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225" windowWidth="14805" windowHeight="7890"/>
  </bookViews>
  <sheets>
    <sheet name="Summary" sheetId="1" r:id="rId1"/>
    <sheet name="Energy Factor" sheetId="3" r:id="rId2"/>
    <sheet name="Cust Factors" sheetId="4" r:id="rId3"/>
    <sheet name="Production" sheetId="5" r:id="rId4"/>
    <sheet name="Dist. Factors" sheetId="6" r:id="rId5"/>
    <sheet name="MetersServices" sheetId="7" r:id="rId6"/>
  </sheets>
  <externalReferences>
    <externalReference r:id="rId7"/>
  </externalReferences>
  <definedNames>
    <definedName name="_Fill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Classes">'[1]COS Factor Table'!$F$13:$U$13</definedName>
    <definedName name="COSAllocOptions">'[1]COS Allocation Options'!$D$3:$G$1394</definedName>
    <definedName name="COSFactors">'[1]COS Factor Table'!$A$15:$A$136</definedName>
    <definedName name="COSFactorTbl">'[1]COS Factor Table'!$F$15:$U$136</definedName>
    <definedName name="DistFuncAllocOptions">'[1]Func Allocation Options'!$H$5:$L$2120</definedName>
    <definedName name="DistFuncFactors">'[1]Func Dist Factor Table'!$A$12:$A$25</definedName>
    <definedName name="DistFuncFactorTbl">'[1]Func Dist Factor Table'!$B$12:$F$25</definedName>
    <definedName name="DistFunctions">'[1]Func Dist Factor Table'!$B$11:$F$11</definedName>
    <definedName name="FERCJAMFactor">'[1]JAM Download'!$R$6:$R$2441</definedName>
    <definedName name="FuncAllocOptions">'[1]Func Allocation Options'!$B$5:$F$2120</definedName>
    <definedName name="FuncFactors">'[1]Func Factors'!$A$11:$A$77</definedName>
    <definedName name="FuncFactorTbl">'[1]Func Factors'!$B$11:$G$77</definedName>
    <definedName name="FuncStudy">[1]FuncStudy!$1:$1048576</definedName>
    <definedName name="Functions">'[1]Func Factors'!$B$10:$G$10</definedName>
    <definedName name="JAMValue">'[1]JAM Download'!$S$6:$S$2441</definedName>
    <definedName name="UnbundledCategories">[1]FuncStudy!$91:$91</definedName>
  </definedNames>
  <calcPr calcId="152511"/>
</workbook>
</file>

<file path=xl/calcChain.xml><?xml version="1.0" encoding="utf-8"?>
<calcChain xmlns="http://schemas.openxmlformats.org/spreadsheetml/2006/main">
  <c r="E7" i="1" l="1"/>
  <c r="D7" i="1"/>
  <c r="D15" i="7"/>
  <c r="K15" i="7"/>
  <c r="L15" i="7"/>
  <c r="M15" i="7"/>
  <c r="D46" i="7"/>
  <c r="D47" i="7"/>
  <c r="D48" i="7"/>
  <c r="D49" i="7"/>
  <c r="D50" i="7"/>
  <c r="D61" i="7"/>
  <c r="E61" i="7"/>
  <c r="F61" i="7" s="1"/>
  <c r="H61" i="7"/>
  <c r="D77" i="7"/>
  <c r="E77" i="7"/>
  <c r="E101" i="7" s="1"/>
  <c r="D82" i="7"/>
  <c r="E82" i="7"/>
  <c r="E83" i="7" s="1"/>
  <c r="D83" i="7"/>
  <c r="F83" i="7" s="1"/>
  <c r="R18" i="7" s="1"/>
  <c r="H87" i="7"/>
  <c r="H88" i="7"/>
  <c r="H89" i="7"/>
  <c r="H90" i="7"/>
  <c r="D91" i="7"/>
  <c r="D94" i="7"/>
  <c r="D95" i="7"/>
  <c r="D99" i="7"/>
  <c r="D100" i="7"/>
  <c r="G100" i="7"/>
  <c r="H100" i="7" s="1"/>
  <c r="D101" i="7"/>
  <c r="G101" i="7"/>
  <c r="H101" i="7"/>
  <c r="D102" i="7"/>
  <c r="E130" i="7"/>
  <c r="D137" i="7"/>
  <c r="F141" i="7"/>
  <c r="F143" i="7"/>
  <c r="F144" i="7"/>
  <c r="F146" i="7"/>
  <c r="F147" i="7"/>
  <c r="F149" i="7"/>
  <c r="F150" i="7"/>
  <c r="F152" i="7"/>
  <c r="F153" i="7"/>
  <c r="F155" i="7"/>
  <c r="D156" i="7"/>
  <c r="F177" i="7"/>
  <c r="D186" i="7"/>
  <c r="F190" i="7"/>
  <c r="F192" i="7"/>
  <c r="F193" i="7"/>
  <c r="F195" i="7"/>
  <c r="F196" i="7"/>
  <c r="F198" i="7"/>
  <c r="F199" i="7"/>
  <c r="F201" i="7"/>
  <c r="F202" i="7"/>
  <c r="F204" i="7"/>
  <c r="D205" i="7"/>
  <c r="E198" i="7" s="1"/>
  <c r="G198" i="7" s="1"/>
  <c r="D226" i="7"/>
  <c r="D236" i="7"/>
  <c r="D251" i="7"/>
  <c r="F260" i="7"/>
  <c r="F261" i="7"/>
  <c r="F263" i="7"/>
  <c r="F264" i="7"/>
  <c r="D266" i="7"/>
  <c r="E260" i="7" s="1"/>
  <c r="G260" i="7" s="1"/>
  <c r="D298" i="7"/>
  <c r="E302" i="7"/>
  <c r="F302" i="7"/>
  <c r="F303" i="7"/>
  <c r="F305" i="7"/>
  <c r="F306" i="7"/>
  <c r="G306" i="7" s="1"/>
  <c r="D307" i="7"/>
  <c r="E306" i="7" s="1"/>
  <c r="E321" i="7"/>
  <c r="E322" i="7"/>
  <c r="E327" i="7"/>
  <c r="E333" i="7"/>
  <c r="E334" i="7"/>
  <c r="D338" i="7"/>
  <c r="E325" i="7" s="1"/>
  <c r="F342" i="7"/>
  <c r="E343" i="7"/>
  <c r="F343" i="7"/>
  <c r="F345" i="7"/>
  <c r="F346" i="7"/>
  <c r="G346" i="7"/>
  <c r="D347" i="7"/>
  <c r="E346" i="7" s="1"/>
  <c r="D349" i="7"/>
  <c r="C338" i="7" s="1"/>
  <c r="E365" i="7"/>
  <c r="F375" i="7"/>
  <c r="D376" i="7"/>
  <c r="E376" i="7" s="1"/>
  <c r="G388" i="7"/>
  <c r="E393" i="7"/>
  <c r="D394" i="7"/>
  <c r="E381" i="7" s="1"/>
  <c r="D423" i="7"/>
  <c r="E421" i="7" s="1"/>
  <c r="E430" i="7"/>
  <c r="G435" i="7"/>
  <c r="E440" i="7"/>
  <c r="D441" i="7"/>
  <c r="E427" i="7" s="1"/>
  <c r="E441" i="7"/>
  <c r="A460" i="7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E460" i="7"/>
  <c r="F460" i="7"/>
  <c r="E461" i="7"/>
  <c r="F461" i="7"/>
  <c r="F464" i="7" s="1"/>
  <c r="G47" i="7" s="1"/>
  <c r="H47" i="7" s="1"/>
  <c r="D24" i="7" s="1"/>
  <c r="E462" i="7"/>
  <c r="F462" i="7"/>
  <c r="E463" i="7"/>
  <c r="F463" i="7"/>
  <c r="G467" i="7"/>
  <c r="H467" i="7"/>
  <c r="K467" i="7"/>
  <c r="L467" i="7"/>
  <c r="G468" i="7"/>
  <c r="H468" i="7"/>
  <c r="K468" i="7"/>
  <c r="L468" i="7"/>
  <c r="G469" i="7"/>
  <c r="H469" i="7"/>
  <c r="G471" i="7"/>
  <c r="H471" i="7"/>
  <c r="K471" i="7"/>
  <c r="K473" i="7" s="1"/>
  <c r="H363" i="7" s="1"/>
  <c r="L471" i="7"/>
  <c r="G472" i="7"/>
  <c r="H472" i="7"/>
  <c r="K472" i="7"/>
  <c r="L472" i="7"/>
  <c r="H473" i="7"/>
  <c r="G475" i="7"/>
  <c r="H475" i="7"/>
  <c r="K475" i="7"/>
  <c r="L475" i="7"/>
  <c r="G476" i="7"/>
  <c r="H476" i="7"/>
  <c r="K476" i="7"/>
  <c r="L476" i="7"/>
  <c r="G477" i="7"/>
  <c r="H477" i="7"/>
  <c r="G479" i="7"/>
  <c r="H479" i="7"/>
  <c r="K479" i="7"/>
  <c r="K481" i="7" s="1"/>
  <c r="L479" i="7"/>
  <c r="G480" i="7"/>
  <c r="H480" i="7"/>
  <c r="K480" i="7"/>
  <c r="L480" i="7"/>
  <c r="H481" i="7"/>
  <c r="G485" i="7"/>
  <c r="H485" i="7"/>
  <c r="K485" i="7"/>
  <c r="K487" i="7" s="1"/>
  <c r="L485" i="7"/>
  <c r="G486" i="7"/>
  <c r="H486" i="7"/>
  <c r="K486" i="7"/>
  <c r="L486" i="7"/>
  <c r="G489" i="7"/>
  <c r="H489" i="7"/>
  <c r="K489" i="7"/>
  <c r="L489" i="7"/>
  <c r="G490" i="7"/>
  <c r="H490" i="7"/>
  <c r="K490" i="7"/>
  <c r="L490" i="7"/>
  <c r="G491" i="7"/>
  <c r="L491" i="7"/>
  <c r="G496" i="7"/>
  <c r="H496" i="7"/>
  <c r="K496" i="7"/>
  <c r="L496" i="7"/>
  <c r="L498" i="7" s="1"/>
  <c r="G497" i="7"/>
  <c r="H497" i="7"/>
  <c r="K497" i="7"/>
  <c r="L497" i="7"/>
  <c r="G498" i="7"/>
  <c r="H498" i="7"/>
  <c r="G500" i="7"/>
  <c r="H500" i="7"/>
  <c r="K500" i="7"/>
  <c r="L500" i="7"/>
  <c r="G501" i="7"/>
  <c r="G502" i="7" s="1"/>
  <c r="H501" i="7"/>
  <c r="K501" i="7"/>
  <c r="L501" i="7"/>
  <c r="L502" i="7"/>
  <c r="G507" i="7"/>
  <c r="H507" i="7"/>
  <c r="I507" i="7"/>
  <c r="I509" i="7" s="1"/>
  <c r="J507" i="7"/>
  <c r="J509" i="7" s="1"/>
  <c r="K507" i="7"/>
  <c r="L507" i="7"/>
  <c r="G508" i="7"/>
  <c r="H508" i="7"/>
  <c r="H509" i="7" s="1"/>
  <c r="I508" i="7"/>
  <c r="J508" i="7"/>
  <c r="K508" i="7"/>
  <c r="L508" i="7"/>
  <c r="L509" i="7" s="1"/>
  <c r="G514" i="7"/>
  <c r="H514" i="7"/>
  <c r="I514" i="7"/>
  <c r="J514" i="7"/>
  <c r="K514" i="7"/>
  <c r="L514" i="7"/>
  <c r="D524" i="7"/>
  <c r="E524" i="7"/>
  <c r="G524" i="7"/>
  <c r="H524" i="7"/>
  <c r="I524" i="7"/>
  <c r="J524" i="7"/>
  <c r="K524" i="7"/>
  <c r="L524" i="7"/>
  <c r="F544" i="7"/>
  <c r="F547" i="7"/>
  <c r="F549" i="7"/>
  <c r="F551" i="7"/>
  <c r="F553" i="7"/>
  <c r="F431" i="7" s="1"/>
  <c r="F557" i="7"/>
  <c r="F559" i="7"/>
  <c r="F561" i="7"/>
  <c r="F565" i="7"/>
  <c r="F567" i="7"/>
  <c r="F569" i="7"/>
  <c r="F573" i="7"/>
  <c r="F575" i="7"/>
  <c r="F440" i="7" s="1"/>
  <c r="F577" i="7"/>
  <c r="F581" i="7"/>
  <c r="C591" i="7"/>
  <c r="C592" i="7"/>
  <c r="E540" i="7" s="1"/>
  <c r="F540" i="7" s="1"/>
  <c r="E8" i="1"/>
  <c r="F8" i="1" s="1"/>
  <c r="D8" i="1"/>
  <c r="T15" i="6"/>
  <c r="T19" i="6"/>
  <c r="T21" i="6"/>
  <c r="K24" i="6"/>
  <c r="K35" i="6"/>
  <c r="R35" i="6"/>
  <c r="S35" i="6"/>
  <c r="F40" i="6"/>
  <c r="G40" i="6"/>
  <c r="H40" i="6"/>
  <c r="I40" i="6"/>
  <c r="J40" i="6"/>
  <c r="K40" i="6"/>
  <c r="L40" i="6"/>
  <c r="M40" i="6"/>
  <c r="N40" i="6"/>
  <c r="O40" i="6"/>
  <c r="R40" i="6"/>
  <c r="S40" i="6"/>
  <c r="D66" i="6"/>
  <c r="E66" i="6"/>
  <c r="F66" i="6"/>
  <c r="G66" i="6"/>
  <c r="H66" i="6"/>
  <c r="I66" i="6"/>
  <c r="J66" i="6"/>
  <c r="K66" i="6"/>
  <c r="L66" i="6"/>
  <c r="M66" i="6"/>
  <c r="N66" i="6"/>
  <c r="O66" i="6"/>
  <c r="D67" i="6"/>
  <c r="E67" i="6"/>
  <c r="F67" i="6"/>
  <c r="G67" i="6"/>
  <c r="H67" i="6"/>
  <c r="I67" i="6"/>
  <c r="J67" i="6"/>
  <c r="K67" i="6"/>
  <c r="L67" i="6"/>
  <c r="M67" i="6"/>
  <c r="N67" i="6"/>
  <c r="O67" i="6"/>
  <c r="D68" i="6"/>
  <c r="E68" i="6"/>
  <c r="F68" i="6"/>
  <c r="G68" i="6"/>
  <c r="H68" i="6"/>
  <c r="I68" i="6"/>
  <c r="J68" i="6"/>
  <c r="K68" i="6"/>
  <c r="L68" i="6"/>
  <c r="M68" i="6"/>
  <c r="N68" i="6"/>
  <c r="O6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5" i="6"/>
  <c r="K126" i="6"/>
  <c r="N147" i="6"/>
  <c r="P173" i="6"/>
  <c r="P174" i="6"/>
  <c r="P175" i="6"/>
  <c r="D176" i="6"/>
  <c r="E176" i="6"/>
  <c r="F176" i="6"/>
  <c r="G176" i="6"/>
  <c r="H176" i="6"/>
  <c r="I176" i="6"/>
  <c r="J176" i="6"/>
  <c r="K176" i="6"/>
  <c r="K201" i="6" s="1"/>
  <c r="L176" i="6"/>
  <c r="M176" i="6"/>
  <c r="N176" i="6"/>
  <c r="O176" i="6"/>
  <c r="P179" i="6"/>
  <c r="P180" i="6"/>
  <c r="P181" i="6"/>
  <c r="P182" i="6"/>
  <c r="P183" i="6"/>
  <c r="P184" i="6"/>
  <c r="P185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9" i="6"/>
  <c r="P190" i="6"/>
  <c r="P193" i="6"/>
  <c r="D194" i="6"/>
  <c r="D197" i="6" s="1"/>
  <c r="E194" i="6"/>
  <c r="F194" i="6"/>
  <c r="G194" i="6"/>
  <c r="H194" i="6"/>
  <c r="H197" i="6" s="1"/>
  <c r="I194" i="6"/>
  <c r="J194" i="6"/>
  <c r="K194" i="6"/>
  <c r="K197" i="6" s="1"/>
  <c r="L194" i="6"/>
  <c r="M194" i="6"/>
  <c r="N194" i="6"/>
  <c r="O194" i="6"/>
  <c r="P195" i="6"/>
  <c r="P196" i="6"/>
  <c r="F197" i="6"/>
  <c r="G197" i="6"/>
  <c r="J197" i="6"/>
  <c r="M197" i="6"/>
  <c r="N197" i="6"/>
  <c r="D201" i="6"/>
  <c r="G201" i="6"/>
  <c r="P206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Q227" i="6"/>
  <c r="I230" i="6"/>
  <c r="M230" i="6"/>
  <c r="O230" i="6"/>
  <c r="G230" i="6"/>
  <c r="P238" i="6"/>
  <c r="P242" i="6"/>
  <c r="P246" i="6"/>
  <c r="Q247" i="6"/>
  <c r="M29" i="6" s="1"/>
  <c r="M35" i="6" s="1"/>
  <c r="I254" i="6"/>
  <c r="P252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7" i="6"/>
  <c r="P278" i="6"/>
  <c r="P279" i="6"/>
  <c r="D280" i="6"/>
  <c r="E280" i="6"/>
  <c r="P280" i="6" s="1"/>
  <c r="F280" i="6"/>
  <c r="G280" i="6"/>
  <c r="H280" i="6"/>
  <c r="I280" i="6"/>
  <c r="J280" i="6"/>
  <c r="K280" i="6"/>
  <c r="L280" i="6"/>
  <c r="M280" i="6"/>
  <c r="N280" i="6"/>
  <c r="O280" i="6"/>
  <c r="P283" i="6"/>
  <c r="P284" i="6"/>
  <c r="P285" i="6"/>
  <c r="P286" i="6"/>
  <c r="P287" i="6"/>
  <c r="P288" i="6"/>
  <c r="P289" i="6"/>
  <c r="P290" i="6"/>
  <c r="P291" i="6"/>
  <c r="P292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6" i="6"/>
  <c r="P297" i="6"/>
  <c r="P300" i="6"/>
  <c r="D301" i="6"/>
  <c r="E301" i="6"/>
  <c r="F301" i="6"/>
  <c r="G301" i="6"/>
  <c r="H301" i="6"/>
  <c r="I301" i="6"/>
  <c r="I304" i="6" s="1"/>
  <c r="J301" i="6"/>
  <c r="K301" i="6"/>
  <c r="L301" i="6"/>
  <c r="M301" i="6"/>
  <c r="M304" i="6" s="1"/>
  <c r="N301" i="6"/>
  <c r="O301" i="6"/>
  <c r="O304" i="6" s="1"/>
  <c r="P302" i="6"/>
  <c r="P303" i="6"/>
  <c r="F304" i="6"/>
  <c r="G304" i="6"/>
  <c r="J304" i="6"/>
  <c r="N304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P313" i="6"/>
  <c r="D14" i="4"/>
  <c r="T14" i="4" s="1"/>
  <c r="E14" i="4"/>
  <c r="F15" i="4"/>
  <c r="G15" i="4"/>
  <c r="G53" i="4" s="1"/>
  <c r="H15" i="4"/>
  <c r="I15" i="4"/>
  <c r="K15" i="4"/>
  <c r="K21" i="4" s="1"/>
  <c r="P15" i="4"/>
  <c r="P53" i="4" s="1"/>
  <c r="Q15" i="4"/>
  <c r="Q53" i="4" s="1"/>
  <c r="F16" i="4"/>
  <c r="F58" i="4" s="1"/>
  <c r="G16" i="4"/>
  <c r="G58" i="4" s="1"/>
  <c r="H16" i="4"/>
  <c r="T16" i="4" s="1"/>
  <c r="I16" i="4"/>
  <c r="K16" i="4"/>
  <c r="P16" i="4"/>
  <c r="Q16" i="4"/>
  <c r="Q58" i="4" s="1"/>
  <c r="T58" i="4" s="1"/>
  <c r="R16" i="4"/>
  <c r="R21" i="4" s="1"/>
  <c r="S16" i="4"/>
  <c r="L17" i="4"/>
  <c r="M17" i="4"/>
  <c r="J18" i="4"/>
  <c r="N18" i="4"/>
  <c r="O18" i="4"/>
  <c r="O21" i="4" s="1"/>
  <c r="J19" i="4"/>
  <c r="T19" i="4" s="1"/>
  <c r="K20" i="4"/>
  <c r="T20" i="4"/>
  <c r="D21" i="4"/>
  <c r="E21" i="4"/>
  <c r="I21" i="4"/>
  <c r="M21" i="4"/>
  <c r="S21" i="4"/>
  <c r="E25" i="4"/>
  <c r="E32" i="4" s="1"/>
  <c r="I26" i="4"/>
  <c r="Q27" i="4"/>
  <c r="O29" i="4"/>
  <c r="O32" i="4" s="1"/>
  <c r="T30" i="4"/>
  <c r="J32" i="4"/>
  <c r="P32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D53" i="4"/>
  <c r="E53" i="4"/>
  <c r="H53" i="4"/>
  <c r="I53" i="4"/>
  <c r="J53" i="4"/>
  <c r="L53" i="4"/>
  <c r="M53" i="4"/>
  <c r="N53" i="4"/>
  <c r="O53" i="4"/>
  <c r="R53" i="4"/>
  <c r="S53" i="4"/>
  <c r="D58" i="4"/>
  <c r="E58" i="4"/>
  <c r="H58" i="4"/>
  <c r="I58" i="4"/>
  <c r="J58" i="4"/>
  <c r="K58" i="4"/>
  <c r="L58" i="4"/>
  <c r="M58" i="4"/>
  <c r="N58" i="4"/>
  <c r="O58" i="4"/>
  <c r="P58" i="4"/>
  <c r="R58" i="4"/>
  <c r="S58" i="4"/>
  <c r="D63" i="4"/>
  <c r="E63" i="4"/>
  <c r="F63" i="4"/>
  <c r="G63" i="4"/>
  <c r="H63" i="4"/>
  <c r="I63" i="4"/>
  <c r="K63" i="4"/>
  <c r="L63" i="4"/>
  <c r="M63" i="4"/>
  <c r="P63" i="4"/>
  <c r="Q63" i="4"/>
  <c r="R63" i="4"/>
  <c r="S63" i="4"/>
  <c r="J68" i="4"/>
  <c r="O68" i="4"/>
  <c r="G95" i="4"/>
  <c r="H95" i="4"/>
  <c r="I95" i="4"/>
  <c r="G96" i="4"/>
  <c r="H96" i="4"/>
  <c r="I96" i="4" s="1"/>
  <c r="E36" i="4" s="1"/>
  <c r="E43" i="4" s="1"/>
  <c r="E73" i="4" s="1"/>
  <c r="F97" i="4"/>
  <c r="H97" i="4" s="1"/>
  <c r="I97" i="4" s="1"/>
  <c r="G97" i="4"/>
  <c r="F98" i="4"/>
  <c r="H98" i="4" s="1"/>
  <c r="I98" i="4" s="1"/>
  <c r="E99" i="4"/>
  <c r="G102" i="4"/>
  <c r="F26" i="4" s="1"/>
  <c r="I102" i="4"/>
  <c r="F37" i="4" s="1"/>
  <c r="G103" i="4"/>
  <c r="G26" i="4" s="1"/>
  <c r="I103" i="4"/>
  <c r="G37" i="4" s="1"/>
  <c r="G104" i="4"/>
  <c r="H26" i="4" s="1"/>
  <c r="H32" i="4" s="1"/>
  <c r="H104" i="4"/>
  <c r="I104" i="4" s="1"/>
  <c r="H37" i="4" s="1"/>
  <c r="G105" i="4"/>
  <c r="H105" i="4"/>
  <c r="H115" i="4" s="1"/>
  <c r="I105" i="4"/>
  <c r="I37" i="4" s="1"/>
  <c r="G106" i="4"/>
  <c r="K26" i="4" s="1"/>
  <c r="I106" i="4"/>
  <c r="K37" i="4" s="1"/>
  <c r="G107" i="4"/>
  <c r="P26" i="4" s="1"/>
  <c r="I107" i="4"/>
  <c r="P37" i="4" s="1"/>
  <c r="G108" i="4"/>
  <c r="Q26" i="4" s="1"/>
  <c r="I108" i="4"/>
  <c r="Q37" i="4" s="1"/>
  <c r="E109" i="4"/>
  <c r="F112" i="4"/>
  <c r="G112" i="4" s="1"/>
  <c r="H112" i="4"/>
  <c r="I112" i="4" s="1"/>
  <c r="F113" i="4"/>
  <c r="G113" i="4" s="1"/>
  <c r="G27" i="4" s="1"/>
  <c r="H113" i="4"/>
  <c r="I113" i="4" s="1"/>
  <c r="G38" i="4" s="1"/>
  <c r="F114" i="4"/>
  <c r="G114" i="4" s="1"/>
  <c r="H27" i="4" s="1"/>
  <c r="F115" i="4"/>
  <c r="G115" i="4" s="1"/>
  <c r="I27" i="4" s="1"/>
  <c r="I115" i="4"/>
  <c r="I38" i="4" s="1"/>
  <c r="I43" i="4" s="1"/>
  <c r="F116" i="4"/>
  <c r="G116" i="4" s="1"/>
  <c r="K27" i="4" s="1"/>
  <c r="H116" i="4"/>
  <c r="I116" i="4" s="1"/>
  <c r="K38" i="4" s="1"/>
  <c r="F117" i="4"/>
  <c r="G117" i="4" s="1"/>
  <c r="P27" i="4" s="1"/>
  <c r="H117" i="4"/>
  <c r="I117" i="4" s="1"/>
  <c r="P38" i="4" s="1"/>
  <c r="F118" i="4"/>
  <c r="G118" i="4" s="1"/>
  <c r="H118" i="4"/>
  <c r="I118" i="4" s="1"/>
  <c r="Q38" i="4" s="1"/>
  <c r="G119" i="4"/>
  <c r="R27" i="4" s="1"/>
  <c r="R32" i="4" s="1"/>
  <c r="R68" i="4" s="1"/>
  <c r="H119" i="4"/>
  <c r="I119" i="4" s="1"/>
  <c r="R38" i="4" s="1"/>
  <c r="R43" i="4" s="1"/>
  <c r="F120" i="4"/>
  <c r="G120" i="4" s="1"/>
  <c r="S27" i="4" s="1"/>
  <c r="S32" i="4" s="1"/>
  <c r="H120" i="4"/>
  <c r="I120" i="4"/>
  <c r="S38" i="4" s="1"/>
  <c r="S43" i="4" s="1"/>
  <c r="E121" i="4"/>
  <c r="G124" i="4"/>
  <c r="L28" i="4" s="1"/>
  <c r="I124" i="4"/>
  <c r="I126" i="4" s="1"/>
  <c r="G125" i="4"/>
  <c r="M28" i="4" s="1"/>
  <c r="M32" i="4" s="1"/>
  <c r="I125" i="4"/>
  <c r="M39" i="4" s="1"/>
  <c r="M43" i="4" s="1"/>
  <c r="M73" i="4" s="1"/>
  <c r="E126" i="4"/>
  <c r="F128" i="4"/>
  <c r="G128" i="4"/>
  <c r="G130" i="4" s="1"/>
  <c r="I128" i="4"/>
  <c r="F129" i="4"/>
  <c r="G129" i="4" s="1"/>
  <c r="I129" i="4"/>
  <c r="E130" i="4"/>
  <c r="G133" i="4"/>
  <c r="I133" i="4"/>
  <c r="G134" i="4"/>
  <c r="H134" i="4"/>
  <c r="I134" i="4" s="1"/>
  <c r="G135" i="4"/>
  <c r="I135" i="4"/>
  <c r="G136" i="4"/>
  <c r="N29" i="4" s="1"/>
  <c r="N32" i="4" s="1"/>
  <c r="N68" i="4" s="1"/>
  <c r="H136" i="4"/>
  <c r="I136" i="4" s="1"/>
  <c r="N40" i="4" s="1"/>
  <c r="N43" i="4" s="1"/>
  <c r="G137" i="4"/>
  <c r="H137" i="4"/>
  <c r="I137" i="4"/>
  <c r="O40" i="4" s="1"/>
  <c r="O43" i="4" s="1"/>
  <c r="E138" i="4"/>
  <c r="G141" i="4"/>
  <c r="H141" i="4"/>
  <c r="I141" i="4" s="1"/>
  <c r="G142" i="4"/>
  <c r="I142" i="4"/>
  <c r="E143" i="4"/>
  <c r="F146" i="4"/>
  <c r="G146" i="4"/>
  <c r="H146" i="4"/>
  <c r="I146" i="4" s="1"/>
  <c r="F147" i="4"/>
  <c r="G147" i="4"/>
  <c r="H147" i="4"/>
  <c r="I147" i="4" s="1"/>
  <c r="F148" i="4"/>
  <c r="G148" i="4" s="1"/>
  <c r="H148" i="4"/>
  <c r="I148" i="4" s="1"/>
  <c r="K42" i="4" s="1"/>
  <c r="T42" i="4" s="1"/>
  <c r="F149" i="4"/>
  <c r="G149" i="4" s="1"/>
  <c r="H149" i="4"/>
  <c r="I149" i="4" s="1"/>
  <c r="E150" i="4"/>
  <c r="P15" i="3"/>
  <c r="P23" i="3" s="1"/>
  <c r="J53" i="3"/>
  <c r="P51" i="3"/>
  <c r="P70" i="3"/>
  <c r="P97" i="3"/>
  <c r="P98" i="3"/>
  <c r="D15" i="3" s="1"/>
  <c r="P99" i="3"/>
  <c r="P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I112" i="3"/>
  <c r="P113" i="3"/>
  <c r="O15" i="3" s="1"/>
  <c r="P114" i="3"/>
  <c r="P118" i="3"/>
  <c r="K15" i="3" s="1"/>
  <c r="P119" i="3"/>
  <c r="L15" i="3" s="1"/>
  <c r="D123" i="3"/>
  <c r="E123" i="3"/>
  <c r="F123" i="3"/>
  <c r="G123" i="3"/>
  <c r="H123" i="3"/>
  <c r="I123" i="3"/>
  <c r="J123" i="3"/>
  <c r="K123" i="3"/>
  <c r="L123" i="3"/>
  <c r="M123" i="3"/>
  <c r="N123" i="3"/>
  <c r="O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8" i="3"/>
  <c r="Q21" i="3" s="1"/>
  <c r="J129" i="3"/>
  <c r="J130" i="3" s="1"/>
  <c r="E143" i="3"/>
  <c r="H143" i="3"/>
  <c r="M143" i="3"/>
  <c r="R143" i="3"/>
  <c r="D143" i="3" s="1"/>
  <c r="T143" i="3"/>
  <c r="S129" i="6" s="1"/>
  <c r="E144" i="3"/>
  <c r="R144" i="3"/>
  <c r="T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R145" i="3"/>
  <c r="Q146" i="3"/>
  <c r="F148" i="3"/>
  <c r="R148" i="3"/>
  <c r="J148" i="3" s="1"/>
  <c r="R149" i="3"/>
  <c r="R153" i="3" s="1"/>
  <c r="Q150" i="3"/>
  <c r="P152" i="3"/>
  <c r="P153" i="3"/>
  <c r="P154" i="3"/>
  <c r="R154" i="3"/>
  <c r="D155" i="3"/>
  <c r="E155" i="3"/>
  <c r="P155" i="3" s="1"/>
  <c r="F155" i="3"/>
  <c r="G155" i="3"/>
  <c r="H155" i="3"/>
  <c r="I155" i="3"/>
  <c r="J155" i="3"/>
  <c r="K155" i="3"/>
  <c r="L155" i="3"/>
  <c r="M155" i="3"/>
  <c r="N155" i="3"/>
  <c r="O155" i="3"/>
  <c r="Q155" i="3"/>
  <c r="R155" i="3" s="1"/>
  <c r="R158" i="3"/>
  <c r="I158" i="3" s="1"/>
  <c r="J159" i="3"/>
  <c r="R159" i="3"/>
  <c r="T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Q160" i="3"/>
  <c r="T158" i="3" s="1"/>
  <c r="S130" i="6" s="1"/>
  <c r="R160" i="3"/>
  <c r="R169" i="3" s="1"/>
  <c r="Q161" i="3"/>
  <c r="J163" i="3"/>
  <c r="R163" i="3"/>
  <c r="H164" i="3"/>
  <c r="R164" i="3"/>
  <c r="G164" i="3" s="1"/>
  <c r="Q165" i="3"/>
  <c r="P167" i="3"/>
  <c r="P168" i="3"/>
  <c r="P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Q170" i="3"/>
  <c r="R170" i="3" s="1"/>
  <c r="Q175" i="3"/>
  <c r="R174" i="3" s="1"/>
  <c r="O174" i="3" s="1"/>
  <c r="O109" i="3" s="1"/>
  <c r="P177" i="3"/>
  <c r="Q182" i="3"/>
  <c r="R180" i="3" s="1"/>
  <c r="P184" i="3"/>
  <c r="P187" i="3"/>
  <c r="P188" i="3"/>
  <c r="D189" i="3"/>
  <c r="D112" i="3" s="1"/>
  <c r="E189" i="3"/>
  <c r="E112" i="3" s="1"/>
  <c r="F189" i="3"/>
  <c r="F112" i="3" s="1"/>
  <c r="G189" i="3"/>
  <c r="G112" i="3" s="1"/>
  <c r="H189" i="3"/>
  <c r="H112" i="3" s="1"/>
  <c r="I189" i="3"/>
  <c r="J189" i="3"/>
  <c r="J112" i="3" s="1"/>
  <c r="K189" i="3"/>
  <c r="K112" i="3" s="1"/>
  <c r="L189" i="3"/>
  <c r="L112" i="3" s="1"/>
  <c r="M189" i="3"/>
  <c r="M112" i="3" s="1"/>
  <c r="N189" i="3"/>
  <c r="N112" i="3" s="1"/>
  <c r="O189" i="3"/>
  <c r="O112" i="3" s="1"/>
  <c r="P192" i="3"/>
  <c r="P193" i="3"/>
  <c r="P194" i="3"/>
  <c r="P195" i="3"/>
  <c r="P196" i="3"/>
  <c r="D197" i="3"/>
  <c r="D122" i="3" s="1"/>
  <c r="E197" i="3"/>
  <c r="E122" i="3" s="1"/>
  <c r="F197" i="3"/>
  <c r="F122" i="3" s="1"/>
  <c r="G197" i="3"/>
  <c r="G122" i="3" s="1"/>
  <c r="H197" i="3"/>
  <c r="H122" i="3" s="1"/>
  <c r="I197" i="3"/>
  <c r="I122" i="3" s="1"/>
  <c r="J197" i="3"/>
  <c r="J122" i="3" s="1"/>
  <c r="K197" i="3"/>
  <c r="K122" i="3" s="1"/>
  <c r="K77" i="3" s="1"/>
  <c r="L197" i="3"/>
  <c r="L122" i="3" s="1"/>
  <c r="M197" i="3"/>
  <c r="M122" i="3" s="1"/>
  <c r="N197" i="3"/>
  <c r="N122" i="3" s="1"/>
  <c r="O197" i="3"/>
  <c r="O122" i="3" s="1"/>
  <c r="P199" i="3"/>
  <c r="P201" i="3"/>
  <c r="P204" i="3"/>
  <c r="P205" i="3"/>
  <c r="D206" i="3"/>
  <c r="D129" i="3" s="1"/>
  <c r="E206" i="3"/>
  <c r="F206" i="3"/>
  <c r="F129" i="3" s="1"/>
  <c r="G206" i="3"/>
  <c r="G129" i="3" s="1"/>
  <c r="H206" i="3"/>
  <c r="H129" i="3" s="1"/>
  <c r="H82" i="3" s="1"/>
  <c r="I206" i="3"/>
  <c r="I129" i="3" s="1"/>
  <c r="J206" i="3"/>
  <c r="K206" i="3"/>
  <c r="K129" i="3" s="1"/>
  <c r="L206" i="3"/>
  <c r="L129" i="3" s="1"/>
  <c r="L82" i="3" s="1"/>
  <c r="M206" i="3"/>
  <c r="M129" i="3" s="1"/>
  <c r="N206" i="3"/>
  <c r="N129" i="3" s="1"/>
  <c r="O206" i="3"/>
  <c r="O129" i="3" s="1"/>
  <c r="O125" i="3" l="1"/>
  <c r="O77" i="3"/>
  <c r="G125" i="3"/>
  <c r="G77" i="3"/>
  <c r="N60" i="4"/>
  <c r="D180" i="3"/>
  <c r="R173" i="3"/>
  <c r="H173" i="3" s="1"/>
  <c r="F53" i="3"/>
  <c r="H60" i="4"/>
  <c r="K147" i="6"/>
  <c r="H368" i="7"/>
  <c r="H415" i="7"/>
  <c r="G440" i="7"/>
  <c r="E261" i="7"/>
  <c r="G261" i="7" s="1"/>
  <c r="T174" i="3"/>
  <c r="U235" i="6" s="1"/>
  <c r="R168" i="3"/>
  <c r="D159" i="3"/>
  <c r="K159" i="3"/>
  <c r="I109" i="4"/>
  <c r="H21" i="4"/>
  <c r="N21" i="4"/>
  <c r="N63" i="4"/>
  <c r="E149" i="3"/>
  <c r="D149" i="3"/>
  <c r="L149" i="3"/>
  <c r="G149" i="3"/>
  <c r="P124" i="3"/>
  <c r="N15" i="3" s="1"/>
  <c r="N30" i="3" s="1"/>
  <c r="N53" i="3"/>
  <c r="T17" i="4"/>
  <c r="L21" i="4"/>
  <c r="L230" i="6"/>
  <c r="J147" i="6"/>
  <c r="G481" i="7"/>
  <c r="K477" i="7"/>
  <c r="R181" i="3"/>
  <c r="E164" i="3"/>
  <c r="D164" i="3"/>
  <c r="L164" i="3"/>
  <c r="G159" i="3"/>
  <c r="O149" i="3"/>
  <c r="E148" i="3"/>
  <c r="J144" i="3"/>
  <c r="M144" i="3"/>
  <c r="E146" i="3"/>
  <c r="E104" i="3" s="1"/>
  <c r="O63" i="4"/>
  <c r="Q21" i="4"/>
  <c r="P21" i="4"/>
  <c r="K230" i="6"/>
  <c r="P228" i="6"/>
  <c r="H230" i="6"/>
  <c r="F127" i="7"/>
  <c r="F287" i="7"/>
  <c r="F380" i="7"/>
  <c r="F409" i="7"/>
  <c r="F427" i="7"/>
  <c r="E201" i="7"/>
  <c r="G201" i="7" s="1"/>
  <c r="E190" i="7"/>
  <c r="G190" i="7" s="1"/>
  <c r="M82" i="3"/>
  <c r="P189" i="3"/>
  <c r="K174" i="3"/>
  <c r="K109" i="3" s="1"/>
  <c r="O164" i="3"/>
  <c r="G163" i="3"/>
  <c r="G165" i="3" s="1"/>
  <c r="G107" i="3" s="1"/>
  <c r="F163" i="3"/>
  <c r="O159" i="3"/>
  <c r="F159" i="3"/>
  <c r="K149" i="3"/>
  <c r="N148" i="3"/>
  <c r="R146" i="3"/>
  <c r="N144" i="3"/>
  <c r="C15" i="3"/>
  <c r="C30" i="3" s="1"/>
  <c r="E154" i="4"/>
  <c r="G21" i="4"/>
  <c r="K304" i="6"/>
  <c r="K307" i="6" s="1"/>
  <c r="Q253" i="6"/>
  <c r="O29" i="6" s="1"/>
  <c r="O35" i="6" s="1"/>
  <c r="N254" i="6"/>
  <c r="O254" i="6"/>
  <c r="K254" i="6"/>
  <c r="G254" i="6"/>
  <c r="T233" i="6"/>
  <c r="F290" i="7"/>
  <c r="F179" i="7"/>
  <c r="F330" i="7"/>
  <c r="F371" i="7"/>
  <c r="F418" i="7"/>
  <c r="G427" i="7"/>
  <c r="E293" i="7"/>
  <c r="E281" i="7"/>
  <c r="T173" i="3"/>
  <c r="T235" i="6" s="1"/>
  <c r="K164" i="3"/>
  <c r="N163" i="3"/>
  <c r="N159" i="3"/>
  <c r="R150" i="3"/>
  <c r="H149" i="3"/>
  <c r="M148" i="3"/>
  <c r="F144" i="3"/>
  <c r="M146" i="3"/>
  <c r="M104" i="3" s="1"/>
  <c r="P71" i="3"/>
  <c r="G138" i="4"/>
  <c r="I130" i="4"/>
  <c r="H114" i="4"/>
  <c r="I114" i="4" s="1"/>
  <c r="H38" i="4" s="1"/>
  <c r="L39" i="4"/>
  <c r="Q239" i="6"/>
  <c r="P29" i="6" s="1"/>
  <c r="P35" i="6" s="1"/>
  <c r="P40" i="6" s="1"/>
  <c r="O197" i="6"/>
  <c r="O201" i="6" s="1"/>
  <c r="I197" i="6"/>
  <c r="H201" i="6"/>
  <c r="J201" i="6"/>
  <c r="F201" i="6"/>
  <c r="P143" i="6"/>
  <c r="K509" i="7"/>
  <c r="G509" i="7"/>
  <c r="H182" i="7" s="1"/>
  <c r="H502" i="7"/>
  <c r="K491" i="7"/>
  <c r="L487" i="7"/>
  <c r="L477" i="7"/>
  <c r="E266" i="7"/>
  <c r="E234" i="7"/>
  <c r="E230" i="7"/>
  <c r="L469" i="7"/>
  <c r="E342" i="7"/>
  <c r="G342" i="7" s="1"/>
  <c r="P160" i="3"/>
  <c r="P65" i="3"/>
  <c r="G143" i="4"/>
  <c r="Q32" i="4"/>
  <c r="Q68" i="4" s="1"/>
  <c r="O307" i="6"/>
  <c r="G307" i="6"/>
  <c r="P240" i="6"/>
  <c r="H487" i="7"/>
  <c r="L481" i="7"/>
  <c r="G473" i="7"/>
  <c r="K469" i="7"/>
  <c r="E433" i="7"/>
  <c r="G433" i="7" s="1"/>
  <c r="C347" i="7"/>
  <c r="G343" i="7"/>
  <c r="E328" i="7"/>
  <c r="F101" i="7"/>
  <c r="J18" i="7" s="1"/>
  <c r="F7" i="1"/>
  <c r="J125" i="3"/>
  <c r="J77" i="3"/>
  <c r="N130" i="3"/>
  <c r="F130" i="3"/>
  <c r="K30" i="3"/>
  <c r="K23" i="3"/>
  <c r="D30" i="3"/>
  <c r="D23" i="3"/>
  <c r="O73" i="4"/>
  <c r="E129" i="3"/>
  <c r="P206" i="3"/>
  <c r="E180" i="3"/>
  <c r="I180" i="3"/>
  <c r="M180" i="3"/>
  <c r="K180" i="3"/>
  <c r="F180" i="3"/>
  <c r="J180" i="3"/>
  <c r="N180" i="3"/>
  <c r="G180" i="3"/>
  <c r="O180" i="3"/>
  <c r="I73" i="4"/>
  <c r="F38" i="4"/>
  <c r="T38" i="4" s="1"/>
  <c r="I121" i="4"/>
  <c r="L77" i="3"/>
  <c r="L180" i="3"/>
  <c r="D174" i="3"/>
  <c r="H174" i="3"/>
  <c r="H109" i="3" s="1"/>
  <c r="L174" i="3"/>
  <c r="L109" i="3" s="1"/>
  <c r="F174" i="3"/>
  <c r="F109" i="3" s="1"/>
  <c r="J174" i="3"/>
  <c r="J109" i="3" s="1"/>
  <c r="N174" i="3"/>
  <c r="N109" i="3" s="1"/>
  <c r="E174" i="3"/>
  <c r="E109" i="3" s="1"/>
  <c r="I174" i="3"/>
  <c r="I109" i="3" s="1"/>
  <c r="M174" i="3"/>
  <c r="M109" i="3" s="1"/>
  <c r="G174" i="3"/>
  <c r="G109" i="3" s="1"/>
  <c r="R165" i="3"/>
  <c r="M130" i="3"/>
  <c r="K125" i="3"/>
  <c r="P50" i="3"/>
  <c r="M53" i="3"/>
  <c r="I53" i="3"/>
  <c r="P49" i="3"/>
  <c r="E53" i="3"/>
  <c r="Q23" i="3"/>
  <c r="Q30" i="3"/>
  <c r="S68" i="4"/>
  <c r="H43" i="4"/>
  <c r="T37" i="4"/>
  <c r="N125" i="3"/>
  <c r="N77" i="3"/>
  <c r="F125" i="3"/>
  <c r="F77" i="3"/>
  <c r="P64" i="3"/>
  <c r="P112" i="3"/>
  <c r="J19" i="3" s="1"/>
  <c r="D110" i="3"/>
  <c r="I130" i="3"/>
  <c r="I82" i="3"/>
  <c r="N181" i="3"/>
  <c r="N111" i="3" s="1"/>
  <c r="K181" i="3"/>
  <c r="K111" i="3" s="1"/>
  <c r="G158" i="3"/>
  <c r="G161" i="3" s="1"/>
  <c r="G106" i="3" s="1"/>
  <c r="K158" i="3"/>
  <c r="O158" i="3"/>
  <c r="O161" i="3" s="1"/>
  <c r="O106" i="3" s="1"/>
  <c r="D158" i="3"/>
  <c r="H158" i="3"/>
  <c r="L158" i="3"/>
  <c r="J158" i="3"/>
  <c r="J161" i="3" s="1"/>
  <c r="J106" i="3" s="1"/>
  <c r="F158" i="3"/>
  <c r="F161" i="3" s="1"/>
  <c r="F106" i="3" s="1"/>
  <c r="E158" i="3"/>
  <c r="M158" i="3"/>
  <c r="R167" i="3"/>
  <c r="N158" i="3"/>
  <c r="N161" i="3" s="1"/>
  <c r="N106" i="3" s="1"/>
  <c r="I181" i="3"/>
  <c r="I111" i="3" s="1"/>
  <c r="H180" i="3"/>
  <c r="P170" i="3"/>
  <c r="N23" i="3"/>
  <c r="H77" i="3"/>
  <c r="H125" i="3"/>
  <c r="L30" i="3"/>
  <c r="L23" i="3"/>
  <c r="O30" i="3"/>
  <c r="O23" i="3"/>
  <c r="K31" i="4"/>
  <c r="T31" i="4" s="1"/>
  <c r="G150" i="4"/>
  <c r="N73" i="4"/>
  <c r="R73" i="4"/>
  <c r="I147" i="6"/>
  <c r="T28" i="4"/>
  <c r="L32" i="4"/>
  <c r="F27" i="4"/>
  <c r="T27" i="4" s="1"/>
  <c r="G121" i="4"/>
  <c r="K43" i="4"/>
  <c r="F60" i="4"/>
  <c r="K60" i="4"/>
  <c r="R60" i="4"/>
  <c r="P60" i="4"/>
  <c r="L60" i="4"/>
  <c r="Q55" i="4"/>
  <c r="J21" i="4"/>
  <c r="T18" i="4"/>
  <c r="G60" i="4"/>
  <c r="T15" i="4"/>
  <c r="F21" i="4"/>
  <c r="F53" i="4"/>
  <c r="P129" i="3"/>
  <c r="R21" i="3" s="1"/>
  <c r="S21" i="3" s="1"/>
  <c r="I125" i="3"/>
  <c r="I77" i="3"/>
  <c r="T131" i="6"/>
  <c r="M163" i="3"/>
  <c r="L130" i="3"/>
  <c r="J82" i="3"/>
  <c r="P52" i="3"/>
  <c r="G53" i="3"/>
  <c r="D53" i="3"/>
  <c r="P30" i="3"/>
  <c r="J41" i="4"/>
  <c r="T41" i="4" s="1"/>
  <c r="I143" i="4"/>
  <c r="G32" i="4"/>
  <c r="T60" i="4"/>
  <c r="K53" i="4"/>
  <c r="S73" i="4"/>
  <c r="T39" i="4"/>
  <c r="L43" i="4"/>
  <c r="E254" i="6"/>
  <c r="E304" i="6"/>
  <c r="E307" i="6" s="1"/>
  <c r="M307" i="6"/>
  <c r="M254" i="6"/>
  <c r="I201" i="6"/>
  <c r="P133" i="6"/>
  <c r="H369" i="7"/>
  <c r="H416" i="7"/>
  <c r="H124" i="7"/>
  <c r="H173" i="7"/>
  <c r="F223" i="7"/>
  <c r="E224" i="7"/>
  <c r="D238" i="7"/>
  <c r="C226" i="7" s="1"/>
  <c r="E221" i="7"/>
  <c r="E226" i="7"/>
  <c r="E223" i="7"/>
  <c r="E220" i="7"/>
  <c r="O82" i="3"/>
  <c r="O130" i="3"/>
  <c r="K82" i="3"/>
  <c r="K130" i="3"/>
  <c r="G82" i="3"/>
  <c r="G130" i="3"/>
  <c r="P197" i="3"/>
  <c r="P122" i="3"/>
  <c r="I15" i="3" s="1"/>
  <c r="T180" i="3"/>
  <c r="R175" i="3"/>
  <c r="N164" i="3"/>
  <c r="N165" i="3" s="1"/>
  <c r="N107" i="3" s="1"/>
  <c r="J164" i="3"/>
  <c r="J165" i="3" s="1"/>
  <c r="J107" i="3" s="1"/>
  <c r="F164" i="3"/>
  <c r="L163" i="3"/>
  <c r="L165" i="3" s="1"/>
  <c r="L107" i="3" s="1"/>
  <c r="H163" i="3"/>
  <c r="H165" i="3" s="1"/>
  <c r="H107" i="3" s="1"/>
  <c r="D163" i="3"/>
  <c r="G148" i="3"/>
  <c r="K148" i="3"/>
  <c r="O148" i="3"/>
  <c r="O150" i="3" s="1"/>
  <c r="O105" i="3" s="1"/>
  <c r="D148" i="3"/>
  <c r="H148" i="3"/>
  <c r="H150" i="3" s="1"/>
  <c r="H105" i="3" s="1"/>
  <c r="L148" i="3"/>
  <c r="L150" i="3" s="1"/>
  <c r="L105" i="3" s="1"/>
  <c r="I148" i="3"/>
  <c r="U233" i="6"/>
  <c r="T129" i="6"/>
  <c r="L143" i="3"/>
  <c r="L146" i="3" s="1"/>
  <c r="L104" i="3" s="1"/>
  <c r="P101" i="3"/>
  <c r="G109" i="4"/>
  <c r="P43" i="4"/>
  <c r="G98" i="4"/>
  <c r="G99" i="4" s="1"/>
  <c r="E68" i="4"/>
  <c r="J63" i="4"/>
  <c r="S60" i="4"/>
  <c r="P301" i="6"/>
  <c r="L254" i="6"/>
  <c r="L304" i="6"/>
  <c r="L307" i="6" s="1"/>
  <c r="H254" i="6"/>
  <c r="H304" i="6"/>
  <c r="H307" i="6" s="1"/>
  <c r="D304" i="6"/>
  <c r="P293" i="6"/>
  <c r="Q252" i="6"/>
  <c r="N29" i="6" s="1"/>
  <c r="N35" i="6" s="1"/>
  <c r="T234" i="6"/>
  <c r="Q228" i="6"/>
  <c r="E29" i="6" s="1"/>
  <c r="E35" i="6" s="1"/>
  <c r="D230" i="6"/>
  <c r="E230" i="6"/>
  <c r="P227" i="6"/>
  <c r="P186" i="6"/>
  <c r="P135" i="6"/>
  <c r="P134" i="6"/>
  <c r="H131" i="7"/>
  <c r="F230" i="7"/>
  <c r="G230" i="7" s="1"/>
  <c r="H180" i="7"/>
  <c r="D256" i="7"/>
  <c r="E251" i="7" s="1"/>
  <c r="Q43" i="4"/>
  <c r="D36" i="4"/>
  <c r="I99" i="4"/>
  <c r="N201" i="6"/>
  <c r="H147" i="6"/>
  <c r="L126" i="6"/>
  <c r="D126" i="6"/>
  <c r="N71" i="6"/>
  <c r="N95" i="6" s="1"/>
  <c r="M125" i="3"/>
  <c r="M77" i="3"/>
  <c r="E125" i="3"/>
  <c r="M173" i="3"/>
  <c r="I163" i="3"/>
  <c r="E163" i="3"/>
  <c r="E165" i="3" s="1"/>
  <c r="E107" i="3" s="1"/>
  <c r="D130" i="3"/>
  <c r="N82" i="3"/>
  <c r="P80" i="3"/>
  <c r="F82" i="3"/>
  <c r="O53" i="3"/>
  <c r="K53" i="3"/>
  <c r="L53" i="3"/>
  <c r="H53" i="3"/>
  <c r="P68" i="4"/>
  <c r="J60" i="4"/>
  <c r="T48" i="4"/>
  <c r="M50" i="4" s="1"/>
  <c r="I307" i="6"/>
  <c r="M201" i="6"/>
  <c r="P176" i="6"/>
  <c r="N84" i="6"/>
  <c r="P70" i="6"/>
  <c r="F71" i="6" s="1"/>
  <c r="T181" i="3"/>
  <c r="K173" i="3"/>
  <c r="M164" i="3"/>
  <c r="I164" i="3"/>
  <c r="O163" i="3"/>
  <c r="O165" i="3" s="1"/>
  <c r="O107" i="3" s="1"/>
  <c r="K163" i="3"/>
  <c r="K165" i="3" s="1"/>
  <c r="K107" i="3" s="1"/>
  <c r="R161" i="3"/>
  <c r="T130" i="6"/>
  <c r="U234" i="6"/>
  <c r="K81" i="6"/>
  <c r="P145" i="3"/>
  <c r="G144" i="3"/>
  <c r="K144" i="3"/>
  <c r="O144" i="3"/>
  <c r="D144" i="3"/>
  <c r="H144" i="3"/>
  <c r="H146" i="3" s="1"/>
  <c r="H104" i="3" s="1"/>
  <c r="L144" i="3"/>
  <c r="I144" i="3"/>
  <c r="F143" i="3"/>
  <c r="F146" i="3" s="1"/>
  <c r="F104" i="3" s="1"/>
  <c r="J143" i="3"/>
  <c r="N143" i="3"/>
  <c r="G143" i="3"/>
  <c r="K143" i="3"/>
  <c r="K146" i="3" s="1"/>
  <c r="K104" i="3" s="1"/>
  <c r="O143" i="3"/>
  <c r="R152" i="3"/>
  <c r="I143" i="3"/>
  <c r="I146" i="3" s="1"/>
  <c r="I104" i="3" s="1"/>
  <c r="H130" i="3"/>
  <c r="L125" i="3"/>
  <c r="D125" i="3"/>
  <c r="P123" i="3"/>
  <c r="M15" i="3" s="1"/>
  <c r="P75" i="3"/>
  <c r="P66" i="3"/>
  <c r="I150" i="4"/>
  <c r="J40" i="4"/>
  <c r="I138" i="4"/>
  <c r="G126" i="4"/>
  <c r="H68" i="4"/>
  <c r="O60" i="4"/>
  <c r="D60" i="4"/>
  <c r="Q60" i="4"/>
  <c r="M60" i="4"/>
  <c r="I60" i="4"/>
  <c r="M68" i="4"/>
  <c r="I32" i="4"/>
  <c r="P250" i="6"/>
  <c r="Q250" i="6"/>
  <c r="P247" i="6"/>
  <c r="Q240" i="6"/>
  <c r="Q29" i="6" s="1"/>
  <c r="Q35" i="6" s="1"/>
  <c r="P239" i="6"/>
  <c r="Q237" i="6"/>
  <c r="Q229" i="6"/>
  <c r="D29" i="6"/>
  <c r="E197" i="6"/>
  <c r="E201" i="6" s="1"/>
  <c r="P194" i="6"/>
  <c r="P146" i="6"/>
  <c r="H126" i="6"/>
  <c r="M159" i="3"/>
  <c r="I159" i="3"/>
  <c r="I161" i="3" s="1"/>
  <c r="I106" i="3" s="1"/>
  <c r="E159" i="3"/>
  <c r="N149" i="3"/>
  <c r="N150" i="3" s="1"/>
  <c r="N105" i="3" s="1"/>
  <c r="J149" i="3"/>
  <c r="J150" i="3" s="1"/>
  <c r="J105" i="3" s="1"/>
  <c r="F149" i="3"/>
  <c r="F150" i="3" s="1"/>
  <c r="F105" i="3" s="1"/>
  <c r="F254" i="6"/>
  <c r="Q246" i="6"/>
  <c r="L29" i="6" s="1"/>
  <c r="L35" i="6" s="1"/>
  <c r="Q242" i="6"/>
  <c r="P241" i="6"/>
  <c r="Q238" i="6"/>
  <c r="P237" i="6"/>
  <c r="P229" i="6"/>
  <c r="L197" i="6"/>
  <c r="L201" i="6" s="1"/>
  <c r="O147" i="6"/>
  <c r="P139" i="6"/>
  <c r="O126" i="6"/>
  <c r="G126" i="6"/>
  <c r="E539" i="7"/>
  <c r="F539" i="7" s="1"/>
  <c r="F541" i="7" s="1"/>
  <c r="C593" i="7"/>
  <c r="F250" i="7"/>
  <c r="F333" i="7"/>
  <c r="G333" i="7" s="1"/>
  <c r="F374" i="7"/>
  <c r="F392" i="7"/>
  <c r="F293" i="7"/>
  <c r="G293" i="7" s="1"/>
  <c r="F421" i="7"/>
  <c r="G421" i="7" s="1"/>
  <c r="F439" i="7"/>
  <c r="F124" i="7"/>
  <c r="F173" i="7"/>
  <c r="F284" i="7"/>
  <c r="F430" i="7"/>
  <c r="G430" i="7" s="1"/>
  <c r="F365" i="7"/>
  <c r="G365" i="7" s="1"/>
  <c r="F324" i="7"/>
  <c r="F412" i="7"/>
  <c r="F383" i="7"/>
  <c r="H220" i="7"/>
  <c r="H250" i="7"/>
  <c r="H413" i="7"/>
  <c r="H366" i="7"/>
  <c r="I366" i="7" s="1"/>
  <c r="H170" i="7"/>
  <c r="H121" i="7"/>
  <c r="F220" i="7"/>
  <c r="G220" i="7" s="1"/>
  <c r="L159" i="3"/>
  <c r="H159" i="3"/>
  <c r="M149" i="3"/>
  <c r="M150" i="3" s="1"/>
  <c r="M105" i="3" s="1"/>
  <c r="I149" i="3"/>
  <c r="G43" i="4"/>
  <c r="E60" i="4"/>
  <c r="T53" i="4"/>
  <c r="S55" i="4" s="1"/>
  <c r="T29" i="4"/>
  <c r="T26" i="4"/>
  <c r="N307" i="6"/>
  <c r="J307" i="6"/>
  <c r="F307" i="6"/>
  <c r="P253" i="6"/>
  <c r="J254" i="6"/>
  <c r="Q241" i="6"/>
  <c r="N230" i="6"/>
  <c r="J230" i="6"/>
  <c r="F230" i="6"/>
  <c r="G147" i="6"/>
  <c r="N96" i="6"/>
  <c r="P145" i="6"/>
  <c r="M147" i="6"/>
  <c r="P140" i="6"/>
  <c r="N126" i="6"/>
  <c r="J126" i="6"/>
  <c r="P123" i="6"/>
  <c r="F126" i="6"/>
  <c r="F135" i="7"/>
  <c r="F253" i="7"/>
  <c r="F254" i="7"/>
  <c r="F297" i="7"/>
  <c r="F296" i="7"/>
  <c r="F337" i="7"/>
  <c r="F184" i="7"/>
  <c r="F336" i="7"/>
  <c r="F128" i="7"/>
  <c r="F416" i="7"/>
  <c r="F387" i="7"/>
  <c r="F434" i="7"/>
  <c r="F171" i="7"/>
  <c r="F122" i="7"/>
  <c r="F410" i="7"/>
  <c r="F322" i="7"/>
  <c r="F381" i="7"/>
  <c r="G381" i="7" s="1"/>
  <c r="F282" i="7"/>
  <c r="F363" i="7"/>
  <c r="F428" i="7"/>
  <c r="H374" i="7"/>
  <c r="H421" i="7"/>
  <c r="I421" i="7" s="1"/>
  <c r="H133" i="7"/>
  <c r="E412" i="7"/>
  <c r="E418" i="7"/>
  <c r="C423" i="7"/>
  <c r="D443" i="7"/>
  <c r="E413" i="7"/>
  <c r="E415" i="7"/>
  <c r="G415" i="7" s="1"/>
  <c r="E416" i="7"/>
  <c r="E423" i="7"/>
  <c r="E409" i="7"/>
  <c r="E410" i="7"/>
  <c r="E419" i="7"/>
  <c r="E422" i="7"/>
  <c r="E362" i="7"/>
  <c r="E368" i="7"/>
  <c r="E374" i="7"/>
  <c r="E363" i="7"/>
  <c r="E369" i="7"/>
  <c r="E375" i="7"/>
  <c r="G375" i="7" s="1"/>
  <c r="E372" i="7"/>
  <c r="D396" i="7"/>
  <c r="C376" i="7" s="1"/>
  <c r="E371" i="7"/>
  <c r="E366" i="7"/>
  <c r="F232" i="7"/>
  <c r="E146" i="7"/>
  <c r="G146" i="7" s="1"/>
  <c r="E152" i="7"/>
  <c r="G152" i="7" s="1"/>
  <c r="E143" i="7"/>
  <c r="G143" i="7" s="1"/>
  <c r="E150" i="7"/>
  <c r="G150" i="7" s="1"/>
  <c r="E155" i="7"/>
  <c r="G155" i="7" s="1"/>
  <c r="E156" i="7"/>
  <c r="E141" i="7"/>
  <c r="G141" i="7" s="1"/>
  <c r="E153" i="7"/>
  <c r="G153" i="7" s="1"/>
  <c r="E149" i="7"/>
  <c r="G149" i="7" s="1"/>
  <c r="E144" i="7"/>
  <c r="G144" i="7" s="1"/>
  <c r="E147" i="7"/>
  <c r="G147" i="7" s="1"/>
  <c r="F147" i="6"/>
  <c r="M126" i="6"/>
  <c r="I126" i="6"/>
  <c r="E126" i="6"/>
  <c r="P124" i="6"/>
  <c r="O71" i="6"/>
  <c r="O95" i="6" s="1"/>
  <c r="K71" i="6"/>
  <c r="G71" i="6"/>
  <c r="H223" i="7"/>
  <c r="H253" i="7"/>
  <c r="H130" i="7"/>
  <c r="I130" i="7" s="1"/>
  <c r="H179" i="7"/>
  <c r="F229" i="7"/>
  <c r="H122" i="7"/>
  <c r="H171" i="7"/>
  <c r="F221" i="7"/>
  <c r="G221" i="7" s="1"/>
  <c r="F369" i="7"/>
  <c r="F328" i="7"/>
  <c r="G328" i="7" s="1"/>
  <c r="G322" i="7"/>
  <c r="F288" i="7"/>
  <c r="E176" i="7"/>
  <c r="G176" i="7" s="1"/>
  <c r="E177" i="7"/>
  <c r="G177" i="7" s="1"/>
  <c r="E184" i="7"/>
  <c r="D207" i="7"/>
  <c r="E180" i="7"/>
  <c r="E186" i="7"/>
  <c r="E171" i="7"/>
  <c r="E179" i="7"/>
  <c r="G179" i="7" s="1"/>
  <c r="E170" i="7"/>
  <c r="C186" i="7"/>
  <c r="E173" i="7"/>
  <c r="G173" i="7" s="1"/>
  <c r="E182" i="7"/>
  <c r="E174" i="7"/>
  <c r="G174" i="7" s="1"/>
  <c r="F291" i="7"/>
  <c r="F372" i="7"/>
  <c r="F331" i="7"/>
  <c r="F437" i="7"/>
  <c r="F419" i="7"/>
  <c r="F176" i="7"/>
  <c r="F327" i="7"/>
  <c r="G327" i="7" s="1"/>
  <c r="F368" i="7"/>
  <c r="F433" i="7"/>
  <c r="F415" i="7"/>
  <c r="F121" i="7"/>
  <c r="E94" i="7"/>
  <c r="F170" i="7"/>
  <c r="F321" i="7"/>
  <c r="F362" i="7"/>
  <c r="F281" i="7"/>
  <c r="G281" i="7" s="1"/>
  <c r="H128" i="7"/>
  <c r="I128" i="7" s="1"/>
  <c r="H177" i="7"/>
  <c r="F227" i="7"/>
  <c r="G487" i="7"/>
  <c r="H125" i="7"/>
  <c r="H174" i="7"/>
  <c r="F224" i="7"/>
  <c r="L473" i="7"/>
  <c r="E428" i="7"/>
  <c r="G428" i="7" s="1"/>
  <c r="E434" i="7"/>
  <c r="G434" i="7" s="1"/>
  <c r="E436" i="7"/>
  <c r="C441" i="7"/>
  <c r="E431" i="7"/>
  <c r="G431" i="7" s="1"/>
  <c r="E439" i="7"/>
  <c r="E437" i="7"/>
  <c r="H410" i="7"/>
  <c r="E394" i="7"/>
  <c r="F390" i="7"/>
  <c r="F386" i="7"/>
  <c r="G321" i="7"/>
  <c r="E121" i="7"/>
  <c r="G121" i="7" s="1"/>
  <c r="E127" i="7"/>
  <c r="G127" i="7" s="1"/>
  <c r="E133" i="7"/>
  <c r="E137" i="7"/>
  <c r="E135" i="7"/>
  <c r="G135" i="7" s="1"/>
  <c r="D158" i="7"/>
  <c r="C137" i="7" s="1"/>
  <c r="E128" i="7"/>
  <c r="E131" i="7"/>
  <c r="E122" i="7"/>
  <c r="E125" i="7"/>
  <c r="E124" i="7"/>
  <c r="G124" i="7" s="1"/>
  <c r="K498" i="7"/>
  <c r="E464" i="7"/>
  <c r="E383" i="7"/>
  <c r="E390" i="7"/>
  <c r="E384" i="7"/>
  <c r="G384" i="7" s="1"/>
  <c r="E387" i="7"/>
  <c r="E389" i="7"/>
  <c r="E380" i="7"/>
  <c r="E392" i="7"/>
  <c r="G392" i="7" s="1"/>
  <c r="C394" i="7"/>
  <c r="E386" i="7"/>
  <c r="E284" i="7"/>
  <c r="E290" i="7"/>
  <c r="E296" i="7"/>
  <c r="G296" i="7" s="1"/>
  <c r="E298" i="7"/>
  <c r="E282" i="7"/>
  <c r="E288" i="7"/>
  <c r="G288" i="7" s="1"/>
  <c r="E294" i="7"/>
  <c r="G294" i="7" s="1"/>
  <c r="E285" i="7"/>
  <c r="G285" i="7" s="1"/>
  <c r="E297" i="7"/>
  <c r="G297" i="7" s="1"/>
  <c r="E287" i="7"/>
  <c r="G287" i="7" s="1"/>
  <c r="D309" i="7"/>
  <c r="C307" i="7" s="1"/>
  <c r="E291" i="7"/>
  <c r="H82" i="7"/>
  <c r="F82" i="7"/>
  <c r="Q18" i="7" s="1"/>
  <c r="Q15" i="7"/>
  <c r="F182" i="7"/>
  <c r="F251" i="7"/>
  <c r="F422" i="7"/>
  <c r="F125" i="7"/>
  <c r="F174" i="7"/>
  <c r="F285" i="7"/>
  <c r="F366" i="7"/>
  <c r="F325" i="7"/>
  <c r="G325" i="7" s="1"/>
  <c r="F384" i="7"/>
  <c r="E64" i="7"/>
  <c r="E47" i="7"/>
  <c r="E9" i="1" s="1"/>
  <c r="E80" i="7"/>
  <c r="K502" i="7"/>
  <c r="H491" i="7"/>
  <c r="F436" i="7"/>
  <c r="F413" i="7"/>
  <c r="F389" i="7"/>
  <c r="F294" i="7"/>
  <c r="E264" i="7"/>
  <c r="G264" i="7" s="1"/>
  <c r="E263" i="7"/>
  <c r="G263" i="7" s="1"/>
  <c r="E193" i="7"/>
  <c r="G193" i="7" s="1"/>
  <c r="E199" i="7"/>
  <c r="G199" i="7" s="1"/>
  <c r="C205" i="7"/>
  <c r="E192" i="7"/>
  <c r="G192" i="7" s="1"/>
  <c r="E196" i="7"/>
  <c r="G196" i="7" s="1"/>
  <c r="E204" i="7"/>
  <c r="G204" i="7" s="1"/>
  <c r="E205" i="7"/>
  <c r="E195" i="7"/>
  <c r="G195" i="7" s="1"/>
  <c r="E202" i="7"/>
  <c r="G202" i="7" s="1"/>
  <c r="F133" i="7"/>
  <c r="C15" i="7"/>
  <c r="H135" i="7"/>
  <c r="H184" i="7"/>
  <c r="I184" i="7" s="1"/>
  <c r="F393" i="7"/>
  <c r="G393" i="7" s="1"/>
  <c r="F334" i="7"/>
  <c r="G334" i="7" s="1"/>
  <c r="E305" i="7"/>
  <c r="G305" i="7" s="1"/>
  <c r="E307" i="7"/>
  <c r="E303" i="7"/>
  <c r="G303" i="7" s="1"/>
  <c r="G302" i="7"/>
  <c r="F234" i="7"/>
  <c r="G234" i="7" s="1"/>
  <c r="F130" i="7"/>
  <c r="G130" i="7" s="1"/>
  <c r="N15" i="7"/>
  <c r="D96" i="7"/>
  <c r="E347" i="7"/>
  <c r="E345" i="7"/>
  <c r="G345" i="7" s="1"/>
  <c r="E338" i="7"/>
  <c r="E336" i="7"/>
  <c r="G336" i="7" s="1"/>
  <c r="E330" i="7"/>
  <c r="G330" i="7" s="1"/>
  <c r="E324" i="7"/>
  <c r="G324" i="7" s="1"/>
  <c r="E236" i="7"/>
  <c r="J15" i="7"/>
  <c r="H77" i="7"/>
  <c r="F77" i="7"/>
  <c r="E337" i="7"/>
  <c r="E331" i="7"/>
  <c r="G331" i="7" s="1"/>
  <c r="E231" i="7"/>
  <c r="G231" i="7" s="1"/>
  <c r="C236" i="7"/>
  <c r="E233" i="7"/>
  <c r="G233" i="7" s="1"/>
  <c r="D103" i="7"/>
  <c r="R15" i="7"/>
  <c r="H83" i="7"/>
  <c r="E6" i="1"/>
  <c r="E4" i="1"/>
  <c r="D4" i="1"/>
  <c r="G205" i="7" l="1"/>
  <c r="O97" i="6"/>
  <c r="I416" i="7"/>
  <c r="I50" i="4"/>
  <c r="M181" i="3"/>
  <c r="M111" i="3" s="1"/>
  <c r="E181" i="3"/>
  <c r="E111" i="3" s="1"/>
  <c r="G170" i="7"/>
  <c r="G410" i="7"/>
  <c r="O173" i="3"/>
  <c r="E50" i="4"/>
  <c r="K150" i="3"/>
  <c r="K105" i="3" s="1"/>
  <c r="Q50" i="4"/>
  <c r="G181" i="3"/>
  <c r="G111" i="3" s="1"/>
  <c r="J181" i="3"/>
  <c r="J111" i="3" s="1"/>
  <c r="H365" i="7"/>
  <c r="I365" i="7" s="1"/>
  <c r="H412" i="7"/>
  <c r="I412" i="7" s="1"/>
  <c r="G290" i="7"/>
  <c r="G437" i="7"/>
  <c r="G436" i="7"/>
  <c r="G441" i="7" s="1"/>
  <c r="I179" i="7"/>
  <c r="C156" i="7"/>
  <c r="G371" i="7"/>
  <c r="G369" i="7"/>
  <c r="G362" i="7"/>
  <c r="G409" i="7"/>
  <c r="G412" i="7"/>
  <c r="F32" i="4"/>
  <c r="P159" i="3"/>
  <c r="N146" i="3"/>
  <c r="N104" i="3" s="1"/>
  <c r="I154" i="4"/>
  <c r="G150" i="3"/>
  <c r="G105" i="3" s="1"/>
  <c r="I71" i="6"/>
  <c r="M165" i="3"/>
  <c r="M107" i="3" s="1"/>
  <c r="C23" i="3"/>
  <c r="S131" i="6"/>
  <c r="O82" i="6" s="1"/>
  <c r="H181" i="3"/>
  <c r="H111" i="3" s="1"/>
  <c r="L181" i="3"/>
  <c r="L111" i="3" s="1"/>
  <c r="F181" i="3"/>
  <c r="F111" i="3" s="1"/>
  <c r="E150" i="3"/>
  <c r="E105" i="3" s="1"/>
  <c r="P201" i="6"/>
  <c r="P180" i="3"/>
  <c r="G173" i="3"/>
  <c r="G108" i="3" s="1"/>
  <c r="N173" i="3"/>
  <c r="N108" i="3" s="1"/>
  <c r="F173" i="3"/>
  <c r="J173" i="3"/>
  <c r="J108" i="3" s="1"/>
  <c r="G266" i="7"/>
  <c r="C298" i="7"/>
  <c r="G387" i="7"/>
  <c r="G418" i="7"/>
  <c r="D173" i="3"/>
  <c r="H362" i="7"/>
  <c r="I362" i="7" s="1"/>
  <c r="H409" i="7"/>
  <c r="R182" i="3"/>
  <c r="F4" i="1"/>
  <c r="G291" i="7"/>
  <c r="G380" i="7"/>
  <c r="G122" i="7"/>
  <c r="G184" i="7"/>
  <c r="I171" i="7"/>
  <c r="G363" i="7"/>
  <c r="N74" i="6"/>
  <c r="O74" i="6"/>
  <c r="O146" i="3"/>
  <c r="O104" i="3" s="1"/>
  <c r="J146" i="3"/>
  <c r="J104" i="3" s="1"/>
  <c r="E173" i="3"/>
  <c r="E108" i="3" s="1"/>
  <c r="P304" i="6"/>
  <c r="P307" i="6" s="1"/>
  <c r="L173" i="3"/>
  <c r="I124" i="7"/>
  <c r="I173" i="3"/>
  <c r="I175" i="3" s="1"/>
  <c r="M161" i="3"/>
  <c r="M106" i="3" s="1"/>
  <c r="L161" i="3"/>
  <c r="L106" i="3" s="1"/>
  <c r="K161" i="3"/>
  <c r="K106" i="3" s="1"/>
  <c r="O181" i="3"/>
  <c r="O111" i="3" s="1"/>
  <c r="D181" i="3"/>
  <c r="D182" i="3" s="1"/>
  <c r="D62" i="7"/>
  <c r="D78" i="7"/>
  <c r="F75" i="6"/>
  <c r="F97" i="6"/>
  <c r="F86" i="6"/>
  <c r="F85" i="6"/>
  <c r="F76" i="6"/>
  <c r="F90" i="6"/>
  <c r="F74" i="6"/>
  <c r="F94" i="6"/>
  <c r="F95" i="6"/>
  <c r="F84" i="6"/>
  <c r="F91" i="6"/>
  <c r="F96" i="6"/>
  <c r="D57" i="7"/>
  <c r="D73" i="7"/>
  <c r="E72" i="7"/>
  <c r="E56" i="7"/>
  <c r="E76" i="7"/>
  <c r="E60" i="7"/>
  <c r="G236" i="7"/>
  <c r="G347" i="7"/>
  <c r="H371" i="7"/>
  <c r="I371" i="7" s="1"/>
  <c r="H418" i="7"/>
  <c r="I418" i="7" s="1"/>
  <c r="D71" i="7"/>
  <c r="D55" i="7"/>
  <c r="G75" i="6"/>
  <c r="G85" i="6"/>
  <c r="G90" i="6"/>
  <c r="G91" i="6"/>
  <c r="G94" i="6"/>
  <c r="P144" i="6"/>
  <c r="D147" i="6"/>
  <c r="G73" i="4"/>
  <c r="I415" i="7"/>
  <c r="E46" i="7"/>
  <c r="E48" i="7"/>
  <c r="F48" i="7" s="1"/>
  <c r="E49" i="7"/>
  <c r="F49" i="7" s="1"/>
  <c r="F68" i="4"/>
  <c r="P126" i="6"/>
  <c r="J65" i="4"/>
  <c r="D108" i="3"/>
  <c r="D175" i="3"/>
  <c r="L73" i="4"/>
  <c r="P53" i="3"/>
  <c r="G175" i="3"/>
  <c r="G337" i="7"/>
  <c r="F47" i="7"/>
  <c r="D18" i="7" s="1"/>
  <c r="G439" i="7"/>
  <c r="G224" i="7"/>
  <c r="K84" i="6"/>
  <c r="K75" i="6"/>
  <c r="K97" i="6"/>
  <c r="K85" i="6"/>
  <c r="K74" i="6"/>
  <c r="K96" i="6"/>
  <c r="G86" i="6"/>
  <c r="G84" i="6"/>
  <c r="G226" i="7"/>
  <c r="G76" i="6"/>
  <c r="N90" i="6"/>
  <c r="I97" i="6"/>
  <c r="T132" i="6"/>
  <c r="U236" i="6"/>
  <c r="D43" i="4"/>
  <c r="T36" i="4"/>
  <c r="I131" i="7"/>
  <c r="P230" i="6"/>
  <c r="I23" i="3"/>
  <c r="I30" i="3"/>
  <c r="F55" i="4"/>
  <c r="L68" i="4"/>
  <c r="P149" i="3"/>
  <c r="E161" i="3"/>
  <c r="E106" i="3" s="1"/>
  <c r="H161" i="3"/>
  <c r="H106" i="3" s="1"/>
  <c r="P174" i="3"/>
  <c r="D109" i="3"/>
  <c r="O110" i="3"/>
  <c r="F110" i="3"/>
  <c r="F182" i="3"/>
  <c r="E110" i="3"/>
  <c r="E182" i="3"/>
  <c r="D74" i="7"/>
  <c r="D58" i="7"/>
  <c r="G307" i="7"/>
  <c r="D56" i="7"/>
  <c r="D72" i="7"/>
  <c r="G251" i="7"/>
  <c r="G282" i="7"/>
  <c r="G284" i="7"/>
  <c r="G298" i="7" s="1"/>
  <c r="G390" i="7"/>
  <c r="I363" i="7"/>
  <c r="G128" i="7"/>
  <c r="G338" i="7"/>
  <c r="I174" i="7"/>
  <c r="I177" i="7"/>
  <c r="G182" i="7"/>
  <c r="I409" i="7"/>
  <c r="I122" i="7"/>
  <c r="O75" i="6"/>
  <c r="O85" i="6"/>
  <c r="O91" i="6"/>
  <c r="O90" i="6"/>
  <c r="K95" i="6"/>
  <c r="G366" i="7"/>
  <c r="G372" i="7"/>
  <c r="G374" i="7"/>
  <c r="G422" i="7"/>
  <c r="I182" i="7"/>
  <c r="K86" i="6"/>
  <c r="O94" i="6"/>
  <c r="O84" i="6"/>
  <c r="G95" i="7"/>
  <c r="H95" i="7" s="1"/>
  <c r="N24" i="7" s="1"/>
  <c r="I121" i="7"/>
  <c r="G94" i="7"/>
  <c r="H94" i="7" s="1"/>
  <c r="G74" i="6"/>
  <c r="G77" i="6" s="1"/>
  <c r="K76" i="6"/>
  <c r="O96" i="6"/>
  <c r="Q230" i="6"/>
  <c r="T40" i="4"/>
  <c r="J43" i="4"/>
  <c r="M23" i="3"/>
  <c r="M30" i="3"/>
  <c r="G146" i="3"/>
  <c r="G104" i="3" s="1"/>
  <c r="N81" i="6"/>
  <c r="E71" i="6"/>
  <c r="G50" i="4"/>
  <c r="L50" i="4"/>
  <c r="R50" i="4"/>
  <c r="H50" i="4"/>
  <c r="N50" i="4"/>
  <c r="S50" i="4"/>
  <c r="K50" i="4"/>
  <c r="F50" i="4"/>
  <c r="D50" i="4"/>
  <c r="O50" i="4"/>
  <c r="P50" i="4"/>
  <c r="J50" i="4"/>
  <c r="T50" i="4"/>
  <c r="E77" i="3"/>
  <c r="Q73" i="4"/>
  <c r="P73" i="4"/>
  <c r="P233" i="6"/>
  <c r="P148" i="3"/>
  <c r="D150" i="3"/>
  <c r="P163" i="3"/>
  <c r="D165" i="3"/>
  <c r="L108" i="3"/>
  <c r="L175" i="3"/>
  <c r="P74" i="3"/>
  <c r="D77" i="3"/>
  <c r="P77" i="3" s="1"/>
  <c r="G223" i="7"/>
  <c r="I369" i="7"/>
  <c r="K90" i="6"/>
  <c r="K55" i="4"/>
  <c r="T21" i="4"/>
  <c r="F23" i="4" s="1"/>
  <c r="J23" i="4"/>
  <c r="K73" i="4"/>
  <c r="P76" i="3"/>
  <c r="G82" i="6"/>
  <c r="K82" i="6"/>
  <c r="N82" i="6"/>
  <c r="P158" i="3"/>
  <c r="D161" i="3"/>
  <c r="J23" i="3"/>
  <c r="S19" i="3"/>
  <c r="J30" i="3"/>
  <c r="H73" i="4"/>
  <c r="J175" i="3"/>
  <c r="L110" i="3"/>
  <c r="L182" i="3"/>
  <c r="G182" i="3"/>
  <c r="G110" i="3"/>
  <c r="K182" i="3"/>
  <c r="K110" i="3"/>
  <c r="D79" i="7"/>
  <c r="D63" i="7"/>
  <c r="D53" i="7"/>
  <c r="D69" i="7"/>
  <c r="H127" i="7"/>
  <c r="I127" i="7" s="1"/>
  <c r="F226" i="7"/>
  <c r="H176" i="7"/>
  <c r="I176" i="7" s="1"/>
  <c r="F94" i="7"/>
  <c r="E95" i="7"/>
  <c r="F95" i="7" s="1"/>
  <c r="N18" i="7" s="1"/>
  <c r="G156" i="7"/>
  <c r="N80" i="6"/>
  <c r="F81" i="6"/>
  <c r="O108" i="3"/>
  <c r="O175" i="3"/>
  <c r="E175" i="3"/>
  <c r="N85" i="6"/>
  <c r="N76" i="6"/>
  <c r="N86" i="6"/>
  <c r="N97" i="6"/>
  <c r="N75" i="6"/>
  <c r="S132" i="6"/>
  <c r="T236" i="6"/>
  <c r="D82" i="3"/>
  <c r="D307" i="6"/>
  <c r="J110" i="3"/>
  <c r="J182" i="3"/>
  <c r="I110" i="3"/>
  <c r="I182" i="3"/>
  <c r="G48" i="7"/>
  <c r="H48" i="7" s="1"/>
  <c r="G46" i="7"/>
  <c r="H46" i="7" s="1"/>
  <c r="G49" i="7"/>
  <c r="H49" i="7" s="1"/>
  <c r="F131" i="7"/>
  <c r="G131" i="7" s="1"/>
  <c r="F180" i="7"/>
  <c r="G180" i="7" s="1"/>
  <c r="D70" i="7"/>
  <c r="D54" i="7"/>
  <c r="G413" i="7"/>
  <c r="H375" i="7"/>
  <c r="I375" i="7" s="1"/>
  <c r="I374" i="7"/>
  <c r="H422" i="7"/>
  <c r="I422" i="7" s="1"/>
  <c r="K94" i="6"/>
  <c r="L55" i="4"/>
  <c r="H55" i="4"/>
  <c r="M55" i="4"/>
  <c r="R55" i="4"/>
  <c r="I55" i="4"/>
  <c r="T55" i="4"/>
  <c r="D55" i="4"/>
  <c r="N55" i="4"/>
  <c r="J55" i="4"/>
  <c r="E55" i="4"/>
  <c r="P55" i="4"/>
  <c r="I413" i="7"/>
  <c r="N94" i="6"/>
  <c r="N98" i="6" s="1"/>
  <c r="G96" i="6"/>
  <c r="P197" i="6"/>
  <c r="E95" i="6"/>
  <c r="E147" i="6"/>
  <c r="Q40" i="6"/>
  <c r="P144" i="3"/>
  <c r="D146" i="3"/>
  <c r="K91" i="6"/>
  <c r="G55" i="4"/>
  <c r="M175" i="3"/>
  <c r="M108" i="3"/>
  <c r="M67" i="3" s="1"/>
  <c r="M84" i="3" s="1"/>
  <c r="E40" i="6"/>
  <c r="P251" i="6"/>
  <c r="P254" i="6" s="1"/>
  <c r="Q251" i="6"/>
  <c r="J29" i="6" s="1"/>
  <c r="J35" i="6" s="1"/>
  <c r="G154" i="4"/>
  <c r="F165" i="3"/>
  <c r="F107" i="3" s="1"/>
  <c r="P164" i="3"/>
  <c r="H108" i="3"/>
  <c r="H175" i="3"/>
  <c r="I135" i="7"/>
  <c r="H419" i="7"/>
  <c r="I419" i="7" s="1"/>
  <c r="H372" i="7"/>
  <c r="I372" i="7" s="1"/>
  <c r="G386" i="7"/>
  <c r="G389" i="7"/>
  <c r="G383" i="7"/>
  <c r="G125" i="7"/>
  <c r="G133" i="7"/>
  <c r="I410" i="7"/>
  <c r="D65" i="7"/>
  <c r="D81" i="7"/>
  <c r="I125" i="7"/>
  <c r="G171" i="7"/>
  <c r="H254" i="7"/>
  <c r="H224" i="7"/>
  <c r="I224" i="7" s="1"/>
  <c r="I223" i="7"/>
  <c r="G368" i="7"/>
  <c r="G419" i="7"/>
  <c r="G416" i="7"/>
  <c r="D80" i="7"/>
  <c r="F80" i="7" s="1"/>
  <c r="D64" i="7"/>
  <c r="I133" i="7"/>
  <c r="O86" i="6"/>
  <c r="G95" i="6"/>
  <c r="D25" i="4"/>
  <c r="I170" i="7"/>
  <c r="H221" i="7"/>
  <c r="I221" i="7" s="1"/>
  <c r="I220" i="7"/>
  <c r="H251" i="7"/>
  <c r="I251" i="7" s="1"/>
  <c r="O76" i="6"/>
  <c r="N91" i="6"/>
  <c r="G97" i="6"/>
  <c r="T63" i="4"/>
  <c r="I368" i="7"/>
  <c r="G81" i="6"/>
  <c r="D35" i="6"/>
  <c r="D254" i="6"/>
  <c r="I68" i="4"/>
  <c r="P125" i="3"/>
  <c r="O81" i="6"/>
  <c r="E81" i="6"/>
  <c r="K108" i="3"/>
  <c r="K175" i="3"/>
  <c r="D71" i="6"/>
  <c r="D95" i="6" s="1"/>
  <c r="L71" i="6"/>
  <c r="L81" i="6" s="1"/>
  <c r="M71" i="6"/>
  <c r="H71" i="6"/>
  <c r="H81" i="6" s="1"/>
  <c r="I165" i="3"/>
  <c r="I107" i="3" s="1"/>
  <c r="J71" i="6"/>
  <c r="J80" i="6" s="1"/>
  <c r="L147" i="6"/>
  <c r="E253" i="7"/>
  <c r="G253" i="7" s="1"/>
  <c r="E256" i="7"/>
  <c r="D268" i="7"/>
  <c r="C266" i="7" s="1"/>
  <c r="D60" i="7" s="1"/>
  <c r="E250" i="7"/>
  <c r="I250" i="7" s="1"/>
  <c r="C256" i="7"/>
  <c r="E254" i="7"/>
  <c r="G254" i="7" s="1"/>
  <c r="I180" i="7"/>
  <c r="I85" i="6"/>
  <c r="I150" i="3"/>
  <c r="I105" i="3" s="1"/>
  <c r="I173" i="7"/>
  <c r="O55" i="4"/>
  <c r="G68" i="4"/>
  <c r="R23" i="3"/>
  <c r="R30" i="3"/>
  <c r="F43" i="4"/>
  <c r="H110" i="3"/>
  <c r="N175" i="3"/>
  <c r="D111" i="3"/>
  <c r="K32" i="4"/>
  <c r="N110" i="3"/>
  <c r="N182" i="3"/>
  <c r="M110" i="3"/>
  <c r="M182" i="3"/>
  <c r="E82" i="3"/>
  <c r="E130" i="3"/>
  <c r="P130" i="3" s="1"/>
  <c r="P143" i="3"/>
  <c r="I74" i="6" l="1"/>
  <c r="I91" i="6"/>
  <c r="I90" i="6"/>
  <c r="I84" i="6"/>
  <c r="I94" i="6"/>
  <c r="I96" i="6"/>
  <c r="N67" i="3"/>
  <c r="N84" i="3" s="1"/>
  <c r="I226" i="7"/>
  <c r="G73" i="7" s="1"/>
  <c r="H73" i="7" s="1"/>
  <c r="I75" i="6"/>
  <c r="N77" i="6"/>
  <c r="E82" i="6"/>
  <c r="F82" i="6"/>
  <c r="I108" i="3"/>
  <c r="O77" i="6"/>
  <c r="F115" i="3"/>
  <c r="F132" i="3" s="1"/>
  <c r="I86" i="6"/>
  <c r="P173" i="3"/>
  <c r="P175" i="3" s="1"/>
  <c r="P147" i="6"/>
  <c r="H82" i="6"/>
  <c r="F175" i="3"/>
  <c r="F108" i="3"/>
  <c r="N115" i="3"/>
  <c r="N132" i="3" s="1"/>
  <c r="I95" i="6"/>
  <c r="I98" i="6" s="1"/>
  <c r="O182" i="3"/>
  <c r="H182" i="3"/>
  <c r="P181" i="3"/>
  <c r="P182" i="3" s="1"/>
  <c r="G376" i="7"/>
  <c r="E78" i="7" s="1"/>
  <c r="G186" i="7"/>
  <c r="G394" i="7"/>
  <c r="Q233" i="6"/>
  <c r="I80" i="6"/>
  <c r="K98" i="6"/>
  <c r="G423" i="7"/>
  <c r="P81" i="3"/>
  <c r="I82" i="6"/>
  <c r="I81" i="6"/>
  <c r="O98" i="6"/>
  <c r="F67" i="3"/>
  <c r="F84" i="3" s="1"/>
  <c r="I76" i="6"/>
  <c r="Q254" i="6"/>
  <c r="E55" i="7"/>
  <c r="E71" i="7"/>
  <c r="E63" i="7"/>
  <c r="E79" i="7"/>
  <c r="F79" i="7" s="1"/>
  <c r="G243" i="6"/>
  <c r="G257" i="6" s="1"/>
  <c r="E87" i="7"/>
  <c r="F87" i="7" s="1"/>
  <c r="E89" i="7"/>
  <c r="F89" i="7" s="1"/>
  <c r="G137" i="7"/>
  <c r="O243" i="6"/>
  <c r="O257" i="6" s="1"/>
  <c r="K68" i="4"/>
  <c r="F73" i="4"/>
  <c r="F45" i="4"/>
  <c r="M86" i="6"/>
  <c r="M75" i="6"/>
  <c r="M95" i="6"/>
  <c r="M76" i="6"/>
  <c r="M90" i="6"/>
  <c r="M74" i="6"/>
  <c r="M85" i="6"/>
  <c r="M97" i="6"/>
  <c r="M96" i="6"/>
  <c r="M94" i="6"/>
  <c r="M91" i="6"/>
  <c r="M84" i="6"/>
  <c r="L80" i="6"/>
  <c r="P15" i="7"/>
  <c r="F64" i="7"/>
  <c r="H65" i="7"/>
  <c r="F29" i="6"/>
  <c r="M18" i="7"/>
  <c r="F96" i="7"/>
  <c r="D107" i="3"/>
  <c r="P165" i="3"/>
  <c r="I67" i="3"/>
  <c r="I84" i="3" s="1"/>
  <c r="H96" i="7"/>
  <c r="M24" i="7"/>
  <c r="H72" i="7"/>
  <c r="F72" i="7"/>
  <c r="E73" i="7"/>
  <c r="E57" i="7"/>
  <c r="K77" i="6"/>
  <c r="P60" i="3"/>
  <c r="P108" i="3"/>
  <c r="G15" i="3" s="1"/>
  <c r="M80" i="6"/>
  <c r="F73" i="7"/>
  <c r="G80" i="6"/>
  <c r="K67" i="3"/>
  <c r="K84" i="3" s="1"/>
  <c r="E15" i="7"/>
  <c r="D106" i="3"/>
  <c r="P161" i="3"/>
  <c r="J243" i="6"/>
  <c r="J257" i="6" s="1"/>
  <c r="D81" i="6"/>
  <c r="P130" i="6"/>
  <c r="I137" i="7"/>
  <c r="I253" i="7"/>
  <c r="I256" i="7" s="1"/>
  <c r="F56" i="7"/>
  <c r="H56" i="7"/>
  <c r="F74" i="7"/>
  <c r="H74" i="7"/>
  <c r="D9" i="1"/>
  <c r="F9" i="1" s="1"/>
  <c r="F46" i="7"/>
  <c r="G15" i="7"/>
  <c r="F57" i="7"/>
  <c r="O15" i="7"/>
  <c r="P63" i="3"/>
  <c r="P111" i="3"/>
  <c r="H17" i="3" s="1"/>
  <c r="M115" i="3"/>
  <c r="M132" i="3" s="1"/>
  <c r="D74" i="6"/>
  <c r="D84" i="6"/>
  <c r="P71" i="6"/>
  <c r="D90" i="6"/>
  <c r="D97" i="6"/>
  <c r="D86" i="6"/>
  <c r="D96" i="6"/>
  <c r="D91" i="6"/>
  <c r="D75" i="6"/>
  <c r="D94" i="6"/>
  <c r="D76" i="6"/>
  <c r="D85" i="6"/>
  <c r="J81" i="6"/>
  <c r="D40" i="6"/>
  <c r="D65" i="4"/>
  <c r="T65" i="4"/>
  <c r="E65" i="4"/>
  <c r="P65" i="4"/>
  <c r="H65" i="4"/>
  <c r="R65" i="4"/>
  <c r="M65" i="4"/>
  <c r="L65" i="4"/>
  <c r="F65" i="4"/>
  <c r="Q65" i="4"/>
  <c r="G65" i="4"/>
  <c r="O65" i="4"/>
  <c r="I65" i="4"/>
  <c r="S65" i="4"/>
  <c r="K65" i="4"/>
  <c r="N65" i="4"/>
  <c r="T25" i="4"/>
  <c r="T32" i="4" s="1"/>
  <c r="D32" i="4"/>
  <c r="I376" i="7"/>
  <c r="K115" i="3"/>
  <c r="K132" i="3" s="1"/>
  <c r="P82" i="3"/>
  <c r="J115" i="3"/>
  <c r="J132" i="3" s="1"/>
  <c r="H63" i="7"/>
  <c r="F63" i="7"/>
  <c r="D82" i="6"/>
  <c r="L82" i="6"/>
  <c r="P150" i="3"/>
  <c r="D105" i="3"/>
  <c r="E94" i="6"/>
  <c r="E91" i="6"/>
  <c r="E90" i="6"/>
  <c r="E75" i="6"/>
  <c r="E74" i="6"/>
  <c r="E96" i="6"/>
  <c r="E86" i="6"/>
  <c r="E85" i="6"/>
  <c r="E84" i="6"/>
  <c r="E97" i="6"/>
  <c r="E76" i="6"/>
  <c r="G115" i="3"/>
  <c r="G132" i="3" s="1"/>
  <c r="G67" i="3"/>
  <c r="G84" i="3" s="1"/>
  <c r="G250" i="7"/>
  <c r="G256" i="7" s="1"/>
  <c r="P61" i="3"/>
  <c r="P109" i="3"/>
  <c r="G17" i="3" s="1"/>
  <c r="E67" i="3"/>
  <c r="E84" i="3" s="1"/>
  <c r="E115" i="3"/>
  <c r="E132" i="3" s="1"/>
  <c r="P234" i="6"/>
  <c r="Q234" i="6"/>
  <c r="G29" i="6" s="1"/>
  <c r="G35" i="6" s="1"/>
  <c r="T43" i="4"/>
  <c r="D45" i="4" s="1"/>
  <c r="D73" i="4"/>
  <c r="D80" i="6"/>
  <c r="L67" i="3"/>
  <c r="L84" i="3" s="1"/>
  <c r="O67" i="3"/>
  <c r="O84" i="3" s="1"/>
  <c r="F15" i="7"/>
  <c r="F55" i="7"/>
  <c r="F98" i="6"/>
  <c r="H67" i="3"/>
  <c r="H84" i="3" s="1"/>
  <c r="J76" i="6"/>
  <c r="J91" i="6"/>
  <c r="J94" i="6"/>
  <c r="J84" i="6"/>
  <c r="J96" i="6"/>
  <c r="J75" i="6"/>
  <c r="J86" i="6"/>
  <c r="J97" i="6"/>
  <c r="J95" i="6"/>
  <c r="J85" i="6"/>
  <c r="J74" i="6"/>
  <c r="J90" i="6"/>
  <c r="P62" i="3"/>
  <c r="F80" i="6"/>
  <c r="H70" i="7"/>
  <c r="K243" i="6"/>
  <c r="K257" i="6" s="1"/>
  <c r="D243" i="6"/>
  <c r="D257" i="6" s="1"/>
  <c r="H243" i="6"/>
  <c r="H257" i="6" s="1"/>
  <c r="L243" i="6"/>
  <c r="L257" i="6" s="1"/>
  <c r="E243" i="6"/>
  <c r="E257" i="6" s="1"/>
  <c r="M243" i="6"/>
  <c r="M257" i="6" s="1"/>
  <c r="F243" i="6"/>
  <c r="F257" i="6" s="1"/>
  <c r="N243" i="6"/>
  <c r="N257" i="6" s="1"/>
  <c r="I243" i="6"/>
  <c r="I257" i="6" s="1"/>
  <c r="E54" i="7"/>
  <c r="F54" i="7" s="1"/>
  <c r="E70" i="7"/>
  <c r="F70" i="7" s="1"/>
  <c r="M82" i="6"/>
  <c r="J73" i="4"/>
  <c r="H58" i="7"/>
  <c r="F58" i="7"/>
  <c r="E81" i="7"/>
  <c r="E65" i="7"/>
  <c r="F65" i="7" s="1"/>
  <c r="D75" i="7"/>
  <c r="D76" i="7"/>
  <c r="D59" i="7"/>
  <c r="D66" i="7" s="1"/>
  <c r="L74" i="6"/>
  <c r="L84" i="6"/>
  <c r="L90" i="6"/>
  <c r="L91" i="6"/>
  <c r="L75" i="6"/>
  <c r="L97" i="6"/>
  <c r="L86" i="6"/>
  <c r="L94" i="6"/>
  <c r="L76" i="6"/>
  <c r="L96" i="6"/>
  <c r="L85" i="6"/>
  <c r="P235" i="6"/>
  <c r="Q235" i="6"/>
  <c r="H29" i="6" s="1"/>
  <c r="H35" i="6" s="1"/>
  <c r="H83" i="6"/>
  <c r="L83" i="6"/>
  <c r="G83" i="6"/>
  <c r="M83" i="6"/>
  <c r="F83" i="6"/>
  <c r="O83" i="6"/>
  <c r="E83" i="6"/>
  <c r="K83" i="6"/>
  <c r="F60" i="7"/>
  <c r="H60" i="7"/>
  <c r="H90" i="6"/>
  <c r="H74" i="6"/>
  <c r="H96" i="6"/>
  <c r="H84" i="6"/>
  <c r="H85" i="6"/>
  <c r="H97" i="6"/>
  <c r="H86" i="6"/>
  <c r="H94" i="6"/>
  <c r="H98" i="6" s="1"/>
  <c r="H91" i="6"/>
  <c r="H76" i="6"/>
  <c r="H75" i="6"/>
  <c r="L95" i="6"/>
  <c r="I186" i="7"/>
  <c r="I254" i="7"/>
  <c r="H81" i="7"/>
  <c r="F81" i="7"/>
  <c r="P110" i="3"/>
  <c r="H15" i="3" s="1"/>
  <c r="K80" i="6"/>
  <c r="D104" i="3"/>
  <c r="P146" i="3"/>
  <c r="H54" i="7"/>
  <c r="H50" i="7"/>
  <c r="C24" i="7"/>
  <c r="J67" i="3"/>
  <c r="J84" i="3" s="1"/>
  <c r="H80" i="6"/>
  <c r="H79" i="7"/>
  <c r="J82" i="6"/>
  <c r="T23" i="4"/>
  <c r="O23" i="4"/>
  <c r="R23" i="4"/>
  <c r="S23" i="4"/>
  <c r="G23" i="4"/>
  <c r="E23" i="4"/>
  <c r="D23" i="4"/>
  <c r="H23" i="4"/>
  <c r="N23" i="4"/>
  <c r="L23" i="4"/>
  <c r="I23" i="4"/>
  <c r="P23" i="4"/>
  <c r="M23" i="4"/>
  <c r="K23" i="4"/>
  <c r="Q23" i="4"/>
  <c r="I115" i="3"/>
  <c r="I132" i="3" s="1"/>
  <c r="H95" i="6"/>
  <c r="O80" i="6"/>
  <c r="O136" i="6"/>
  <c r="O151" i="6" s="1"/>
  <c r="I423" i="7"/>
  <c r="E88" i="7"/>
  <c r="F88" i="7" s="1"/>
  <c r="E90" i="7"/>
  <c r="F90" i="7" s="1"/>
  <c r="M81" i="6"/>
  <c r="P129" i="6"/>
  <c r="L115" i="3"/>
  <c r="L132" i="3" s="1"/>
  <c r="O115" i="3"/>
  <c r="O132" i="3" s="1"/>
  <c r="G98" i="6"/>
  <c r="F71" i="7"/>
  <c r="E58" i="7"/>
  <c r="E100" i="7" s="1"/>
  <c r="F100" i="7" s="1"/>
  <c r="E74" i="7"/>
  <c r="F77" i="6"/>
  <c r="H115" i="3"/>
  <c r="H132" i="3" s="1"/>
  <c r="E80" i="6"/>
  <c r="E102" i="7" l="1"/>
  <c r="F102" i="7" s="1"/>
  <c r="F78" i="7"/>
  <c r="F87" i="6"/>
  <c r="P82" i="6"/>
  <c r="H17" i="6" s="1"/>
  <c r="H24" i="6" s="1"/>
  <c r="K87" i="6"/>
  <c r="G57" i="7"/>
  <c r="H57" i="7" s="1"/>
  <c r="E62" i="7"/>
  <c r="F62" i="7" s="1"/>
  <c r="O18" i="7" s="1"/>
  <c r="L18" i="7"/>
  <c r="P86" i="6"/>
  <c r="Q13" i="6" s="1"/>
  <c r="Q24" i="6" s="1"/>
  <c r="P95" i="6"/>
  <c r="K136" i="6"/>
  <c r="K151" i="6" s="1"/>
  <c r="E77" i="6"/>
  <c r="E102" i="6" s="1"/>
  <c r="P131" i="6"/>
  <c r="I77" i="6"/>
  <c r="G59" i="7"/>
  <c r="H59" i="7" s="1"/>
  <c r="G75" i="7"/>
  <c r="H75" i="7" s="1"/>
  <c r="J83" i="6"/>
  <c r="J87" i="6" s="1"/>
  <c r="J136" i="6"/>
  <c r="J151" i="6" s="1"/>
  <c r="P132" i="6"/>
  <c r="D83" i="6"/>
  <c r="P83" i="6" s="1"/>
  <c r="I17" i="6" s="1"/>
  <c r="I24" i="6" s="1"/>
  <c r="P57" i="3"/>
  <c r="P105" i="3"/>
  <c r="E17" i="3" s="1"/>
  <c r="F50" i="7"/>
  <c r="C18" i="7"/>
  <c r="P18" i="7"/>
  <c r="L77" i="6"/>
  <c r="F18" i="7"/>
  <c r="T45" i="4"/>
  <c r="N45" i="4"/>
  <c r="S45" i="4"/>
  <c r="E45" i="4"/>
  <c r="O45" i="4"/>
  <c r="I45" i="4"/>
  <c r="M45" i="4"/>
  <c r="R45" i="4"/>
  <c r="P45" i="4"/>
  <c r="Q45" i="4"/>
  <c r="L45" i="4"/>
  <c r="K45" i="4"/>
  <c r="G45" i="4"/>
  <c r="H45" i="4"/>
  <c r="E98" i="6"/>
  <c r="P97" i="6"/>
  <c r="O13" i="6" s="1"/>
  <c r="O24" i="6" s="1"/>
  <c r="G69" i="7"/>
  <c r="G53" i="7"/>
  <c r="H53" i="7" s="1"/>
  <c r="G87" i="6"/>
  <c r="G102" i="6" s="1"/>
  <c r="K102" i="6"/>
  <c r="D84" i="7"/>
  <c r="D106" i="7" s="1"/>
  <c r="F35" i="6"/>
  <c r="E69" i="7"/>
  <c r="F69" i="7" s="1"/>
  <c r="E53" i="7"/>
  <c r="M136" i="6"/>
  <c r="M151" i="6" s="1"/>
  <c r="O87" i="6"/>
  <c r="O102" i="6" s="1"/>
  <c r="D115" i="3"/>
  <c r="P104" i="3"/>
  <c r="E15" i="3" s="1"/>
  <c r="H30" i="3"/>
  <c r="H23" i="3"/>
  <c r="G55" i="7"/>
  <c r="H55" i="7" s="1"/>
  <c r="F24" i="7" s="1"/>
  <c r="G71" i="7"/>
  <c r="H71" i="7" s="1"/>
  <c r="H77" i="6"/>
  <c r="N83" i="6"/>
  <c r="N87" i="6" s="1"/>
  <c r="N102" i="6" s="1"/>
  <c r="N136" i="6"/>
  <c r="N151" i="6" s="1"/>
  <c r="L98" i="6"/>
  <c r="H15" i="7"/>
  <c r="J45" i="4"/>
  <c r="E136" i="6"/>
  <c r="E151" i="6" s="1"/>
  <c r="P80" i="6"/>
  <c r="F17" i="6" s="1"/>
  <c r="T40" i="6"/>
  <c r="D44" i="6" s="1"/>
  <c r="P85" i="6"/>
  <c r="P13" i="6" s="1"/>
  <c r="P24" i="6" s="1"/>
  <c r="P91" i="6"/>
  <c r="M17" i="6" s="1"/>
  <c r="M24" i="6" s="1"/>
  <c r="P90" i="6"/>
  <c r="L17" i="6" s="1"/>
  <c r="L24" i="6" s="1"/>
  <c r="P58" i="3"/>
  <c r="P106" i="3"/>
  <c r="F15" i="3" s="1"/>
  <c r="S15" i="7"/>
  <c r="G136" i="6"/>
  <c r="G151" i="6" s="1"/>
  <c r="M87" i="6"/>
  <c r="L87" i="6"/>
  <c r="M98" i="6"/>
  <c r="M77" i="6"/>
  <c r="K18" i="7"/>
  <c r="F91" i="7"/>
  <c r="G64" i="7"/>
  <c r="H64" i="7" s="1"/>
  <c r="G80" i="7"/>
  <c r="H80" i="7" s="1"/>
  <c r="P236" i="6"/>
  <c r="P243" i="6" s="1"/>
  <c r="P257" i="6" s="1"/>
  <c r="Q236" i="6"/>
  <c r="D34" i="4"/>
  <c r="D68" i="4"/>
  <c r="P94" i="6"/>
  <c r="D98" i="6"/>
  <c r="P84" i="6"/>
  <c r="G18" i="7"/>
  <c r="F102" i="6"/>
  <c r="G24" i="7"/>
  <c r="T34" i="4"/>
  <c r="J34" i="4"/>
  <c r="O34" i="4"/>
  <c r="S34" i="4"/>
  <c r="P34" i="4"/>
  <c r="H34" i="4"/>
  <c r="Q34" i="4"/>
  <c r="M34" i="4"/>
  <c r="E34" i="4"/>
  <c r="R34" i="4"/>
  <c r="N34" i="4"/>
  <c r="L34" i="4"/>
  <c r="G34" i="4"/>
  <c r="F34" i="4"/>
  <c r="I34" i="4"/>
  <c r="P75" i="6"/>
  <c r="E13" i="6" s="1"/>
  <c r="E24" i="6" s="1"/>
  <c r="P74" i="6"/>
  <c r="D13" i="6" s="1"/>
  <c r="D77" i="6"/>
  <c r="E87" i="6"/>
  <c r="H87" i="6"/>
  <c r="I83" i="6"/>
  <c r="I87" i="6" s="1"/>
  <c r="I102" i="6" s="1"/>
  <c r="I136" i="6"/>
  <c r="I151" i="6" s="1"/>
  <c r="H76" i="7"/>
  <c r="F76" i="7"/>
  <c r="F136" i="6"/>
  <c r="F151" i="6" s="1"/>
  <c r="J77" i="6"/>
  <c r="J98" i="6"/>
  <c r="T73" i="4"/>
  <c r="E59" i="7"/>
  <c r="F59" i="7" s="1"/>
  <c r="E75" i="7"/>
  <c r="F75" i="7" s="1"/>
  <c r="H136" i="6"/>
  <c r="H151" i="6" s="1"/>
  <c r="G78" i="7"/>
  <c r="G62" i="7"/>
  <c r="H62" i="7" s="1"/>
  <c r="P76" i="6"/>
  <c r="P96" i="6"/>
  <c r="N13" i="6" s="1"/>
  <c r="N24" i="6" s="1"/>
  <c r="D136" i="6"/>
  <c r="P81" i="6"/>
  <c r="G17" i="6" s="1"/>
  <c r="G24" i="6" s="1"/>
  <c r="G30" i="3"/>
  <c r="G23" i="3"/>
  <c r="P59" i="3"/>
  <c r="P107" i="3"/>
  <c r="F17" i="3" s="1"/>
  <c r="L136" i="6"/>
  <c r="L151" i="6" s="1"/>
  <c r="K34" i="4"/>
  <c r="S17" i="3" l="1"/>
  <c r="H18" i="7"/>
  <c r="P136" i="6"/>
  <c r="D151" i="6"/>
  <c r="P151" i="6" s="1"/>
  <c r="F84" i="7"/>
  <c r="G99" i="7"/>
  <c r="H99" i="7" s="1"/>
  <c r="H69" i="7"/>
  <c r="E24" i="7" s="1"/>
  <c r="G102" i="7"/>
  <c r="H102" i="7" s="1"/>
  <c r="H78" i="7"/>
  <c r="T75" i="4"/>
  <c r="E75" i="4"/>
  <c r="M75" i="4"/>
  <c r="I75" i="4"/>
  <c r="O75" i="4"/>
  <c r="N75" i="4"/>
  <c r="R75" i="4"/>
  <c r="S75" i="4"/>
  <c r="G75" i="4"/>
  <c r="P75" i="4"/>
  <c r="H75" i="4"/>
  <c r="L75" i="4"/>
  <c r="Q75" i="4"/>
  <c r="K75" i="4"/>
  <c r="F23" i="3"/>
  <c r="F30" i="3"/>
  <c r="D87" i="6"/>
  <c r="P87" i="6" s="1"/>
  <c r="D67" i="3"/>
  <c r="D84" i="3" s="1"/>
  <c r="P84" i="3" s="1"/>
  <c r="P56" i="3"/>
  <c r="P67" i="3" s="1"/>
  <c r="F75" i="4"/>
  <c r="D75" i="4"/>
  <c r="J75" i="4"/>
  <c r="P77" i="6"/>
  <c r="P98" i="6"/>
  <c r="P24" i="7"/>
  <c r="M102" i="6"/>
  <c r="K44" i="6"/>
  <c r="F44" i="6"/>
  <c r="N44" i="6"/>
  <c r="R44" i="6"/>
  <c r="G44" i="6"/>
  <c r="O44" i="6"/>
  <c r="J44" i="6"/>
  <c r="P44" i="6"/>
  <c r="I44" i="6"/>
  <c r="S44" i="6"/>
  <c r="L44" i="6"/>
  <c r="M44" i="6"/>
  <c r="H44" i="6"/>
  <c r="E44" i="6"/>
  <c r="Q44" i="6"/>
  <c r="T17" i="6"/>
  <c r="F24" i="6"/>
  <c r="H102" i="6"/>
  <c r="D132" i="3"/>
  <c r="P115" i="3"/>
  <c r="P132" i="3" s="1"/>
  <c r="L102" i="6"/>
  <c r="H24" i="7"/>
  <c r="J102" i="6"/>
  <c r="D70" i="4"/>
  <c r="T68" i="4"/>
  <c r="E23" i="3"/>
  <c r="E30" i="3"/>
  <c r="S15" i="3"/>
  <c r="J13" i="6"/>
  <c r="J24" i="6" s="1"/>
  <c r="D24" i="6"/>
  <c r="I29" i="6"/>
  <c r="Q243" i="6"/>
  <c r="Q257" i="6" s="1"/>
  <c r="E99" i="7"/>
  <c r="F99" i="7" s="1"/>
  <c r="F103" i="7" s="1"/>
  <c r="F53" i="7"/>
  <c r="H66" i="7"/>
  <c r="S23" i="3" l="1"/>
  <c r="H103" i="7"/>
  <c r="T44" i="6"/>
  <c r="D102" i="6"/>
  <c r="P102" i="6" s="1"/>
  <c r="O24" i="7"/>
  <c r="S24" i="7" s="1"/>
  <c r="P27" i="7" s="1"/>
  <c r="T13" i="6"/>
  <c r="E18" i="7"/>
  <c r="F66" i="7"/>
  <c r="F106" i="7" s="1"/>
  <c r="T24" i="6"/>
  <c r="S30" i="3"/>
  <c r="E32" i="3" s="1"/>
  <c r="I35" i="6"/>
  <c r="T29" i="6"/>
  <c r="S25" i="3"/>
  <c r="F28" i="3" s="1"/>
  <c r="T70" i="4"/>
  <c r="N70" i="4"/>
  <c r="R70" i="4"/>
  <c r="J70" i="4"/>
  <c r="O70" i="4"/>
  <c r="Q70" i="4"/>
  <c r="P70" i="4"/>
  <c r="H70" i="4"/>
  <c r="S70" i="4"/>
  <c r="E70" i="4"/>
  <c r="M70" i="4"/>
  <c r="G70" i="4"/>
  <c r="F70" i="4"/>
  <c r="L70" i="4"/>
  <c r="I70" i="4"/>
  <c r="K70" i="4"/>
  <c r="H84" i="7"/>
  <c r="H106" i="7" s="1"/>
  <c r="E28" i="3" l="1"/>
  <c r="F32" i="3"/>
  <c r="K27" i="6"/>
  <c r="R27" i="6"/>
  <c r="S27" i="6"/>
  <c r="T27" i="6"/>
  <c r="H27" i="6"/>
  <c r="Q27" i="6"/>
  <c r="O27" i="6"/>
  <c r="N27" i="6"/>
  <c r="I27" i="6"/>
  <c r="G27" i="6"/>
  <c r="L27" i="6"/>
  <c r="M27" i="6"/>
  <c r="P27" i="6"/>
  <c r="E27" i="6"/>
  <c r="F27" i="6"/>
  <c r="J27" i="6"/>
  <c r="T35" i="6"/>
  <c r="I38" i="6" s="1"/>
  <c r="D27" i="6"/>
  <c r="I27" i="7"/>
  <c r="Q27" i="7"/>
  <c r="K27" i="7"/>
  <c r="S27" i="7"/>
  <c r="L27" i="7"/>
  <c r="R27" i="7"/>
  <c r="J27" i="7"/>
  <c r="D27" i="7"/>
  <c r="N27" i="7"/>
  <c r="M27" i="7"/>
  <c r="C27" i="7"/>
  <c r="F27" i="7"/>
  <c r="G27" i="7"/>
  <c r="H27" i="7"/>
  <c r="N32" i="3"/>
  <c r="L32" i="3"/>
  <c r="D32" i="3"/>
  <c r="K32" i="3"/>
  <c r="Q32" i="3"/>
  <c r="P32" i="3"/>
  <c r="O32" i="3"/>
  <c r="C32" i="3"/>
  <c r="J32" i="3"/>
  <c r="I32" i="3"/>
  <c r="M32" i="3"/>
  <c r="R32" i="3"/>
  <c r="H32" i="3"/>
  <c r="G32" i="3"/>
  <c r="E27" i="7"/>
  <c r="O28" i="3"/>
  <c r="K28" i="3"/>
  <c r="N28" i="3"/>
  <c r="C28" i="3"/>
  <c r="Q28" i="3"/>
  <c r="L28" i="3"/>
  <c r="P28" i="3"/>
  <c r="D28" i="3"/>
  <c r="I28" i="3"/>
  <c r="R28" i="3"/>
  <c r="J28" i="3"/>
  <c r="M28" i="3"/>
  <c r="G28" i="3"/>
  <c r="H28" i="3"/>
  <c r="S18" i="7"/>
  <c r="O27" i="7"/>
  <c r="I21" i="7" l="1"/>
  <c r="S21" i="7"/>
  <c r="R21" i="7"/>
  <c r="Q21" i="7"/>
  <c r="J21" i="7"/>
  <c r="D21" i="7"/>
  <c r="N21" i="7"/>
  <c r="L21" i="7"/>
  <c r="M21" i="7"/>
  <c r="G21" i="7"/>
  <c r="O21" i="7"/>
  <c r="F21" i="7"/>
  <c r="K21" i="7"/>
  <c r="P21" i="7"/>
  <c r="C21" i="7"/>
  <c r="H21" i="7"/>
  <c r="E21" i="7"/>
  <c r="R38" i="6"/>
  <c r="P38" i="6"/>
  <c r="S38" i="6"/>
  <c r="M38" i="6"/>
  <c r="K38" i="6"/>
  <c r="O38" i="6"/>
  <c r="Q38" i="6"/>
  <c r="N38" i="6"/>
  <c r="E38" i="6"/>
  <c r="L38" i="6"/>
  <c r="D38" i="6"/>
  <c r="J38" i="6"/>
  <c r="H38" i="6"/>
  <c r="G38" i="6"/>
  <c r="F38" i="6"/>
  <c r="T38" i="6" l="1"/>
</calcChain>
</file>

<file path=xl/comments1.xml><?xml version="1.0" encoding="utf-8"?>
<comments xmlns="http://schemas.openxmlformats.org/spreadsheetml/2006/main">
  <authors>
    <author>Author</author>
  </authors>
  <commentList>
    <comment ref="B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Values per DA 411</t>
        </r>
      </text>
    </comment>
    <comment ref="C1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Only input the data for a month if it was dark out during the Peak Date&amp;Time. To determine if it was dark out, use NOAA website: http://aa.usno.navy.mil/data/docs/RS_OneYear.php
Choose a large city to represent the state (e.g., for Utah, use SLC)</t>
        </r>
      </text>
    </comment>
  </commentList>
</comments>
</file>

<file path=xl/sharedStrings.xml><?xml version="1.0" encoding="utf-8"?>
<sst xmlns="http://schemas.openxmlformats.org/spreadsheetml/2006/main" count="10315" uniqueCount="494">
  <si>
    <t>Characteristic</t>
  </si>
  <si>
    <t>Difference</t>
  </si>
  <si>
    <t>Unit</t>
  </si>
  <si>
    <t>Energy Delivered</t>
  </si>
  <si>
    <t>Average Monthly kWh</t>
  </si>
  <si>
    <t>Energy Exported</t>
  </si>
  <si>
    <t>Maximum Non-Coincident Peak</t>
  </si>
  <si>
    <t>Average kW</t>
  </si>
  <si>
    <t>Customers per Transformer</t>
  </si>
  <si>
    <t>Average Meter Cost</t>
  </si>
  <si>
    <t>$</t>
  </si>
  <si>
    <t>-</t>
  </si>
  <si>
    <t>Behind the Meter Energy</t>
  </si>
  <si>
    <t>W/O Generation</t>
  </si>
  <si>
    <t xml:space="preserve"> With Generation</t>
  </si>
  <si>
    <t>Total</t>
  </si>
  <si>
    <t>pass through</t>
  </si>
  <si>
    <t>Cust 2       trn</t>
  </si>
  <si>
    <t>Schedule 15 - MONL</t>
  </si>
  <si>
    <t>Schedule 15 - TOSS</t>
  </si>
  <si>
    <t>Total Lighting</t>
  </si>
  <si>
    <t>PTLD</t>
  </si>
  <si>
    <t>(121 A,B)</t>
  </si>
  <si>
    <t>Schedule 12</t>
  </si>
  <si>
    <t>Schedule 11</t>
  </si>
  <si>
    <t>Schedule 07</t>
  </si>
  <si>
    <t>Lighting (7,11,12,PT) -</t>
  </si>
  <si>
    <t>"</t>
  </si>
  <si>
    <t>9A</t>
  </si>
  <si>
    <t>subtrn</t>
  </si>
  <si>
    <t xml:space="preserve">Schedule 09 - </t>
  </si>
  <si>
    <t>Total - sec &amp; pri</t>
  </si>
  <si>
    <t>Pri</t>
  </si>
  <si>
    <t>pri</t>
  </si>
  <si>
    <t>Sec</t>
  </si>
  <si>
    <t>sec</t>
  </si>
  <si>
    <t>Sch 8 - 135 breakdown</t>
  </si>
  <si>
    <t>Schedule 08 - 135</t>
  </si>
  <si>
    <t>Sch 8 breakdown</t>
  </si>
  <si>
    <t xml:space="preserve">Schedule 08 - </t>
  </si>
  <si>
    <t>6B-135</t>
  </si>
  <si>
    <t>6A-135</t>
  </si>
  <si>
    <t>sec &amp; pri</t>
  </si>
  <si>
    <t>6-135</t>
  </si>
  <si>
    <t>Total - pri</t>
  </si>
  <si>
    <t>Total - sec</t>
  </si>
  <si>
    <t>Sch 6 - 135 breakdown</t>
  </si>
  <si>
    <t>Schedule 06 - 135</t>
  </si>
  <si>
    <t>6B</t>
  </si>
  <si>
    <t>6A</t>
  </si>
  <si>
    <t>Sch 6 breakdown</t>
  </si>
  <si>
    <t xml:space="preserve">Schedule 06 - </t>
  </si>
  <si>
    <t>Schedule mWh breakouts - @ sales</t>
  </si>
  <si>
    <t>Industrial Customer Total</t>
  </si>
  <si>
    <t>Cust 1       trn</t>
  </si>
  <si>
    <t>Industrial</t>
  </si>
  <si>
    <t>Street Lighting Total</t>
  </si>
  <si>
    <t>Metered outdoor lgt</t>
  </si>
  <si>
    <t>Sch 15     sec</t>
  </si>
  <si>
    <t>Traffic signals</t>
  </si>
  <si>
    <t>7,11,12</t>
  </si>
  <si>
    <t>Sch 7,11,12      sec</t>
  </si>
  <si>
    <t>Street Lights</t>
  </si>
  <si>
    <t>10-135</t>
  </si>
  <si>
    <t>Sch 10 NEM sec</t>
  </si>
  <si>
    <t>10</t>
  </si>
  <si>
    <t>Sch 10       sec</t>
  </si>
  <si>
    <t>Irrigation</t>
  </si>
  <si>
    <t>General Service Total</t>
  </si>
  <si>
    <t>23-135</t>
  </si>
  <si>
    <t>Sch 23 NEM sec</t>
  </si>
  <si>
    <t>23</t>
  </si>
  <si>
    <t>Sch 23     sec</t>
  </si>
  <si>
    <t>9</t>
  </si>
  <si>
    <t>Sch 9       sub trn</t>
  </si>
  <si>
    <t>8-135</t>
  </si>
  <si>
    <t>Sch 8 NEM pri</t>
  </si>
  <si>
    <t>Sch 8 NEM sec</t>
  </si>
  <si>
    <t>8</t>
  </si>
  <si>
    <t>Sch 8       pri</t>
  </si>
  <si>
    <t>Sch 8       sec</t>
  </si>
  <si>
    <t>Sch 6 NEM pri</t>
  </si>
  <si>
    <t>Sch 6 NEM sec</t>
  </si>
  <si>
    <t>6</t>
  </si>
  <si>
    <t>Sch 6       pri</t>
  </si>
  <si>
    <t>Sch 6       sec</t>
  </si>
  <si>
    <t>General Service</t>
  </si>
  <si>
    <t>Residential Total</t>
  </si>
  <si>
    <t>3</t>
  </si>
  <si>
    <t>Sch 3       sec</t>
  </si>
  <si>
    <t>2</t>
  </si>
  <si>
    <t>Sch 2       sec</t>
  </si>
  <si>
    <t>1-135</t>
  </si>
  <si>
    <t>Sch 1 NEM</t>
  </si>
  <si>
    <t>1</t>
  </si>
  <si>
    <t>Sch 1       sec</t>
  </si>
  <si>
    <t>Residential</t>
  </si>
  <si>
    <t>COS Sch</t>
  </si>
  <si>
    <t>MWh @ sales</t>
  </si>
  <si>
    <t>Cost Of Service By Rate Schedule</t>
  </si>
  <si>
    <t>Sch 10 NEM</t>
  </si>
  <si>
    <t>Sch 23 NEM</t>
  </si>
  <si>
    <t>Sch 1 NEM sec</t>
  </si>
  <si>
    <t>MWh @ input</t>
  </si>
  <si>
    <t xml:space="preserve">FACTOR 31  </t>
  </si>
  <si>
    <t>(less special contracts)</t>
  </si>
  <si>
    <t>FACTOR 30</t>
  </si>
  <si>
    <t>Energy</t>
  </si>
  <si>
    <t>Total MWH @ input</t>
  </si>
  <si>
    <t>Total MWH @ sales</t>
  </si>
  <si>
    <t>Transmission</t>
  </si>
  <si>
    <t>Sub-Transmission</t>
  </si>
  <si>
    <t>Primary</t>
  </si>
  <si>
    <t>Secondary</t>
  </si>
  <si>
    <t>Description</t>
  </si>
  <si>
    <t>R</t>
  </si>
  <si>
    <t>Q</t>
  </si>
  <si>
    <t>P</t>
  </si>
  <si>
    <t>O</t>
  </si>
  <si>
    <t>N</t>
  </si>
  <si>
    <t>M</t>
  </si>
  <si>
    <t>L</t>
  </si>
  <si>
    <t>K</t>
  </si>
  <si>
    <t>J</t>
  </si>
  <si>
    <t>I</t>
  </si>
  <si>
    <t>H</t>
  </si>
  <si>
    <t>G</t>
  </si>
  <si>
    <t>F</t>
  </si>
  <si>
    <t>E</t>
  </si>
  <si>
    <t>D</t>
  </si>
  <si>
    <t>C</t>
  </si>
  <si>
    <t>B</t>
  </si>
  <si>
    <t>A</t>
  </si>
  <si>
    <t>Energy Factors</t>
  </si>
  <si>
    <t>Energy Factors ( F30-F34 )</t>
  </si>
  <si>
    <t xml:space="preserve"> </t>
  </si>
  <si>
    <t xml:space="preserve"> Total</t>
  </si>
  <si>
    <t>OSPA</t>
  </si>
  <si>
    <t>Post-Top</t>
  </si>
  <si>
    <t>Area Lighting</t>
  </si>
  <si>
    <t>15 - MONL</t>
  </si>
  <si>
    <t>15 - TOSS</t>
  </si>
  <si>
    <t>77</t>
  </si>
  <si>
    <t>Street Lighting</t>
  </si>
  <si>
    <t>Irrigation - ave billings</t>
  </si>
  <si>
    <t>Irrigation - annual cust</t>
  </si>
  <si>
    <t>Cust 2</t>
  </si>
  <si>
    <t>Cust 1</t>
  </si>
  <si>
    <t>Commercial</t>
  </si>
  <si>
    <t>(F 42)</t>
  </si>
  <si>
    <t>Weighting</t>
  </si>
  <si>
    <t>(F 41)</t>
  </si>
  <si>
    <t>(F 40)</t>
  </si>
  <si>
    <t>Customers</t>
  </si>
  <si>
    <t>Schedule</t>
  </si>
  <si>
    <t>Total Acct 903</t>
  </si>
  <si>
    <t>Account</t>
  </si>
  <si>
    <t>Total Acct 902</t>
  </si>
  <si>
    <t>Average</t>
  </si>
  <si>
    <t>COS</t>
  </si>
  <si>
    <t>Weighted Customer Factors</t>
  </si>
  <si>
    <t>Customer Factors Detail</t>
  </si>
  <si>
    <t>FACTOR 48</t>
  </si>
  <si>
    <t xml:space="preserve"> Ave Customers</t>
  </si>
  <si>
    <t>FACTOR 47</t>
  </si>
  <si>
    <t>FACTOR 46</t>
  </si>
  <si>
    <t xml:space="preserve"> Lighting</t>
  </si>
  <si>
    <t>FACTOR 45</t>
  </si>
  <si>
    <t xml:space="preserve"> Industrial / Irrigation</t>
  </si>
  <si>
    <t>FACTOR 44</t>
  </si>
  <si>
    <t xml:space="preserve"> Commercial</t>
  </si>
  <si>
    <t>FACTOR 43</t>
  </si>
  <si>
    <t xml:space="preserve"> Residential</t>
  </si>
  <si>
    <t>FACTOR 42</t>
  </si>
  <si>
    <t>St Lighting</t>
  </si>
  <si>
    <t>FACTOR 41</t>
  </si>
  <si>
    <t>FACTOR 40</t>
  </si>
  <si>
    <t>Customer Factors  (F40-F48)</t>
  </si>
  <si>
    <t>Date</t>
  </si>
  <si>
    <t>Hour</t>
  </si>
  <si>
    <t>Sch 001</t>
  </si>
  <si>
    <t>Sch 006</t>
  </si>
  <si>
    <t>Sch 008</t>
  </si>
  <si>
    <t>Sch 010</t>
  </si>
  <si>
    <t>Sch 023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</si>
  <si>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</si>
  <si>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</si>
  <si>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</si>
  <si>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</si>
  <si>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</si>
  <si>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</si>
  <si>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</si>
  <si>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</si>
  <si>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</si>
  <si>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</si>
  <si>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</si>
  <si>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</si>
  <si>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</si>
  <si>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</si>
  <si>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</si>
  <si>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</si>
  <si>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</si>
  <si>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</si>
  <si>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</si>
  <si>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</si>
  <si>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</si>
  <si>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24</t>
  </si>
  <si>
    <t>Sch 012 (sec)</t>
  </si>
  <si>
    <t>NCP  @ sales</t>
  </si>
  <si>
    <t>Street Light Total</t>
  </si>
  <si>
    <t>Sch 15  MONL          sec</t>
  </si>
  <si>
    <t>Sch 15 TOSS           sec</t>
  </si>
  <si>
    <t>7</t>
  </si>
  <si>
    <t>Sch 012          sec</t>
  </si>
  <si>
    <t>Sch 011          sec</t>
  </si>
  <si>
    <t>Sch 010 NEM   sec</t>
  </si>
  <si>
    <t>Sch 010           sec</t>
  </si>
  <si>
    <t>sc</t>
  </si>
  <si>
    <t>Sch 023 NEM    sec</t>
  </si>
  <si>
    <t>Sch 023            sec</t>
  </si>
  <si>
    <t>Sch 009            sub trn</t>
  </si>
  <si>
    <t>Sch 007            sec</t>
  </si>
  <si>
    <t>Sch 008 NEM    com</t>
  </si>
  <si>
    <t>Sch 008            com</t>
  </si>
  <si>
    <t>Sch 006 NEM   com</t>
  </si>
  <si>
    <t>Sch 006            com</t>
  </si>
  <si>
    <t>Sch 001 NEM   sec</t>
  </si>
  <si>
    <t>Sch 001            sec</t>
  </si>
  <si>
    <t>NCP</t>
  </si>
  <si>
    <t>Sch</t>
  </si>
  <si>
    <t>Non Coincident Peaks @ Sales</t>
  </si>
  <si>
    <t>contract</t>
  </si>
  <si>
    <t>Sch 8 - 135 breakdown:</t>
  </si>
  <si>
    <t>Sch 8 breakdown:</t>
  </si>
  <si>
    <t>Sch 6 - 135 breakdown:</t>
  </si>
  <si>
    <t>Sch 006 NEM    com</t>
  </si>
  <si>
    <t>Sch 6 breakdown:</t>
  </si>
  <si>
    <t>Sch 001 NEM    sec</t>
  </si>
  <si>
    <t>Maximum</t>
  </si>
  <si>
    <t>Non Coincident Peaks @ Input</t>
  </si>
  <si>
    <t>Dist Peaks @ sales</t>
  </si>
  <si>
    <t>St Lighting Total</t>
  </si>
  <si>
    <t>Sch 012                   sec</t>
  </si>
  <si>
    <t>Sch 011                   sec</t>
  </si>
  <si>
    <t>Sch 010 NEM           sec</t>
  </si>
  <si>
    <t>Sch 010                   sec</t>
  </si>
  <si>
    <t>Sch 023 NEM           sec</t>
  </si>
  <si>
    <t>Sch 023                   sec</t>
  </si>
  <si>
    <t>Sch 007                   sec</t>
  </si>
  <si>
    <t>Sch 008 NEM          com</t>
  </si>
  <si>
    <t>Sch 008                   com</t>
  </si>
  <si>
    <t>Sch 006 NEM          com</t>
  </si>
  <si>
    <t>Sch 006                   com</t>
  </si>
  <si>
    <t>Sch 001 NEM          sec</t>
  </si>
  <si>
    <t>Sch 001                   sec</t>
  </si>
  <si>
    <t>Dist Peaks</t>
  </si>
  <si>
    <t xml:space="preserve">        Description</t>
  </si>
  <si>
    <t>Sum of 12</t>
  </si>
  <si>
    <t>Distribution Peaks @ Sales</t>
  </si>
  <si>
    <t>Sch 010 NEM          sec</t>
  </si>
  <si>
    <t>Distribution Peaks @ Input</t>
  </si>
  <si>
    <t>Sch 010 NEM           com</t>
  </si>
  <si>
    <t>Sch 010                   com</t>
  </si>
  <si>
    <t>Sch 023 NEM         sec</t>
  </si>
  <si>
    <t>Substation Peaks</t>
  </si>
  <si>
    <t>Sum of 12 Wgt</t>
  </si>
  <si>
    <t>Weighted Distribution Peaks</t>
  </si>
  <si>
    <t>Distribution Factors Detail</t>
  </si>
  <si>
    <t xml:space="preserve">    Line 28 = Line 23</t>
  </si>
  <si>
    <t xml:space="preserve">*  If Line 19 &gt; 1, </t>
  </si>
  <si>
    <t>FACTOR 22</t>
  </si>
  <si>
    <t>Secondary Lines</t>
  </si>
  <si>
    <t>(Less Irrg &amp; St Ltg)</t>
  </si>
  <si>
    <t>Max NCP - Wgt *</t>
  </si>
  <si>
    <t>FACTOR 21</t>
  </si>
  <si>
    <t>Line Transformers</t>
  </si>
  <si>
    <t>Max NCP - Wgt</t>
  </si>
  <si>
    <t>Coincidence Factor</t>
  </si>
  <si>
    <t>Cust/Transformer</t>
  </si>
  <si>
    <t>Max NCP - Sec</t>
  </si>
  <si>
    <t>FACTOR 20</t>
  </si>
  <si>
    <t>Substations</t>
  </si>
  <si>
    <t>@ Input</t>
  </si>
  <si>
    <t>12 Wgt Dist Peaks</t>
  </si>
  <si>
    <t>Combined</t>
  </si>
  <si>
    <t>Distribution Factors</t>
  </si>
  <si>
    <t>Distribution Factors  ( F20-F22 )</t>
  </si>
  <si>
    <t xml:space="preserve">   % of All Electric =</t>
  </si>
  <si>
    <t xml:space="preserve">   % of Small Load =</t>
  </si>
  <si>
    <t>DM131DBH</t>
  </si>
  <si>
    <t xml:space="preserve">    35 kV 4-wire Wye</t>
  </si>
  <si>
    <t>DM121DGBI</t>
  </si>
  <si>
    <t xml:space="preserve">    24.9 kV 4-wire Wye</t>
  </si>
  <si>
    <t>DM121DBBI</t>
  </si>
  <si>
    <t xml:space="preserve">    12.47 kV 4-wire Wye</t>
  </si>
  <si>
    <t>Meter Cost</t>
  </si>
  <si>
    <t>DM101ACBI</t>
  </si>
  <si>
    <t xml:space="preserve">    13.8 kV 3-wire </t>
  </si>
  <si>
    <t>Transmission Metering</t>
  </si>
  <si>
    <t>Primary Metering</t>
  </si>
  <si>
    <t>DM271AEG</t>
  </si>
  <si>
    <t xml:space="preserve">    Secondary Voltage</t>
  </si>
  <si>
    <t>Over 1 MW</t>
  </si>
  <si>
    <t>DM271AEC</t>
  </si>
  <si>
    <t xml:space="preserve">   3 Phase (sec) with KVAR</t>
  </si>
  <si>
    <t xml:space="preserve">   3 Phase (sec) w/o KVAR</t>
  </si>
  <si>
    <t>DM231AFE</t>
  </si>
  <si>
    <t xml:space="preserve">   1 Phase  (sec)</t>
  </si>
  <si>
    <t xml:space="preserve">  301 - 1000 kW</t>
  </si>
  <si>
    <t>3 phase with KVAR</t>
  </si>
  <si>
    <t>3 phase</t>
  </si>
  <si>
    <t>DM231ABB</t>
  </si>
  <si>
    <t>1 phase</t>
  </si>
  <si>
    <t>101-300 kW</t>
  </si>
  <si>
    <t>DM241B</t>
  </si>
  <si>
    <t>DM241C</t>
  </si>
  <si>
    <t>DM221H</t>
  </si>
  <si>
    <t>30-100 kW</t>
  </si>
  <si>
    <t xml:space="preserve">   kW &gt; 1, 3 Phase</t>
  </si>
  <si>
    <t xml:space="preserve">   kW &gt; 1, 1 Phase</t>
  </si>
  <si>
    <t xml:space="preserve">   kW = 0, 3 Phase</t>
  </si>
  <si>
    <t>DM221F</t>
  </si>
  <si>
    <t xml:space="preserve">   kW = 0, 1 Phase</t>
  </si>
  <si>
    <t xml:space="preserve">  0 - 30 kW  </t>
  </si>
  <si>
    <t>DM221B</t>
  </si>
  <si>
    <t>kW = 0, 1 Phase (sec)</t>
  </si>
  <si>
    <t>Bi-Directional,</t>
  </si>
  <si>
    <t>DM221G</t>
  </si>
  <si>
    <t xml:space="preserve">   Large Load</t>
  </si>
  <si>
    <t xml:space="preserve">   Small Load</t>
  </si>
  <si>
    <t>Cost / Service</t>
  </si>
  <si>
    <t>Use</t>
  </si>
  <si>
    <t>Installed Cost</t>
  </si>
  <si>
    <t>Standard</t>
  </si>
  <si>
    <t>Load Class</t>
  </si>
  <si>
    <t>Line</t>
  </si>
  <si>
    <t>Total Installed</t>
  </si>
  <si>
    <t>Percent</t>
  </si>
  <si>
    <t>(D)</t>
  </si>
  <si>
    <t>(C)</t>
  </si>
  <si>
    <t>(B)</t>
  </si>
  <si>
    <t>(A)</t>
  </si>
  <si>
    <t>Meters</t>
  </si>
  <si>
    <t xml:space="preserve">Summary of Average Installed Costs </t>
  </si>
  <si>
    <t>Utah Embedded Cost Study</t>
  </si>
  <si>
    <t>PacifiCorp</t>
  </si>
  <si>
    <t>Total OH &amp; UG</t>
  </si>
  <si>
    <t xml:space="preserve">   % of Underground  Which Are All Electric=</t>
  </si>
  <si>
    <t>% Underground</t>
  </si>
  <si>
    <t xml:space="preserve">   % of Underground  Which Are Small Load=</t>
  </si>
  <si>
    <t>Underground % =</t>
  </si>
  <si>
    <t xml:space="preserve">   % of Overhead  Which Are All Electric=</t>
  </si>
  <si>
    <t>% Overhead</t>
  </si>
  <si>
    <t xml:space="preserve">   % of Overhead  Which Are Small Load=</t>
  </si>
  <si>
    <t>Schedule 23 NEM</t>
  </si>
  <si>
    <t>Schedule 23</t>
  </si>
  <si>
    <t>Schedule 8 NEM</t>
  </si>
  <si>
    <t>Schedule 8</t>
  </si>
  <si>
    <t>Schedule 6 NEM</t>
  </si>
  <si>
    <t>Schedule 6</t>
  </si>
  <si>
    <t>Residential NEM</t>
  </si>
  <si>
    <t>Overhead % =</t>
  </si>
  <si>
    <t xml:space="preserve"> 12-1000 kcmil Quad.</t>
  </si>
  <si>
    <t xml:space="preserve">      3 Phase W/KVAR</t>
  </si>
  <si>
    <t>+ 1000 kW</t>
  </si>
  <si>
    <t>UG-4-750 kcmil Quad</t>
  </si>
  <si>
    <t>OH-3-750 kcmil Quad</t>
  </si>
  <si>
    <t xml:space="preserve">   W/O KVAR, 3 Phase</t>
  </si>
  <si>
    <t xml:space="preserve">  301-1000 kW</t>
  </si>
  <si>
    <t>UG-4-350 Quad</t>
  </si>
  <si>
    <t>OH-3-4/0 Quadraplex</t>
  </si>
  <si>
    <t xml:space="preserve">      3 Phase</t>
  </si>
  <si>
    <t>UG-3-750 &amp; 500N</t>
  </si>
  <si>
    <t>OH-3-500 &amp; 350N</t>
  </si>
  <si>
    <t xml:space="preserve">      1 Phase</t>
  </si>
  <si>
    <t xml:space="preserve">  101 - 300 kW</t>
  </si>
  <si>
    <t>UG - 2-4/0 quadraplex</t>
  </si>
  <si>
    <t>OH - 2-4/0 Quadraplex</t>
  </si>
  <si>
    <t>UG - 2 - 4/0 triplex</t>
  </si>
  <si>
    <t>OH - 2 - 4/0 Triplex</t>
  </si>
  <si>
    <t xml:space="preserve">  51 - 100 kW</t>
  </si>
  <si>
    <t>UG - 4/0  quadraplex</t>
  </si>
  <si>
    <t>OH - 4/0 Quadruplex</t>
  </si>
  <si>
    <t>UG - 4/0 triplex</t>
  </si>
  <si>
    <t>OH - 4/0 Triplex</t>
  </si>
  <si>
    <t>UG - 1/0  quadraplex</t>
  </si>
  <si>
    <t>OH - 1/0 Quadruplex</t>
  </si>
  <si>
    <t>UG - 1/0 triplex</t>
  </si>
  <si>
    <t>OH - 1/0 Triplex</t>
  </si>
  <si>
    <t xml:space="preserve">  0 - 50 kW</t>
  </si>
  <si>
    <t>4/0 triplex</t>
  </si>
  <si>
    <t xml:space="preserve">  UG - all electric</t>
  </si>
  <si>
    <t>1/0 triplex</t>
  </si>
  <si>
    <t xml:space="preserve">  UG - small load</t>
  </si>
  <si>
    <t>1/0 Triplex</t>
  </si>
  <si>
    <t xml:space="preserve">  OH - all electric</t>
  </si>
  <si>
    <t>#2 Triplex</t>
  </si>
  <si>
    <t xml:space="preserve">  OH - small load</t>
  </si>
  <si>
    <t>Percent Use</t>
  </si>
  <si>
    <t>Conductor</t>
  </si>
  <si>
    <t xml:space="preserve">   Load Class</t>
  </si>
  <si>
    <t>Service</t>
  </si>
  <si>
    <t>(F)</t>
  </si>
  <si>
    <t>(E)</t>
  </si>
  <si>
    <t>Service Drops</t>
  </si>
  <si>
    <t>Total Schedule 23</t>
  </si>
  <si>
    <t>Total Primary</t>
  </si>
  <si>
    <t xml:space="preserve">     3 Phase</t>
  </si>
  <si>
    <t xml:space="preserve">     1 Phase</t>
  </si>
  <si>
    <t>301-1000 kW</t>
  </si>
  <si>
    <t>31-100 kW</t>
  </si>
  <si>
    <t>1-30 kW</t>
  </si>
  <si>
    <t>0 kW</t>
  </si>
  <si>
    <t>Primary Voltage</t>
  </si>
  <si>
    <t>Total Secondary</t>
  </si>
  <si>
    <t>(C)*(D)</t>
  </si>
  <si>
    <t>Secondary Voltage</t>
  </si>
  <si>
    <t>Service Cost</t>
  </si>
  <si>
    <t>Weighted</t>
  </si>
  <si>
    <t>% of</t>
  </si>
  <si>
    <t>Schedule 23 - 135 - Wgt Meter &amp; Service Costs</t>
  </si>
  <si>
    <t>Schedule 23 - Wgt Meter &amp; Service Costs</t>
  </si>
  <si>
    <t>Total Schedule10</t>
  </si>
  <si>
    <t>+1000 kW</t>
  </si>
  <si>
    <t>Schedule 10 - 135 - Wgt Meter  &amp; Service Costs</t>
  </si>
  <si>
    <t>Schedule 10 - Wgt Meter  &amp; Service Costs</t>
  </si>
  <si>
    <t>Total Schedule 8</t>
  </si>
  <si>
    <t>&lt; 1000 kW</t>
  </si>
  <si>
    <t>Schedule 08 - 135 - Wgt Meter &amp; Service Costs</t>
  </si>
  <si>
    <t>Schedule 08 - Wgt Meter &amp; Service Costs</t>
  </si>
  <si>
    <t>Total Schedule 6</t>
  </si>
  <si>
    <t>Schedule 06 - 135 - Wgt Meter &amp; Service Costs</t>
  </si>
  <si>
    <t>Schedule 06 - Wgt Meter &amp; Service Costs</t>
  </si>
  <si>
    <t xml:space="preserve"> Sch 023           sec</t>
  </si>
  <si>
    <t xml:space="preserve"> Sch 009           sub trn</t>
  </si>
  <si>
    <t xml:space="preserve"> Sch 008            pri</t>
  </si>
  <si>
    <t xml:space="preserve"> Sch 006            sec</t>
  </si>
  <si>
    <t xml:space="preserve"> Sch 15 - MONL  sec</t>
  </si>
  <si>
    <t xml:space="preserve"> Sch 15 - TS     sec</t>
  </si>
  <si>
    <t xml:space="preserve"> Sch 010 -135   pri</t>
  </si>
  <si>
    <t xml:space="preserve"> Sch 010 -135   sec</t>
  </si>
  <si>
    <t xml:space="preserve"> Sch 010           pri</t>
  </si>
  <si>
    <t xml:space="preserve"> Sch 010           sec</t>
  </si>
  <si>
    <t>spec contract</t>
  </si>
  <si>
    <t xml:space="preserve"> Sch 023 -135   pri</t>
  </si>
  <si>
    <t xml:space="preserve"> Sch 023 -135   sec</t>
  </si>
  <si>
    <t xml:space="preserve"> Sch 023           pri</t>
  </si>
  <si>
    <t xml:space="preserve"> Sch 008 -135   pri</t>
  </si>
  <si>
    <t xml:space="preserve"> Sch 008 -135  sec</t>
  </si>
  <si>
    <t xml:space="preserve"> Sch 008           pri</t>
  </si>
  <si>
    <t xml:space="preserve"> Sch 008           sec</t>
  </si>
  <si>
    <t xml:space="preserve"> Sch 006 -135  pri</t>
  </si>
  <si>
    <t xml:space="preserve"> Sch 006 -135   sec</t>
  </si>
  <si>
    <t xml:space="preserve"> Sch 006           pri</t>
  </si>
  <si>
    <t xml:space="preserve"> Sch 006           sec</t>
  </si>
  <si>
    <t xml:space="preserve"> Sch 023 -135  pri</t>
  </si>
  <si>
    <t xml:space="preserve"> Sch 023 -135  sec</t>
  </si>
  <si>
    <t xml:space="preserve"> Sch 008 -135  pri</t>
  </si>
  <si>
    <t xml:space="preserve"> Sch 006 -135  sec</t>
  </si>
  <si>
    <t xml:space="preserve"> Sch 003               sec</t>
  </si>
  <si>
    <t xml:space="preserve"> Sch 002               sec</t>
  </si>
  <si>
    <t xml:space="preserve"> Sch 001-135               sec</t>
  </si>
  <si>
    <t xml:space="preserve"> Sch 001               sec</t>
  </si>
  <si>
    <t>Metering Cost</t>
  </si>
  <si>
    <t>Avg Custs</t>
  </si>
  <si>
    <t>Col</t>
  </si>
  <si>
    <t>Class/Schedule</t>
  </si>
  <si>
    <t>Meter &amp; Service Data</t>
  </si>
  <si>
    <t>Meter/Service Detail</t>
  </si>
  <si>
    <t>FACTOR 70</t>
  </si>
  <si>
    <t>FACTOR 60</t>
  </si>
  <si>
    <t>Average Customer</t>
  </si>
  <si>
    <t>Meter &amp; Services Factor</t>
  </si>
  <si>
    <t>Meters &amp; Services  ( F60-F70 )</t>
  </si>
  <si>
    <t>Rocky Mountain Power</t>
  </si>
  <si>
    <t>State of Utah</t>
  </si>
  <si>
    <t>2010 Protocol (Non Wgt)</t>
  </si>
  <si>
    <t>12 Months Ended Dec 2015</t>
  </si>
  <si>
    <t>Residential
Sch 1</t>
  </si>
  <si>
    <t>Residential
NEM
Sch 1-135</t>
  </si>
  <si>
    <t>General
Large Dist.
Sch 6</t>
  </si>
  <si>
    <t>General Large
Dist. NEM
Sch 6-135</t>
  </si>
  <si>
    <t>General
+1 MW
Sch 8</t>
  </si>
  <si>
    <t>General
+1 MW NEM
Sch 8-135</t>
  </si>
  <si>
    <t>Street &amp; Area
Lighting
Sch. 7,11,12</t>
  </si>
  <si>
    <t>General
Trans
Sch 9</t>
  </si>
  <si>
    <t>Irrigation
Sch 10</t>
  </si>
  <si>
    <t>Irrigation NEM
Sch 10-135</t>
  </si>
  <si>
    <t>Traffic
Signals
Sch 15</t>
  </si>
  <si>
    <t>Outdoor
Lighting
Sch 15</t>
  </si>
  <si>
    <t>General
Small Dist.
Sch 23</t>
  </si>
  <si>
    <t>General Small
Dist. NEM
Sch 23-135</t>
  </si>
  <si>
    <t>Industrial
Cust 1</t>
  </si>
  <si>
    <t>Industrial
Cust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</si>
</sst>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0.0%"/>
    <numFmt numFmtId="167" formatCode="[$-409]mmm\-yy;@"/>
    <numFmt numFmtId="168" formatCode="0.0000%"/>
    <numFmt numFmtId="169" formatCode="&quot;$&quot;#,##0.00"/>
    <numFmt numFmtId="170" formatCode="0.000%"/>
    <numFmt numFmtId="171" formatCode="#,##0;\-#,##0;#,##0"/>
    <numFmt numFmtId="172" formatCode="#,##0.000"/>
    <numFmt numFmtId="173" formatCode="_(* #,##0.0000_);_(* \(#,##0.0000\);_(* &quot;-&quot;??_);_(@_)"/>
    <numFmt numFmtId="174" formatCode="#,##0.0000_);\(#,##0.0000\)"/>
    <numFmt numFmtId="175" formatCode="h:mm;@"/>
    <numFmt numFmtId="176" formatCode="0.00_)"/>
    <numFmt numFmtId="177" formatCode="_(* #,##0.00_);_(* \(#,##0.00\);_(* &quot;-&quot;_);_(@_)"/>
    <numFmt numFmtId="178" formatCode="_(* #,##0.0_);_(* \(#,##0.0\);_(* &quot;-&quot;_);_(@_)"/>
    <numFmt numFmtId="179" formatCode="_(* #,##0.0000_);_(* \(#,##0.0000\);_(* &quot;-&quot;_);_(@_)"/>
    <numFmt numFmtId="180" formatCode="0_)"/>
    <numFmt numFmtId="181" formatCode="0_);\(0\)"/>
    <numFmt numFmtId="182" formatCode="0.00000%"/>
    <numFmt numFmtId="183" formatCode="_(* #,##0.00000_);_(* \(#,##0.00000\);_(* &quot;-&quot;??_);_(@_)"/>
    <numFmt numFmtId="184" formatCode="[$$-409]#,##0"/>
    <numFmt numFmtId="185" formatCode="[$$-409]#,##0_);\([$$-409]#,##0\)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0"/>
      <name val="Swiss"/>
      <family val="2"/>
    </font>
    <font>
      <sz val="10"/>
      <name val="MS Sans Serif"/>
      <family val="2"/>
    </font>
    <font>
      <sz val="7"/>
      <name val="Arial"/>
      <family val="2"/>
    </font>
    <font>
      <sz val="12"/>
      <color indexed="12"/>
      <name val="Times New Roman"/>
      <family val="1"/>
    </font>
    <font>
      <sz val="12"/>
      <name val="Arial"/>
      <family val="2"/>
    </font>
    <font>
      <sz val="10"/>
      <color theme="1"/>
      <name val="Calibri"/>
      <family val="2"/>
    </font>
    <font>
      <sz val="12"/>
      <name val="Arial MT"/>
    </font>
    <font>
      <sz val="12"/>
      <name val="TimesNewRomanPS"/>
    </font>
    <font>
      <sz val="10"/>
      <name val="Courier"/>
      <family val="3"/>
    </font>
    <font>
      <sz val="10"/>
      <name val="SWISS"/>
    </font>
    <font>
      <sz val="11"/>
      <color indexed="8"/>
      <name val="Century Schoolbook"/>
      <family val="2"/>
    </font>
    <font>
      <sz val="10"/>
      <color theme="1"/>
      <name val="Times New Roman"/>
      <family val="2"/>
    </font>
    <font>
      <b/>
      <sz val="10"/>
      <color indexed="8"/>
      <name val="Arial"/>
      <family val="2"/>
    </font>
    <font>
      <b/>
      <sz val="18"/>
      <name val="Arial"/>
      <family val="2"/>
    </font>
    <font>
      <sz val="10"/>
      <name val="LinePrinter"/>
    </font>
    <font>
      <b/>
      <i/>
      <sz val="11"/>
      <color theme="1"/>
      <name val="Calibri"/>
      <family val="2"/>
      <scheme val="minor"/>
    </font>
    <font>
      <b/>
      <sz val="8"/>
      <name val="Arial"/>
      <family val="2"/>
    </font>
    <font>
      <u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 val="singleAccounting"/>
      <sz val="10"/>
      <name val="Arial"/>
      <family val="2"/>
    </font>
    <font>
      <sz val="11"/>
      <name val="Arial"/>
      <family val="2"/>
    </font>
    <font>
      <b/>
      <u/>
      <sz val="10"/>
      <name val="Arial MT"/>
    </font>
    <font>
      <u val="singleAccounting"/>
      <sz val="10"/>
      <name val="Arial"/>
      <family val="2"/>
    </font>
    <font>
      <sz val="8"/>
      <name val="Arial"/>
      <family val="2"/>
    </font>
    <font>
      <sz val="8"/>
      <name val="Arial Unicode MS"/>
      <family val="2"/>
    </font>
    <font>
      <b/>
      <i/>
      <sz val="10"/>
      <name val="Arial"/>
      <family val="2"/>
    </font>
    <font>
      <b/>
      <sz val="11"/>
      <name val="Arial"/>
      <family val="2"/>
    </font>
    <font>
      <b/>
      <i/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auto="1"/>
      </top>
      <bottom/>
      <diagonal/>
    </border>
  </borders>
  <cellStyleXfs count="15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0" borderId="0" applyFont="0" applyFill="0" applyBorder="0" applyAlignment="0" applyProtection="0">
      <alignment horizontal="left"/>
    </xf>
    <xf numFmtId="165" fontId="14" fillId="0" borderId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5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164" fontId="19" fillId="0" borderId="0"/>
    <xf numFmtId="0" fontId="12" fillId="0" borderId="0"/>
    <xf numFmtId="0" fontId="4" fillId="0" borderId="0">
      <alignment wrapText="1"/>
    </xf>
    <xf numFmtId="0" fontId="1" fillId="0" borderId="0"/>
    <xf numFmtId="0" fontId="2" fillId="0" borderId="0"/>
    <xf numFmtId="41" fontId="1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69" fontId="18" fillId="0" borderId="0"/>
    <xf numFmtId="0" fontId="21" fillId="0" borderId="0"/>
    <xf numFmtId="0" fontId="1" fillId="0" borderId="0"/>
    <xf numFmtId="0" fontId="2" fillId="0" borderId="0"/>
    <xf numFmtId="0" fontId="4" fillId="0" borderId="0"/>
    <xf numFmtId="0" fontId="1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3" fillId="2" borderId="0" applyNumberFormat="0" applyProtection="0">
      <alignment horizontal="left" vertical="center" indent="1"/>
    </xf>
    <xf numFmtId="4" fontId="24" fillId="0" borderId="0" applyNumberFormat="0" applyProtection="0">
      <alignment horizontal="left" vertical="center"/>
    </xf>
    <xf numFmtId="164" fontId="25" fillId="0" borderId="0">
      <alignment horizontal="left"/>
    </xf>
  </cellStyleXfs>
  <cellXfs count="607">
    <xf numFmtId="0" fontId="0" fillId="0" borderId="0" xfId="0"/>
    <xf numFmtId="164" fontId="2" fillId="0" borderId="0" xfId="3"/>
    <xf numFmtId="164" fontId="3" fillId="0" borderId="0" xfId="3" applyFont="1" applyFill="1" applyAlignment="1">
      <alignment horizontal="center"/>
    </xf>
    <xf numFmtId="164" fontId="2" fillId="0" borderId="0" xfId="3" applyFill="1"/>
    <xf numFmtId="164" fontId="3" fillId="0" borderId="0" xfId="3" applyFont="1" applyFill="1" applyBorder="1" applyAlignment="1">
      <alignment horizontal="centerContinuous"/>
    </xf>
    <xf numFmtId="164" fontId="3" fillId="0" borderId="1" xfId="3" applyFont="1" applyBorder="1" applyAlignment="1">
      <alignment horizontal="center"/>
    </xf>
    <xf numFmtId="164" fontId="3" fillId="0" borderId="1" xfId="3" applyFont="1" applyFill="1" applyBorder="1" applyAlignment="1">
      <alignment horizontal="center"/>
    </xf>
    <xf numFmtId="165" fontId="2" fillId="0" borderId="0" xfId="1" applyNumberFormat="1" applyFont="1" applyFill="1" applyBorder="1"/>
    <xf numFmtId="164" fontId="2" fillId="0" borderId="0" xfId="3" applyFont="1"/>
    <xf numFmtId="165" fontId="2" fillId="0" borderId="0" xfId="1" applyNumberFormat="1" applyFont="1" applyFill="1"/>
    <xf numFmtId="164" fontId="2" fillId="0" borderId="0" xfId="3" applyFont="1" applyFill="1"/>
    <xf numFmtId="43" fontId="2" fillId="0" borderId="0" xfId="1" applyNumberFormat="1" applyFont="1" applyFill="1" applyBorder="1"/>
    <xf numFmtId="164" fontId="3" fillId="0" borderId="5" xfId="3" applyFont="1" applyBorder="1" applyAlignment="1">
      <alignment horizontal="center"/>
    </xf>
    <xf numFmtId="164" fontId="3" fillId="0" borderId="6" xfId="3" applyFont="1" applyFill="1" applyBorder="1" applyAlignment="1">
      <alignment horizontal="centerContinuous"/>
    </xf>
    <xf numFmtId="164" fontId="2" fillId="0" borderId="7" xfId="3" applyBorder="1" applyAlignment="1">
      <alignment horizontal="center"/>
    </xf>
    <xf numFmtId="164" fontId="2" fillId="0" borderId="0" xfId="3" applyBorder="1" applyAlignment="1">
      <alignment horizontal="center"/>
    </xf>
    <xf numFmtId="166" fontId="2" fillId="0" borderId="6" xfId="2" applyNumberFormat="1" applyFont="1" applyFill="1" applyBorder="1"/>
    <xf numFmtId="164" fontId="2" fillId="0" borderId="0" xfId="3" applyFill="1" applyBorder="1"/>
    <xf numFmtId="0" fontId="2" fillId="0" borderId="6" xfId="2" applyNumberFormat="1" applyFont="1" applyFill="1" applyBorder="1" applyAlignment="1">
      <alignment horizontal="right"/>
    </xf>
    <xf numFmtId="164" fontId="2" fillId="0" borderId="7" xfId="3" applyBorder="1"/>
    <xf numFmtId="43" fontId="2" fillId="0" borderId="0" xfId="1" applyFont="1" applyFill="1" applyBorder="1"/>
    <xf numFmtId="164" fontId="2" fillId="0" borderId="5" xfId="3" applyBorder="1" applyAlignment="1">
      <alignment horizontal="center"/>
    </xf>
    <xf numFmtId="164" fontId="2" fillId="0" borderId="1" xfId="3" applyBorder="1" applyAlignment="1">
      <alignment horizontal="center"/>
    </xf>
    <xf numFmtId="43" fontId="2" fillId="0" borderId="1" xfId="1" applyNumberFormat="1" applyFont="1" applyFill="1" applyBorder="1"/>
    <xf numFmtId="166" fontId="2" fillId="0" borderId="8" xfId="2" applyNumberFormat="1" applyFont="1" applyFill="1" applyBorder="1"/>
    <xf numFmtId="0" fontId="4" fillId="0" borderId="0" xfId="0" applyFont="1" applyFill="1"/>
    <xf numFmtId="0" fontId="5" fillId="0" borderId="0" xfId="0" applyFont="1" applyFill="1" applyBorder="1"/>
    <xf numFmtId="0" fontId="4" fillId="0" borderId="0" xfId="0" applyFont="1" applyFill="1" applyBorder="1"/>
    <xf numFmtId="1" fontId="4" fillId="0" borderId="0" xfId="0" applyNumberFormat="1" applyFont="1" applyFill="1"/>
    <xf numFmtId="0" fontId="5" fillId="0" borderId="0" xfId="0" applyFont="1" applyFill="1"/>
    <xf numFmtId="165" fontId="5" fillId="0" borderId="9" xfId="4" applyNumberFormat="1" applyFont="1" applyFill="1" applyBorder="1"/>
    <xf numFmtId="165" fontId="5" fillId="0" borderId="10" xfId="4" applyNumberFormat="1" applyFont="1" applyFill="1" applyBorder="1"/>
    <xf numFmtId="0" fontId="5" fillId="0" borderId="11" xfId="0" applyFont="1" applyFill="1" applyBorder="1" applyAlignment="1">
      <alignment horizontal="right"/>
    </xf>
    <xf numFmtId="165" fontId="4" fillId="0" borderId="12" xfId="4" applyNumberFormat="1" applyFont="1" applyFill="1" applyBorder="1"/>
    <xf numFmtId="165" fontId="4" fillId="0" borderId="13" xfId="4" applyNumberFormat="1" applyFont="1" applyFill="1" applyBorder="1"/>
    <xf numFmtId="0" fontId="4" fillId="0" borderId="0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right"/>
    </xf>
    <xf numFmtId="167" fontId="4" fillId="0" borderId="0" xfId="0" applyNumberFormat="1" applyFont="1" applyFill="1"/>
    <xf numFmtId="38" fontId="4" fillId="0" borderId="15" xfId="4" applyNumberFormat="1" applyFont="1" applyFill="1" applyBorder="1"/>
    <xf numFmtId="165" fontId="4" fillId="0" borderId="0" xfId="4" applyNumberFormat="1" applyFont="1" applyFill="1" applyBorder="1" applyAlignment="1">
      <alignment horizontal="center"/>
    </xf>
    <xf numFmtId="165" fontId="4" fillId="0" borderId="16" xfId="4" applyNumberFormat="1" applyFont="1" applyFill="1" applyBorder="1"/>
    <xf numFmtId="0" fontId="5" fillId="0" borderId="14" xfId="0" applyFont="1" applyFill="1" applyBorder="1" applyAlignment="1">
      <alignment horizontal="right"/>
    </xf>
    <xf numFmtId="165" fontId="5" fillId="0" borderId="16" xfId="4" applyNumberFormat="1" applyFont="1" applyFill="1" applyBorder="1"/>
    <xf numFmtId="165" fontId="5" fillId="0" borderId="0" xfId="4" applyNumberFormat="1" applyFont="1" applyFill="1" applyBorder="1"/>
    <xf numFmtId="167" fontId="5" fillId="0" borderId="0" xfId="0" quotePrefix="1" applyNumberFormat="1" applyFont="1" applyFill="1"/>
    <xf numFmtId="165" fontId="5" fillId="0" borderId="15" xfId="4" applyNumberFormat="1" applyFont="1" applyFill="1" applyBorder="1"/>
    <xf numFmtId="165" fontId="5" fillId="0" borderId="1" xfId="4" applyNumberFormat="1" applyFont="1" applyFill="1" applyBorder="1"/>
    <xf numFmtId="0" fontId="5" fillId="0" borderId="17" xfId="0" applyFont="1" applyFill="1" applyBorder="1" applyAlignment="1">
      <alignment horizontal="right"/>
    </xf>
    <xf numFmtId="167" fontId="4" fillId="0" borderId="0" xfId="0" quotePrefix="1" applyNumberFormat="1" applyFont="1" applyFill="1"/>
    <xf numFmtId="0" fontId="5" fillId="0" borderId="14" xfId="5" applyFont="1" applyFill="1" applyBorder="1" applyAlignment="1">
      <alignment horizontal="left"/>
    </xf>
    <xf numFmtId="165" fontId="4" fillId="0" borderId="0" xfId="4" applyNumberFormat="1" applyFont="1" applyFill="1" applyBorder="1"/>
    <xf numFmtId="0" fontId="4" fillId="0" borderId="14" xfId="5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165" fontId="4" fillId="0" borderId="18" xfId="4" applyNumberFormat="1" applyFont="1" applyFill="1" applyBorder="1"/>
    <xf numFmtId="165" fontId="4" fillId="0" borderId="15" xfId="4" applyNumberFormat="1" applyFont="1" applyFill="1" applyBorder="1"/>
    <xf numFmtId="0" fontId="4" fillId="0" borderId="0" xfId="5" applyFont="1" applyFill="1" applyBorder="1"/>
    <xf numFmtId="0" fontId="4" fillId="0" borderId="14" xfId="5" applyFont="1" applyFill="1" applyBorder="1" applyAlignment="1">
      <alignment horizontal="right"/>
    </xf>
    <xf numFmtId="0" fontId="4" fillId="0" borderId="0" xfId="5" applyFont="1" applyFill="1" applyBorder="1" applyAlignment="1">
      <alignment horizontal="center"/>
    </xf>
    <xf numFmtId="0" fontId="4" fillId="0" borderId="18" xfId="0" applyFont="1" applyFill="1" applyBorder="1"/>
    <xf numFmtId="0" fontId="4" fillId="0" borderId="3" xfId="0" applyFont="1" applyFill="1" applyBorder="1"/>
    <xf numFmtId="1" fontId="4" fillId="0" borderId="3" xfId="0" applyNumberFormat="1" applyFont="1" applyFill="1" applyBorder="1"/>
    <xf numFmtId="0" fontId="5" fillId="0" borderId="19" xfId="0" applyFont="1" applyFill="1" applyBorder="1" applyAlignment="1">
      <alignment horizontal="left"/>
    </xf>
    <xf numFmtId="3" fontId="5" fillId="0" borderId="16" xfId="0" applyNumberFormat="1" applyFont="1" applyFill="1" applyBorder="1"/>
    <xf numFmtId="3" fontId="5" fillId="0" borderId="0" xfId="0" applyNumberFormat="1" applyFont="1" applyFill="1" applyBorder="1"/>
    <xf numFmtId="3" fontId="4" fillId="0" borderId="12" xfId="5" applyNumberFormat="1" applyFont="1" applyFill="1" applyBorder="1"/>
    <xf numFmtId="3" fontId="4" fillId="0" borderId="13" xfId="0" applyNumberFormat="1" applyFont="1" applyFill="1" applyBorder="1"/>
    <xf numFmtId="0" fontId="4" fillId="0" borderId="14" xfId="0" applyFont="1" applyFill="1" applyBorder="1" applyAlignment="1">
      <alignment horizontal="center"/>
    </xf>
    <xf numFmtId="3" fontId="4" fillId="0" borderId="15" xfId="0" applyNumberFormat="1" applyFont="1" applyFill="1" applyBorder="1"/>
    <xf numFmtId="3" fontId="4" fillId="0" borderId="16" xfId="0" applyNumberFormat="1" applyFont="1" applyFill="1" applyBorder="1"/>
    <xf numFmtId="3" fontId="4" fillId="0" borderId="18" xfId="0" applyNumberFormat="1" applyFont="1" applyFill="1" applyBorder="1"/>
    <xf numFmtId="3" fontId="4" fillId="0" borderId="3" xfId="0" applyNumberFormat="1" applyFont="1" applyFill="1" applyBorder="1"/>
    <xf numFmtId="3" fontId="4" fillId="0" borderId="3" xfId="4" applyNumberFormat="1" applyFont="1" applyFill="1" applyBorder="1"/>
    <xf numFmtId="3" fontId="4" fillId="0" borderId="3" xfId="6" applyNumberFormat="1" applyFont="1" applyFill="1" applyBorder="1"/>
    <xf numFmtId="0" fontId="4" fillId="0" borderId="3" xfId="0" applyFont="1" applyFill="1" applyBorder="1" applyAlignment="1">
      <alignment horizontal="center"/>
    </xf>
    <xf numFmtId="0" fontId="5" fillId="0" borderId="8" xfId="0" applyFont="1" applyFill="1" applyBorder="1"/>
    <xf numFmtId="0" fontId="5" fillId="0" borderId="17" xfId="0" applyFont="1" applyFill="1" applyBorder="1"/>
    <xf numFmtId="3" fontId="4" fillId="0" borderId="16" xfId="4" applyNumberFormat="1" applyFont="1" applyFill="1" applyBorder="1"/>
    <xf numFmtId="3" fontId="4" fillId="0" borderId="0" xfId="4" applyNumberFormat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6" xfId="0" applyFont="1" applyFill="1" applyBorder="1"/>
    <xf numFmtId="0" fontId="4" fillId="0" borderId="14" xfId="0" applyFont="1" applyFill="1" applyBorder="1"/>
    <xf numFmtId="3" fontId="4" fillId="0" borderId="12" xfId="0" applyNumberFormat="1" applyFont="1" applyFill="1" applyBorder="1"/>
    <xf numFmtId="0" fontId="4" fillId="0" borderId="13" xfId="0" applyFont="1" applyFill="1" applyBorder="1" applyAlignment="1">
      <alignment horizontal="center"/>
    </xf>
    <xf numFmtId="3" fontId="4" fillId="0" borderId="0" xfId="0" applyNumberFormat="1" applyFont="1" applyFill="1" applyBorder="1"/>
    <xf numFmtId="10" fontId="4" fillId="0" borderId="6" xfId="6" applyNumberFormat="1" applyFont="1" applyFill="1" applyBorder="1"/>
    <xf numFmtId="3" fontId="4" fillId="0" borderId="14" xfId="0" applyNumberFormat="1" applyFont="1" applyFill="1" applyBorder="1"/>
    <xf numFmtId="0" fontId="4" fillId="0" borderId="4" xfId="0" applyFont="1" applyFill="1" applyBorder="1" applyAlignment="1">
      <alignment horizontal="centerContinuous"/>
    </xf>
    <xf numFmtId="3" fontId="8" fillId="0" borderId="19" xfId="0" applyNumberFormat="1" applyFont="1" applyFill="1" applyBorder="1" applyAlignment="1">
      <alignment horizontal="centerContinuous"/>
    </xf>
    <xf numFmtId="10" fontId="4" fillId="0" borderId="8" xfId="6" applyNumberFormat="1" applyFont="1" applyFill="1" applyBorder="1"/>
    <xf numFmtId="3" fontId="4" fillId="0" borderId="17" xfId="4" applyNumberFormat="1" applyFont="1" applyFill="1" applyBorder="1" applyAlignment="1">
      <alignment horizontal="right"/>
    </xf>
    <xf numFmtId="3" fontId="4" fillId="0" borderId="13" xfId="5" applyNumberFormat="1" applyFont="1" applyFill="1" applyBorder="1"/>
    <xf numFmtId="10" fontId="7" fillId="0" borderId="6" xfId="6" applyNumberFormat="1" applyFont="1" applyFill="1" applyBorder="1"/>
    <xf numFmtId="3" fontId="4" fillId="0" borderId="1" xfId="0" applyNumberFormat="1" applyFont="1" applyFill="1" applyBorder="1"/>
    <xf numFmtId="0" fontId="4" fillId="0" borderId="6" xfId="0" applyFont="1" applyFill="1" applyBorder="1" applyAlignment="1">
      <alignment horizontal="centerContinuous"/>
    </xf>
    <xf numFmtId="3" fontId="8" fillId="0" borderId="14" xfId="0" applyNumberFormat="1" applyFont="1" applyFill="1" applyBorder="1" applyAlignment="1">
      <alignment horizontal="centerContinuous"/>
    </xf>
    <xf numFmtId="3" fontId="4" fillId="0" borderId="20" xfId="0" applyNumberFormat="1" applyFont="1" applyFill="1" applyBorder="1"/>
    <xf numFmtId="0" fontId="4" fillId="0" borderId="20" xfId="0" applyFont="1" applyFill="1" applyBorder="1" applyAlignment="1">
      <alignment horizontal="center"/>
    </xf>
    <xf numFmtId="10" fontId="7" fillId="0" borderId="6" xfId="6" applyNumberFormat="1" applyFont="1" applyFill="1" applyBorder="1" applyAlignment="1">
      <alignment horizontal="right"/>
    </xf>
    <xf numFmtId="3" fontId="4" fillId="0" borderId="0" xfId="5" applyNumberFormat="1" applyFont="1" applyFill="1" applyBorder="1"/>
    <xf numFmtId="10" fontId="4" fillId="0" borderId="6" xfId="0" applyNumberFormat="1" applyFont="1" applyFill="1" applyBorder="1"/>
    <xf numFmtId="3" fontId="4" fillId="0" borderId="20" xfId="5" applyNumberFormat="1" applyFont="1" applyFill="1" applyBorder="1"/>
    <xf numFmtId="17" fontId="8" fillId="0" borderId="19" xfId="0" applyNumberFormat="1" applyFont="1" applyFill="1" applyBorder="1" applyAlignment="1">
      <alignment horizontal="centerContinuous"/>
    </xf>
    <xf numFmtId="10" fontId="4" fillId="0" borderId="3" xfId="6" applyNumberFormat="1" applyFont="1" applyFill="1" applyBorder="1"/>
    <xf numFmtId="0" fontId="5" fillId="0" borderId="16" xfId="0" applyFont="1" applyFill="1" applyBorder="1" applyAlignment="1">
      <alignment horizontal="center"/>
    </xf>
    <xf numFmtId="167" fontId="5" fillId="0" borderId="0" xfId="0" applyNumberFormat="1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centerContinuous"/>
    </xf>
    <xf numFmtId="3" fontId="9" fillId="0" borderId="14" xfId="0" applyNumberFormat="1" applyFont="1" applyFill="1" applyBorder="1" applyAlignment="1">
      <alignment horizontal="centerContinuous"/>
    </xf>
    <xf numFmtId="0" fontId="4" fillId="0" borderId="16" xfId="0" applyFont="1" applyFill="1" applyBorder="1"/>
    <xf numFmtId="0" fontId="4" fillId="0" borderId="0" xfId="0" applyFont="1" applyFill="1" applyBorder="1" applyAlignment="1">
      <alignment horizontal="centerContinuous"/>
    </xf>
    <xf numFmtId="0" fontId="5" fillId="0" borderId="14" xfId="0" quotePrefix="1" applyFont="1" applyFill="1" applyBorder="1" applyAlignment="1">
      <alignment horizontal="left"/>
    </xf>
    <xf numFmtId="0" fontId="4" fillId="0" borderId="21" xfId="0" applyFont="1" applyFill="1" applyBorder="1"/>
    <xf numFmtId="0" fontId="4" fillId="0" borderId="22" xfId="0" applyFont="1" applyFill="1" applyBorder="1" applyAlignment="1">
      <alignment horizontal="centerContinuous"/>
    </xf>
    <xf numFmtId="0" fontId="4" fillId="0" borderId="22" xfId="0" applyFont="1" applyFill="1" applyBorder="1"/>
    <xf numFmtId="0" fontId="10" fillId="0" borderId="22" xfId="0" quotePrefix="1" applyFont="1" applyFill="1" applyBorder="1" applyAlignment="1">
      <alignment horizontal="centerContinuous"/>
    </xf>
    <xf numFmtId="0" fontId="5" fillId="0" borderId="23" xfId="0" applyFont="1" applyFill="1" applyBorder="1" applyAlignment="1">
      <alignment horizontal="left"/>
    </xf>
    <xf numFmtId="0" fontId="4" fillId="0" borderId="0" xfId="0" applyFont="1" applyFill="1" applyAlignment="1">
      <alignment horizontal="center"/>
    </xf>
    <xf numFmtId="17" fontId="8" fillId="0" borderId="0" xfId="0" applyNumberFormat="1" applyFont="1" applyFill="1" applyAlignment="1">
      <alignment horizontal="right"/>
    </xf>
    <xf numFmtId="0" fontId="5" fillId="0" borderId="9" xfId="0" applyFont="1" applyFill="1" applyBorder="1"/>
    <xf numFmtId="0" fontId="5" fillId="0" borderId="10" xfId="0" applyFont="1" applyFill="1" applyBorder="1"/>
    <xf numFmtId="0" fontId="5" fillId="0" borderId="11" xfId="0" applyFont="1" applyFill="1" applyBorder="1" applyAlignment="1">
      <alignment horizontal="center"/>
    </xf>
    <xf numFmtId="3" fontId="5" fillId="0" borderId="12" xfId="0" applyNumberFormat="1" applyFont="1" applyFill="1" applyBorder="1"/>
    <xf numFmtId="3" fontId="5" fillId="0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3" fontId="8" fillId="0" borderId="0" xfId="0" applyNumberFormat="1" applyFont="1" applyFill="1" applyAlignment="1">
      <alignment horizontal="right"/>
    </xf>
    <xf numFmtId="3" fontId="4" fillId="0" borderId="16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center"/>
    </xf>
    <xf numFmtId="3" fontId="4" fillId="0" borderId="15" xfId="4" applyNumberFormat="1" applyFont="1" applyFill="1" applyBorder="1"/>
    <xf numFmtId="17" fontId="8" fillId="0" borderId="16" xfId="0" applyNumberFormat="1" applyFont="1" applyFill="1" applyBorder="1" applyAlignment="1">
      <alignment horizontal="right"/>
    </xf>
    <xf numFmtId="17" fontId="8" fillId="0" borderId="0" xfId="0" applyNumberFormat="1" applyFont="1" applyFill="1" applyBorder="1" applyAlignment="1">
      <alignment horizontal="center"/>
    </xf>
    <xf numFmtId="17" fontId="8" fillId="0" borderId="0" xfId="0" applyNumberFormat="1" applyFont="1" applyFill="1" applyBorder="1" applyAlignment="1">
      <alignment horizontal="centerContinuous"/>
    </xf>
    <xf numFmtId="0" fontId="4" fillId="0" borderId="16" xfId="0" applyFont="1" applyFill="1" applyBorder="1" applyAlignment="1">
      <alignment horizontal="centerContinuous"/>
    </xf>
    <xf numFmtId="0" fontId="5" fillId="0" borderId="0" xfId="0" quotePrefix="1" applyFont="1" applyFill="1" applyBorder="1" applyAlignment="1">
      <alignment horizontal="centerContinuous"/>
    </xf>
    <xf numFmtId="37" fontId="5" fillId="0" borderId="14" xfId="0" applyNumberFormat="1" applyFont="1" applyFill="1" applyBorder="1" applyAlignment="1" applyProtection="1">
      <alignment horizontal="centerContinuous"/>
    </xf>
    <xf numFmtId="0" fontId="4" fillId="0" borderId="21" xfId="0" applyFont="1" applyFill="1" applyBorder="1" applyAlignment="1">
      <alignment horizontal="centerContinuous"/>
    </xf>
    <xf numFmtId="0" fontId="5" fillId="0" borderId="22" xfId="0" quotePrefix="1" applyFont="1" applyFill="1" applyBorder="1" applyAlignment="1">
      <alignment horizontal="centerContinuous"/>
    </xf>
    <xf numFmtId="37" fontId="5" fillId="0" borderId="23" xfId="0" applyNumberFormat="1" applyFont="1" applyFill="1" applyBorder="1" applyAlignment="1" applyProtection="1">
      <alignment horizontal="centerContinuous"/>
    </xf>
    <xf numFmtId="0" fontId="5" fillId="0" borderId="0" xfId="0" quotePrefix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Continuous"/>
    </xf>
    <xf numFmtId="0" fontId="4" fillId="0" borderId="9" xfId="0" applyFont="1" applyFill="1" applyBorder="1"/>
    <xf numFmtId="0" fontId="4" fillId="0" borderId="10" xfId="0" applyFont="1" applyFill="1" applyBorder="1"/>
    <xf numFmtId="0" fontId="4" fillId="0" borderId="11" xfId="0" applyFont="1" applyFill="1" applyBorder="1"/>
    <xf numFmtId="0" fontId="4" fillId="0" borderId="0" xfId="0" applyFont="1" applyFill="1" applyBorder="1" applyAlignment="1">
      <alignment horizontal="right"/>
    </xf>
    <xf numFmtId="37" fontId="4" fillId="0" borderId="16" xfId="1" applyNumberFormat="1" applyFont="1" applyFill="1" applyBorder="1"/>
    <xf numFmtId="37" fontId="4" fillId="0" borderId="0" xfId="1" applyNumberFormat="1" applyFont="1" applyFill="1" applyBorder="1"/>
    <xf numFmtId="37" fontId="4" fillId="0" borderId="15" xfId="1" applyNumberFormat="1" applyFont="1" applyFill="1" applyBorder="1"/>
    <xf numFmtId="37" fontId="4" fillId="0" borderId="1" xfId="1" applyNumberFormat="1" applyFont="1" applyFill="1" applyBorder="1"/>
    <xf numFmtId="17" fontId="8" fillId="0" borderId="16" xfId="0" applyNumberFormat="1" applyFont="1" applyFill="1" applyBorder="1" applyAlignment="1">
      <alignment horizontal="center"/>
    </xf>
    <xf numFmtId="0" fontId="7" fillId="0" borderId="0" xfId="0" applyFont="1" applyFill="1" applyBorder="1"/>
    <xf numFmtId="165" fontId="5" fillId="0" borderId="0" xfId="4" applyNumberFormat="1" applyFont="1" applyFill="1" applyBorder="1" applyAlignment="1">
      <alignment horizontal="centerContinuous"/>
    </xf>
    <xf numFmtId="165" fontId="4" fillId="0" borderId="0" xfId="0" applyNumberFormat="1" applyFont="1" applyFill="1" applyBorder="1" applyAlignment="1">
      <alignment horizontal="centerContinuous"/>
    </xf>
    <xf numFmtId="165" fontId="5" fillId="0" borderId="22" xfId="4" applyNumberFormat="1" applyFont="1" applyFill="1" applyBorder="1" applyAlignment="1">
      <alignment horizontal="centerContinuous"/>
    </xf>
    <xf numFmtId="165" fontId="4" fillId="0" borderId="22" xfId="0" applyNumberFormat="1" applyFont="1" applyFill="1" applyBorder="1" applyAlignment="1">
      <alignment horizontal="centerContinuous"/>
    </xf>
    <xf numFmtId="165" fontId="5" fillId="0" borderId="0" xfId="4" applyNumberFormat="1" applyFont="1" applyFill="1"/>
    <xf numFmtId="165" fontId="4" fillId="0" borderId="0" xfId="0" applyNumberFormat="1" applyFont="1" applyFill="1"/>
    <xf numFmtId="165" fontId="4" fillId="0" borderId="0" xfId="4" applyNumberFormat="1" applyFont="1" applyFill="1"/>
    <xf numFmtId="41" fontId="4" fillId="0" borderId="0" xfId="0" applyNumberFormat="1" applyFont="1" applyFill="1"/>
    <xf numFmtId="168" fontId="5" fillId="0" borderId="24" xfId="0" applyNumberFormat="1" applyFont="1" applyFill="1" applyBorder="1" applyProtection="1"/>
    <xf numFmtId="0" fontId="4" fillId="0" borderId="0" xfId="0" applyFont="1" applyFill="1" applyAlignment="1">
      <alignment horizontal="left"/>
    </xf>
    <xf numFmtId="165" fontId="4" fillId="0" borderId="0" xfId="0" applyNumberFormat="1" applyFont="1" applyFill="1" applyProtection="1"/>
    <xf numFmtId="165" fontId="4" fillId="0" borderId="0" xfId="4" applyNumberFormat="1" applyFont="1" applyFill="1" applyBorder="1" applyProtection="1"/>
    <xf numFmtId="168" fontId="5" fillId="0" borderId="25" xfId="0" applyNumberFormat="1" applyFont="1" applyFill="1" applyBorder="1" applyProtection="1"/>
    <xf numFmtId="0" fontId="7" fillId="0" borderId="0" xfId="0" applyFont="1" applyFill="1"/>
    <xf numFmtId="165" fontId="4" fillId="0" borderId="1" xfId="0" applyNumberFormat="1" applyFont="1" applyFill="1" applyBorder="1" applyProtection="1"/>
    <xf numFmtId="43" fontId="4" fillId="0" borderId="26" xfId="4" applyNumberFormat="1" applyFont="1" applyFill="1" applyBorder="1" applyProtection="1"/>
    <xf numFmtId="0" fontId="11" fillId="0" borderId="0" xfId="0" applyFont="1" applyFill="1"/>
    <xf numFmtId="165" fontId="4" fillId="0" borderId="0" xfId="4" applyNumberFormat="1" applyFont="1" applyFill="1" applyProtection="1"/>
    <xf numFmtId="165" fontId="4" fillId="0" borderId="26" xfId="0" applyNumberFormat="1" applyFont="1" applyFill="1" applyBorder="1" applyProtection="1"/>
    <xf numFmtId="1" fontId="5" fillId="0" borderId="0" xfId="0" applyNumberFormat="1" applyFont="1" applyFill="1"/>
    <xf numFmtId="0" fontId="5" fillId="0" borderId="27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Continuous"/>
    </xf>
    <xf numFmtId="1" fontId="5" fillId="0" borderId="0" xfId="0" applyNumberFormat="1" applyFont="1" applyFill="1" applyAlignment="1">
      <alignment horizontal="centerContinuous"/>
    </xf>
    <xf numFmtId="41" fontId="4" fillId="0" borderId="0" xfId="0" applyNumberFormat="1" applyFont="1" applyFill="1" applyAlignment="1" applyProtection="1">
      <alignment horizontal="centerContinuous"/>
    </xf>
    <xf numFmtId="0" fontId="5" fillId="0" borderId="0" xfId="0" applyFont="1" applyFill="1" applyAlignment="1" applyProtection="1">
      <alignment horizontal="centerContinuous"/>
      <protection locked="0"/>
    </xf>
    <xf numFmtId="0" fontId="4" fillId="0" borderId="0" xfId="0" applyFont="1" applyFill="1" applyAlignment="1">
      <alignment horizontal="centerContinuous"/>
    </xf>
    <xf numFmtId="1" fontId="4" fillId="0" borderId="0" xfId="0" applyNumberFormat="1" applyFont="1" applyFill="1" applyAlignment="1">
      <alignment horizontal="centerContinuous"/>
    </xf>
    <xf numFmtId="37" fontId="5" fillId="0" borderId="0" xfId="0" applyNumberFormat="1" applyFont="1" applyFill="1" applyAlignment="1" applyProtection="1">
      <alignment horizontal="centerContinuous"/>
    </xf>
    <xf numFmtId="0" fontId="8" fillId="0" borderId="0" xfId="0" applyFont="1" applyFill="1" applyAlignment="1">
      <alignment horizontal="left"/>
    </xf>
    <xf numFmtId="0" fontId="0" fillId="0" borderId="0" xfId="0" applyFill="1"/>
    <xf numFmtId="3" fontId="0" fillId="0" borderId="0" xfId="0" applyNumberFormat="1" applyFill="1"/>
    <xf numFmtId="3" fontId="4" fillId="0" borderId="14" xfId="4" applyNumberFormat="1" applyFont="1" applyFill="1" applyBorder="1"/>
    <xf numFmtId="0" fontId="0" fillId="0" borderId="0" xfId="0" applyFill="1" applyAlignment="1">
      <alignment horizontal="right"/>
    </xf>
    <xf numFmtId="168" fontId="0" fillId="0" borderId="0" xfId="2" applyNumberFormat="1" applyFont="1" applyFill="1"/>
    <xf numFmtId="3" fontId="7" fillId="0" borderId="14" xfId="0" applyNumberFormat="1" applyFont="1" applyFill="1" applyBorder="1" applyAlignment="1">
      <alignment horizontal="right"/>
    </xf>
    <xf numFmtId="3" fontId="7" fillId="0" borderId="0" xfId="0" applyNumberFormat="1" applyFont="1" applyFill="1" applyAlignment="1">
      <alignment horizontal="right"/>
    </xf>
    <xf numFmtId="3" fontId="4" fillId="0" borderId="13" xfId="0" applyNumberFormat="1" applyFont="1" applyFill="1" applyBorder="1" applyAlignment="1"/>
    <xf numFmtId="3" fontId="4" fillId="0" borderId="1" xfId="4" applyNumberFormat="1" applyFont="1" applyFill="1" applyBorder="1"/>
    <xf numFmtId="37" fontId="4" fillId="0" borderId="0" xfId="4" applyNumberFormat="1" applyFont="1" applyFill="1" applyBorder="1"/>
    <xf numFmtId="165" fontId="4" fillId="0" borderId="1" xfId="4" applyNumberFormat="1" applyFont="1" applyFill="1" applyBorder="1"/>
    <xf numFmtId="38" fontId="4" fillId="0" borderId="0" xfId="4" applyNumberFormat="1" applyFont="1" applyFill="1"/>
    <xf numFmtId="165" fontId="6" fillId="0" borderId="0" xfId="4" applyNumberFormat="1" applyFont="1" applyFill="1"/>
    <xf numFmtId="3" fontId="4" fillId="0" borderId="0" xfId="0" applyNumberFormat="1" applyFont="1" applyFill="1"/>
    <xf numFmtId="165" fontId="5" fillId="0" borderId="0" xfId="0" applyNumberFormat="1" applyFont="1" applyFill="1" applyBorder="1" applyProtection="1"/>
    <xf numFmtId="165" fontId="5" fillId="0" borderId="24" xfId="0" applyNumberFormat="1" applyFont="1" applyFill="1" applyBorder="1" applyProtection="1"/>
    <xf numFmtId="4" fontId="5" fillId="0" borderId="24" xfId="0" applyNumberFormat="1" applyFont="1" applyFill="1" applyBorder="1"/>
    <xf numFmtId="4" fontId="5" fillId="0" borderId="24" xfId="0" applyNumberFormat="1" applyFont="1" applyFill="1" applyBorder="1" applyAlignment="1" applyProtection="1">
      <alignment horizontal="right"/>
      <protection locked="0"/>
    </xf>
    <xf numFmtId="9" fontId="5" fillId="0" borderId="0" xfId="6" applyFont="1" applyFill="1" applyProtection="1"/>
    <xf numFmtId="1" fontId="5" fillId="0" borderId="0" xfId="0" applyNumberFormat="1" applyFont="1" applyFill="1" applyAlignment="1">
      <alignment horizontal="left"/>
    </xf>
    <xf numFmtId="0" fontId="5" fillId="0" borderId="0" xfId="0" quotePrefix="1" applyFont="1" applyFill="1" applyAlignment="1">
      <alignment horizontal="center"/>
    </xf>
    <xf numFmtId="3" fontId="4" fillId="0" borderId="0" xfId="0" applyNumberFormat="1" applyFont="1" applyFill="1" applyAlignment="1">
      <alignment horizontal="center"/>
    </xf>
    <xf numFmtId="3" fontId="5" fillId="0" borderId="0" xfId="0" applyNumberFormat="1" applyFont="1" applyFill="1"/>
    <xf numFmtId="4" fontId="4" fillId="0" borderId="0" xfId="0" applyNumberFormat="1" applyFont="1" applyFill="1" applyBorder="1"/>
    <xf numFmtId="9" fontId="4" fillId="0" borderId="0" xfId="6" applyFont="1" applyFill="1" applyProtection="1"/>
    <xf numFmtId="1" fontId="4" fillId="0" borderId="0" xfId="0" applyNumberFormat="1" applyFont="1" applyFill="1" applyAlignment="1">
      <alignment horizontal="left"/>
    </xf>
    <xf numFmtId="3" fontId="4" fillId="0" borderId="10" xfId="0" applyNumberFormat="1" applyFont="1" applyFill="1" applyBorder="1"/>
    <xf numFmtId="3" fontId="4" fillId="0" borderId="0" xfId="0" applyNumberFormat="1" applyFont="1" applyFill="1" applyAlignment="1">
      <alignment horizontal="left"/>
    </xf>
    <xf numFmtId="4" fontId="4" fillId="0" borderId="0" xfId="0" applyNumberFormat="1" applyFont="1" applyFill="1"/>
    <xf numFmtId="9" fontId="4" fillId="0" borderId="0" xfId="6" applyFont="1" applyFill="1" applyProtection="1">
      <protection locked="0"/>
    </xf>
    <xf numFmtId="3" fontId="4" fillId="0" borderId="0" xfId="0" applyNumberFormat="1" applyFont="1" applyFill="1" applyAlignment="1">
      <alignment horizontal="right"/>
    </xf>
    <xf numFmtId="165" fontId="4" fillId="0" borderId="27" xfId="0" applyNumberFormat="1" applyFont="1" applyFill="1" applyBorder="1" applyProtection="1"/>
    <xf numFmtId="43" fontId="4" fillId="0" borderId="27" xfId="0" applyNumberFormat="1" applyFont="1" applyFill="1" applyBorder="1" applyProtection="1">
      <protection locked="0"/>
    </xf>
    <xf numFmtId="1" fontId="4" fillId="0" borderId="0" xfId="0" applyNumberFormat="1" applyFont="1" applyFill="1" applyAlignment="1">
      <alignment horizontal="center"/>
    </xf>
    <xf numFmtId="43" fontId="4" fillId="0" borderId="0" xfId="0" applyNumberFormat="1" applyFont="1" applyFill="1" applyProtection="1">
      <protection locked="0"/>
    </xf>
    <xf numFmtId="3" fontId="5" fillId="0" borderId="0" xfId="0" applyNumberFormat="1" applyFont="1" applyFill="1" applyAlignment="1">
      <alignment horizontal="left"/>
    </xf>
    <xf numFmtId="43" fontId="4" fillId="0" borderId="26" xfId="0" applyNumberFormat="1" applyFont="1" applyFill="1" applyBorder="1" applyProtection="1">
      <protection locked="0"/>
    </xf>
    <xf numFmtId="1" fontId="4" fillId="0" borderId="0" xfId="0" applyNumberFormat="1" applyFont="1" applyFill="1" applyAlignment="1">
      <alignment horizontal="right"/>
    </xf>
    <xf numFmtId="1" fontId="4" fillId="0" borderId="0" xfId="0" quotePrefix="1" applyNumberFormat="1" applyFont="1" applyFill="1" applyAlignment="1">
      <alignment horizontal="center"/>
    </xf>
    <xf numFmtId="170" fontId="4" fillId="0" borderId="0" xfId="6" applyNumberFormat="1" applyFont="1" applyFill="1"/>
    <xf numFmtId="43" fontId="4" fillId="0" borderId="1" xfId="0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/>
    <xf numFmtId="43" fontId="4" fillId="0" borderId="0" xfId="0" applyNumberFormat="1" applyFont="1" applyFill="1" applyBorder="1" applyProtection="1">
      <protection locked="0"/>
    </xf>
    <xf numFmtId="10" fontId="4" fillId="0" borderId="0" xfId="6" applyNumberFormat="1" applyFont="1" applyFill="1"/>
    <xf numFmtId="172" fontId="4" fillId="0" borderId="0" xfId="0" applyNumberFormat="1" applyFont="1" applyFill="1"/>
    <xf numFmtId="173" fontId="4" fillId="0" borderId="0" xfId="4" applyNumberFormat="1" applyFont="1" applyFill="1" applyProtection="1">
      <protection locked="0"/>
    </xf>
    <xf numFmtId="165" fontId="4" fillId="0" borderId="3" xfId="0" applyNumberFormat="1" applyFont="1" applyFill="1" applyBorder="1" applyProtection="1"/>
    <xf numFmtId="4" fontId="4" fillId="0" borderId="3" xfId="0" applyNumberFormat="1" applyFont="1" applyFill="1" applyBorder="1"/>
    <xf numFmtId="3" fontId="4" fillId="0" borderId="0" xfId="0" applyNumberFormat="1" applyFont="1" applyFill="1" applyProtection="1">
      <protection locked="0"/>
    </xf>
    <xf numFmtId="1" fontId="5" fillId="0" borderId="0" xfId="0" applyNumberFormat="1" applyFont="1" applyFill="1" applyAlignment="1">
      <alignment horizontal="center"/>
    </xf>
    <xf numFmtId="3" fontId="5" fillId="0" borderId="26" xfId="0" applyNumberFormat="1" applyFont="1" applyFill="1" applyBorder="1" applyAlignment="1" applyProtection="1">
      <alignment horizontal="right"/>
    </xf>
    <xf numFmtId="3" fontId="5" fillId="0" borderId="26" xfId="0" applyNumberFormat="1" applyFont="1" applyFill="1" applyBorder="1" applyAlignment="1">
      <alignment horizontal="right"/>
    </xf>
    <xf numFmtId="1" fontId="5" fillId="0" borderId="26" xfId="0" applyNumberFormat="1" applyFont="1" applyFill="1" applyBorder="1" applyAlignment="1">
      <alignment horizontal="center"/>
    </xf>
    <xf numFmtId="3" fontId="5" fillId="0" borderId="26" xfId="0" applyNumberFormat="1" applyFont="1" applyFill="1" applyBorder="1" applyAlignment="1">
      <alignment horizontal="center"/>
    </xf>
    <xf numFmtId="3" fontId="5" fillId="0" borderId="0" xfId="0" applyNumberFormat="1" applyFont="1" applyFill="1" applyAlignment="1">
      <alignment horizontal="right"/>
    </xf>
    <xf numFmtId="165" fontId="5" fillId="0" borderId="0" xfId="0" applyNumberFormat="1" applyFont="1" applyFill="1"/>
    <xf numFmtId="3" fontId="5" fillId="0" borderId="0" xfId="0" applyNumberFormat="1" applyFont="1" applyFill="1" applyAlignment="1">
      <alignment horizontal="center"/>
    </xf>
    <xf numFmtId="3" fontId="5" fillId="0" borderId="0" xfId="0" applyNumberFormat="1" applyFont="1" applyFill="1" applyAlignment="1">
      <alignment horizontal="centerContinuous"/>
    </xf>
    <xf numFmtId="3" fontId="4" fillId="0" borderId="0" xfId="0" applyNumberFormat="1" applyFont="1" applyFill="1" applyAlignment="1">
      <alignment horizontal="centerContinuous"/>
    </xf>
    <xf numFmtId="3" fontId="5" fillId="0" borderId="0" xfId="0" applyNumberFormat="1" applyFont="1" applyFill="1" applyAlignment="1" applyProtection="1">
      <alignment horizontal="centerContinuous"/>
    </xf>
    <xf numFmtId="3" fontId="4" fillId="0" borderId="0" xfId="0" applyNumberFormat="1" applyFont="1" applyFill="1" applyAlignment="1" applyProtection="1">
      <alignment horizontal="center"/>
    </xf>
    <xf numFmtId="3" fontId="8" fillId="0" borderId="0" xfId="0" applyNumberFormat="1" applyFont="1" applyFill="1"/>
    <xf numFmtId="168" fontId="5" fillId="0" borderId="0" xfId="0" applyNumberFormat="1" applyFont="1" applyFill="1" applyBorder="1" applyProtection="1"/>
    <xf numFmtId="168" fontId="5" fillId="0" borderId="0" xfId="6" applyNumberFormat="1" applyFont="1" applyFill="1" applyBorder="1" applyProtection="1"/>
    <xf numFmtId="168" fontId="5" fillId="0" borderId="28" xfId="0" applyNumberFormat="1" applyFont="1" applyFill="1" applyBorder="1" applyProtection="1"/>
    <xf numFmtId="168" fontId="4" fillId="0" borderId="0" xfId="6" applyNumberFormat="1" applyFont="1" applyFill="1" applyBorder="1" applyProtection="1"/>
    <xf numFmtId="168" fontId="4" fillId="0" borderId="0" xfId="0" applyNumberFormat="1" applyFont="1" applyFill="1" applyBorder="1" applyProtection="1"/>
    <xf numFmtId="168" fontId="5" fillId="0" borderId="28" xfId="6" applyNumberFormat="1" applyFont="1" applyFill="1" applyBorder="1" applyProtection="1"/>
    <xf numFmtId="1" fontId="4" fillId="0" borderId="0" xfId="0" applyNumberFormat="1" applyFont="1" applyFill="1" applyAlignment="1" applyProtection="1">
      <alignment horizontal="center"/>
      <protection locked="0"/>
    </xf>
    <xf numFmtId="165" fontId="4" fillId="0" borderId="20" xfId="0" applyNumberFormat="1" applyFont="1" applyFill="1" applyBorder="1" applyProtection="1"/>
    <xf numFmtId="1" fontId="5" fillId="0" borderId="0" xfId="0" applyNumberFormat="1" applyFont="1" applyFill="1" applyAlignment="1" applyProtection="1">
      <alignment horizontal="center"/>
      <protection locked="0"/>
    </xf>
    <xf numFmtId="3" fontId="5" fillId="0" borderId="0" xfId="0" applyNumberFormat="1" applyFont="1" applyFill="1" applyProtection="1">
      <protection locked="0"/>
    </xf>
    <xf numFmtId="41" fontId="5" fillId="0" borderId="0" xfId="0" applyNumberFormat="1" applyFont="1" applyFill="1"/>
    <xf numFmtId="3" fontId="5" fillId="0" borderId="0" xfId="0" applyNumberFormat="1" applyFont="1" applyFill="1" applyAlignment="1" applyProtection="1">
      <alignment horizontal="center"/>
      <protection locked="0"/>
    </xf>
    <xf numFmtId="38" fontId="4" fillId="0" borderId="0" xfId="4" applyNumberFormat="1" applyFont="1" applyFill="1" applyProtection="1">
      <protection locked="0"/>
    </xf>
    <xf numFmtId="38" fontId="4" fillId="0" borderId="1" xfId="4" applyNumberFormat="1" applyFont="1" applyFill="1" applyBorder="1" applyProtection="1">
      <protection locked="0"/>
    </xf>
    <xf numFmtId="165" fontId="4" fillId="0" borderId="0" xfId="4" applyNumberFormat="1" applyFont="1" applyFill="1" applyBorder="1" applyProtection="1">
      <protection locked="0"/>
    </xf>
    <xf numFmtId="165" fontId="4" fillId="0" borderId="1" xfId="4" applyNumberFormat="1" applyFont="1" applyFill="1" applyBorder="1" applyProtection="1">
      <protection locked="0"/>
    </xf>
    <xf numFmtId="171" fontId="4" fillId="0" borderId="0" xfId="0" applyNumberFormat="1" applyFont="1" applyFill="1" applyBorder="1" applyProtection="1">
      <protection locked="0"/>
    </xf>
    <xf numFmtId="171" fontId="4" fillId="0" borderId="1" xfId="0" applyNumberFormat="1" applyFont="1" applyFill="1" applyBorder="1" applyProtection="1">
      <protection locked="0"/>
    </xf>
    <xf numFmtId="38" fontId="4" fillId="0" borderId="0" xfId="4" applyNumberFormat="1" applyFont="1" applyFill="1" applyBorder="1" applyProtection="1">
      <protection locked="0"/>
    </xf>
    <xf numFmtId="38" fontId="4" fillId="0" borderId="0" xfId="0" applyNumberFormat="1" applyFont="1" applyFill="1" applyProtection="1">
      <protection locked="0"/>
    </xf>
    <xf numFmtId="165" fontId="4" fillId="0" borderId="0" xfId="0" applyNumberFormat="1" applyFont="1" applyFill="1" applyProtection="1">
      <protection locked="0"/>
    </xf>
    <xf numFmtId="38" fontId="4" fillId="0" borderId="26" xfId="0" applyNumberFormat="1" applyFont="1" applyFill="1" applyBorder="1" applyProtection="1">
      <protection locked="0"/>
    </xf>
    <xf numFmtId="38" fontId="4" fillId="0" borderId="27" xfId="0" applyNumberFormat="1" applyFont="1" applyFill="1" applyBorder="1" applyProtection="1">
      <protection locked="0"/>
    </xf>
    <xf numFmtId="165" fontId="4" fillId="0" borderId="0" xfId="4" applyNumberFormat="1" applyFont="1" applyFill="1" applyProtection="1">
      <protection locked="0"/>
    </xf>
    <xf numFmtId="165" fontId="4" fillId="0" borderId="27" xfId="4" applyNumberFormat="1" applyFont="1" applyFill="1" applyBorder="1" applyProtection="1">
      <protection locked="0"/>
    </xf>
    <xf numFmtId="0" fontId="26" fillId="3" borderId="0" xfId="0" applyFont="1" applyFill="1" applyAlignment="1">
      <alignment horizontal="center"/>
    </xf>
    <xf numFmtId="15" fontId="0" fillId="0" borderId="0" xfId="0" applyNumberFormat="1"/>
    <xf numFmtId="0" fontId="0" fillId="0" borderId="0" xfId="0" applyAlignment="1">
      <alignment horizontal="center"/>
    </xf>
    <xf numFmtId="39" fontId="0" fillId="0" borderId="0" xfId="0" applyNumberFormat="1"/>
    <xf numFmtId="165" fontId="0" fillId="0" borderId="0" xfId="1" applyNumberFormat="1" applyFont="1"/>
    <xf numFmtId="165" fontId="5" fillId="0" borderId="10" xfId="4" quotePrefix="1" applyNumberFormat="1" applyFont="1" applyFill="1" applyBorder="1" applyAlignment="1">
      <alignment horizontal="center"/>
    </xf>
    <xf numFmtId="0" fontId="5" fillId="0" borderId="11" xfId="0" applyFont="1" applyFill="1" applyBorder="1"/>
    <xf numFmtId="165" fontId="5" fillId="0" borderId="16" xfId="0" applyNumberFormat="1" applyFont="1" applyFill="1" applyBorder="1" applyProtection="1"/>
    <xf numFmtId="165" fontId="5" fillId="0" borderId="0" xfId="4" quotePrefix="1" applyNumberFormat="1" applyFont="1" applyFill="1" applyBorder="1" applyAlignment="1">
      <alignment horizontal="center"/>
    </xf>
    <xf numFmtId="0" fontId="5" fillId="0" borderId="14" xfId="0" applyFont="1" applyFill="1" applyBorder="1"/>
    <xf numFmtId="165" fontId="27" fillId="0" borderId="0" xfId="4" applyNumberFormat="1" applyFont="1" applyFill="1" applyBorder="1"/>
    <xf numFmtId="165" fontId="5" fillId="0" borderId="21" xfId="4" applyNumberFormat="1" applyFont="1" applyFill="1" applyBorder="1" applyAlignment="1">
      <alignment horizontal="center"/>
    </xf>
    <xf numFmtId="17" fontId="8" fillId="0" borderId="22" xfId="0" applyNumberFormat="1" applyFont="1" applyFill="1" applyBorder="1" applyAlignment="1">
      <alignment horizontal="center"/>
    </xf>
    <xf numFmtId="165" fontId="5" fillId="0" borderId="22" xfId="4" applyNumberFormat="1" applyFont="1" applyFill="1" applyBorder="1"/>
    <xf numFmtId="165" fontId="5" fillId="0" borderId="27" xfId="0" applyNumberFormat="1" applyFont="1" applyFill="1" applyBorder="1" applyProtection="1"/>
    <xf numFmtId="165" fontId="5" fillId="0" borderId="0" xfId="0" applyNumberFormat="1" applyFont="1" applyFill="1" applyProtection="1"/>
    <xf numFmtId="165" fontId="5" fillId="0" borderId="0" xfId="4" applyNumberFormat="1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5" fontId="5" fillId="0" borderId="27" xfId="0" applyNumberFormat="1" applyFont="1" applyFill="1" applyBorder="1" applyAlignment="1" applyProtection="1">
      <alignment horizontal="right"/>
    </xf>
    <xf numFmtId="0" fontId="5" fillId="0" borderId="0" xfId="4" quotePrefix="1" applyNumberFormat="1" applyFont="1" applyFill="1" applyAlignment="1">
      <alignment horizontal="center"/>
    </xf>
    <xf numFmtId="165" fontId="5" fillId="0" borderId="0" xfId="0" applyNumberFormat="1" applyFont="1" applyFill="1" applyProtection="1">
      <protection locked="0"/>
    </xf>
    <xf numFmtId="165" fontId="5" fillId="0" borderId="0" xfId="4" quotePrefix="1" applyNumberFormat="1" applyFont="1" applyFill="1" applyAlignment="1">
      <alignment horizontal="center"/>
    </xf>
    <xf numFmtId="0" fontId="8" fillId="0" borderId="0" xfId="0" applyFont="1" applyFill="1"/>
    <xf numFmtId="9" fontId="5" fillId="0" borderId="0" xfId="6" applyFont="1" applyFill="1"/>
    <xf numFmtId="43" fontId="5" fillId="0" borderId="0" xfId="4" applyFont="1" applyFill="1"/>
    <xf numFmtId="17" fontId="5" fillId="0" borderId="1" xfId="0" applyNumberFormat="1" applyFont="1" applyFill="1" applyBorder="1" applyAlignment="1">
      <alignment horizontal="center"/>
    </xf>
    <xf numFmtId="165" fontId="5" fillId="0" borderId="26" xfId="4" applyNumberFormat="1" applyFont="1" applyFill="1" applyBorder="1" applyAlignment="1">
      <alignment horizontal="center"/>
    </xf>
    <xf numFmtId="0" fontId="5" fillId="0" borderId="26" xfId="0" applyFont="1" applyFill="1" applyBorder="1"/>
    <xf numFmtId="0" fontId="5" fillId="0" borderId="0" xfId="0" applyFont="1" applyFill="1" applyAlignment="1">
      <alignment horizontal="center"/>
    </xf>
    <xf numFmtId="165" fontId="5" fillId="0" borderId="0" xfId="4" applyNumberFormat="1" applyFont="1" applyFill="1" applyAlignment="1">
      <alignment horizontal="centerContinuous"/>
    </xf>
    <xf numFmtId="165" fontId="5" fillId="0" borderId="0" xfId="0" applyNumberFormat="1" applyFont="1" applyFill="1" applyBorder="1"/>
    <xf numFmtId="165" fontId="5" fillId="0" borderId="1" xfId="0" applyNumberFormat="1" applyFont="1" applyFill="1" applyBorder="1" applyProtection="1"/>
    <xf numFmtId="165" fontId="5" fillId="0" borderId="1" xfId="0" applyNumberFormat="1" applyFont="1" applyFill="1" applyBorder="1" applyAlignment="1" applyProtection="1">
      <alignment horizontal="right"/>
    </xf>
    <xf numFmtId="165" fontId="5" fillId="0" borderId="1" xfId="0" applyNumberFormat="1" applyFont="1" applyFill="1" applyBorder="1" applyProtection="1">
      <protection locked="0"/>
    </xf>
    <xf numFmtId="37" fontId="5" fillId="0" borderId="1" xfId="0" applyNumberFormat="1" applyFont="1" applyFill="1" applyBorder="1" applyProtection="1"/>
    <xf numFmtId="165" fontId="5" fillId="0" borderId="1" xfId="4" applyNumberFormat="1" applyFont="1" applyFill="1" applyBorder="1" applyProtection="1"/>
    <xf numFmtId="165" fontId="5" fillId="0" borderId="0" xfId="4" applyNumberFormat="1" applyFont="1" applyFill="1" applyProtection="1"/>
    <xf numFmtId="37" fontId="5" fillId="0" borderId="0" xfId="0" applyNumberFormat="1" applyFont="1" applyFill="1" applyProtection="1"/>
    <xf numFmtId="17" fontId="8" fillId="0" borderId="0" xfId="0" applyNumberFormat="1" applyFont="1" applyFill="1" applyAlignment="1">
      <alignment horizontal="center"/>
    </xf>
    <xf numFmtId="17" fontId="8" fillId="0" borderId="14" xfId="0" applyNumberFormat="1" applyFont="1" applyFill="1" applyBorder="1" applyAlignment="1">
      <alignment horizontal="center"/>
    </xf>
    <xf numFmtId="165" fontId="5" fillId="0" borderId="21" xfId="4" applyNumberFormat="1" applyFont="1" applyFill="1" applyBorder="1"/>
    <xf numFmtId="165" fontId="27" fillId="0" borderId="22" xfId="4" applyNumberFormat="1" applyFont="1" applyFill="1" applyBorder="1"/>
    <xf numFmtId="37" fontId="5" fillId="0" borderId="27" xfId="0" applyNumberFormat="1" applyFont="1" applyFill="1" applyBorder="1" applyProtection="1"/>
    <xf numFmtId="0" fontId="5" fillId="0" borderId="27" xfId="0" applyFont="1" applyFill="1" applyBorder="1"/>
    <xf numFmtId="174" fontId="5" fillId="0" borderId="0" xfId="0" applyNumberFormat="1" applyFont="1" applyFill="1" applyProtection="1"/>
    <xf numFmtId="2" fontId="5" fillId="0" borderId="0" xfId="0" applyNumberFormat="1" applyFont="1" applyFill="1" applyBorder="1" applyAlignment="1">
      <alignment horizontal="left"/>
    </xf>
    <xf numFmtId="10" fontId="5" fillId="0" borderId="0" xfId="6" applyNumberFormat="1" applyFont="1" applyFill="1"/>
    <xf numFmtId="0" fontId="5" fillId="0" borderId="1" xfId="0" applyFont="1" applyFill="1" applyBorder="1"/>
    <xf numFmtId="165" fontId="5" fillId="0" borderId="26" xfId="0" applyNumberFormat="1" applyFont="1" applyFill="1" applyBorder="1" applyProtection="1"/>
    <xf numFmtId="43" fontId="5" fillId="0" borderId="0" xfId="0" applyNumberFormat="1" applyFont="1" applyFill="1" applyProtection="1">
      <protection locked="0"/>
    </xf>
    <xf numFmtId="165" fontId="5" fillId="0" borderId="0" xfId="0" applyNumberFormat="1" applyFont="1" applyFill="1" applyBorder="1" applyProtection="1">
      <protection locked="0"/>
    </xf>
    <xf numFmtId="0" fontId="5" fillId="0" borderId="1" xfId="0" applyFont="1" applyFill="1" applyBorder="1" applyAlignment="1">
      <alignment horizontal="center"/>
    </xf>
    <xf numFmtId="175" fontId="5" fillId="0" borderId="1" xfId="0" applyNumberFormat="1" applyFont="1" applyFill="1" applyBorder="1" applyAlignment="1">
      <alignment horizontal="center"/>
    </xf>
    <xf numFmtId="165" fontId="5" fillId="0" borderId="26" xfId="4" applyNumberFormat="1" applyFont="1" applyFill="1" applyBorder="1" applyAlignment="1">
      <alignment horizontal="right"/>
    </xf>
    <xf numFmtId="37" fontId="5" fillId="0" borderId="0" xfId="0" applyNumberFormat="1" applyFont="1" applyFill="1" applyAlignment="1" applyProtection="1">
      <alignment horizontal="center"/>
    </xf>
    <xf numFmtId="165" fontId="5" fillId="0" borderId="0" xfId="4" applyNumberFormat="1" applyFont="1" applyFill="1" applyAlignment="1">
      <alignment horizontal="right"/>
    </xf>
    <xf numFmtId="17" fontId="5" fillId="0" borderId="0" xfId="0" applyNumberFormat="1" applyFont="1" applyFill="1" applyAlignment="1">
      <alignment horizontal="center"/>
    </xf>
    <xf numFmtId="10" fontId="5" fillId="0" borderId="0" xfId="0" applyNumberFormat="1" applyFont="1" applyFill="1" applyProtection="1">
      <protection locked="0"/>
    </xf>
    <xf numFmtId="176" fontId="5" fillId="0" borderId="0" xfId="0" applyNumberFormat="1" applyFont="1" applyFill="1" applyProtection="1"/>
    <xf numFmtId="177" fontId="5" fillId="0" borderId="0" xfId="0" applyNumberFormat="1" applyFont="1" applyFill="1" applyProtection="1"/>
    <xf numFmtId="10" fontId="5" fillId="0" borderId="0" xfId="0" applyNumberFormat="1" applyFont="1" applyFill="1" applyProtection="1"/>
    <xf numFmtId="43" fontId="5" fillId="0" borderId="0" xfId="4" applyFont="1" applyFill="1" applyAlignment="1">
      <alignment horizontal="center"/>
    </xf>
    <xf numFmtId="178" fontId="5" fillId="0" borderId="0" xfId="0" applyNumberFormat="1" applyFont="1" applyFill="1" applyProtection="1"/>
    <xf numFmtId="43" fontId="4" fillId="0" borderId="0" xfId="4" applyFont="1" applyFill="1"/>
    <xf numFmtId="13" fontId="4" fillId="0" borderId="0" xfId="4" applyNumberFormat="1" applyFont="1" applyFill="1"/>
    <xf numFmtId="37" fontId="4" fillId="0" borderId="26" xfId="0" applyNumberFormat="1" applyFont="1" applyFill="1" applyBorder="1" applyProtection="1"/>
    <xf numFmtId="43" fontId="4" fillId="0" borderId="0" xfId="4" applyNumberFormat="1" applyFont="1" applyFill="1" applyAlignment="1">
      <alignment horizontal="center"/>
    </xf>
    <xf numFmtId="176" fontId="4" fillId="0" borderId="0" xfId="0" applyNumberFormat="1" applyFont="1" applyFill="1" applyProtection="1">
      <protection locked="0"/>
    </xf>
    <xf numFmtId="43" fontId="4" fillId="0" borderId="0" xfId="0" applyNumberFormat="1" applyFont="1" applyFill="1"/>
    <xf numFmtId="37" fontId="4" fillId="0" borderId="0" xfId="0" applyNumberFormat="1" applyFont="1" applyFill="1" applyProtection="1"/>
    <xf numFmtId="179" fontId="4" fillId="0" borderId="0" xfId="0" applyNumberFormat="1" applyFont="1" applyFill="1"/>
    <xf numFmtId="165" fontId="8" fillId="0" borderId="26" xfId="4" applyNumberFormat="1" applyFont="1" applyFill="1" applyBorder="1"/>
    <xf numFmtId="165" fontId="0" fillId="0" borderId="0" xfId="0" applyNumberFormat="1" applyFill="1"/>
    <xf numFmtId="0" fontId="28" fillId="0" borderId="0" xfId="0" applyFont="1" applyFill="1" applyAlignment="1">
      <alignment horizontal="center"/>
    </xf>
    <xf numFmtId="1" fontId="5" fillId="0" borderId="0" xfId="4" applyNumberFormat="1" applyFont="1" applyFill="1" applyAlignment="1" applyProtection="1">
      <alignment horizontal="center"/>
      <protection locked="0"/>
    </xf>
    <xf numFmtId="37" fontId="5" fillId="0" borderId="0" xfId="0" applyNumberFormat="1" applyFont="1" applyFill="1" applyBorder="1" applyProtection="1">
      <protection locked="0"/>
    </xf>
    <xf numFmtId="37" fontId="5" fillId="0" borderId="0" xfId="4" applyNumberFormat="1" applyFont="1" applyFill="1" applyBorder="1" applyProtection="1">
      <protection locked="0"/>
    </xf>
    <xf numFmtId="37" fontId="5" fillId="0" borderId="1" xfId="0" applyNumberFormat="1" applyFont="1" applyFill="1" applyBorder="1" applyProtection="1">
      <protection locked="0"/>
    </xf>
    <xf numFmtId="37" fontId="5" fillId="0" borderId="0" xfId="0" applyNumberFormat="1" applyFont="1" applyFill="1" applyProtection="1">
      <protection locked="0"/>
    </xf>
    <xf numFmtId="165" fontId="5" fillId="0" borderId="26" xfId="0" applyNumberFormat="1" applyFont="1" applyFill="1" applyBorder="1" applyAlignment="1" applyProtection="1">
      <alignment horizontal="right"/>
    </xf>
    <xf numFmtId="37" fontId="5" fillId="0" borderId="27" xfId="0" applyNumberFormat="1" applyFont="1" applyFill="1" applyBorder="1" applyProtection="1">
      <protection locked="0"/>
    </xf>
    <xf numFmtId="37" fontId="5" fillId="0" borderId="27" xfId="4" applyNumberFormat="1" applyFont="1" applyFill="1" applyBorder="1" applyProtection="1"/>
    <xf numFmtId="37" fontId="5" fillId="0" borderId="27" xfId="0" applyNumberFormat="1" applyFont="1" applyFill="1" applyBorder="1" applyAlignment="1" applyProtection="1">
      <alignment horizontal="right"/>
    </xf>
    <xf numFmtId="10" fontId="4" fillId="0" borderId="0" xfId="0" applyNumberFormat="1" applyFont="1" applyFill="1"/>
    <xf numFmtId="1" fontId="4" fillId="0" borderId="22" xfId="0" applyNumberFormat="1" applyFont="1" applyFill="1" applyBorder="1"/>
    <xf numFmtId="0" fontId="4" fillId="0" borderId="22" xfId="0" applyFont="1" applyFill="1" applyBorder="1" applyAlignment="1">
      <alignment horizontal="center"/>
    </xf>
    <xf numFmtId="7" fontId="5" fillId="0" borderId="9" xfId="0" applyNumberFormat="1" applyFont="1" applyFill="1" applyBorder="1" applyAlignment="1" applyProtection="1">
      <alignment horizontal="right"/>
    </xf>
    <xf numFmtId="0" fontId="4" fillId="0" borderId="29" xfId="0" applyFont="1" applyFill="1" applyBorder="1"/>
    <xf numFmtId="7" fontId="4" fillId="0" borderId="10" xfId="0" applyNumberFormat="1" applyFont="1" applyFill="1" applyBorder="1" applyAlignment="1" applyProtection="1">
      <alignment horizontal="center"/>
      <protection locked="0"/>
    </xf>
    <xf numFmtId="166" fontId="4" fillId="0" borderId="10" xfId="6" applyNumberFormat="1" applyFont="1" applyFill="1" applyBorder="1" applyAlignment="1" applyProtection="1">
      <alignment horizontal="center"/>
    </xf>
    <xf numFmtId="0" fontId="4" fillId="0" borderId="29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7" fontId="5" fillId="0" borderId="16" xfId="0" applyNumberFormat="1" applyFont="1" applyFill="1" applyBorder="1" applyAlignment="1" applyProtection="1">
      <alignment horizontal="right"/>
    </xf>
    <xf numFmtId="0" fontId="4" fillId="0" borderId="7" xfId="0" applyFont="1" applyFill="1" applyBorder="1"/>
    <xf numFmtId="7" fontId="4" fillId="0" borderId="0" xfId="0" applyNumberFormat="1" applyFont="1" applyFill="1" applyBorder="1" applyAlignment="1" applyProtection="1">
      <alignment horizontal="center"/>
      <protection locked="0"/>
    </xf>
    <xf numFmtId="166" fontId="7" fillId="0" borderId="0" xfId="6" applyNumberFormat="1" applyFont="1" applyFill="1" applyBorder="1" applyAlignment="1" applyProtection="1">
      <alignment horizontal="center"/>
    </xf>
    <xf numFmtId="0" fontId="11" fillId="0" borderId="7" xfId="0" applyFont="1" applyFill="1" applyBorder="1" applyAlignment="1" applyProtection="1">
      <alignment horizontal="center"/>
    </xf>
    <xf numFmtId="166" fontId="4" fillId="0" borderId="0" xfId="6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0" borderId="7" xfId="0" applyFont="1" applyFill="1" applyBorder="1" applyProtection="1"/>
    <xf numFmtId="7" fontId="7" fillId="0" borderId="16" xfId="0" applyNumberFormat="1" applyFont="1" applyFill="1" applyBorder="1" applyAlignment="1" applyProtection="1">
      <alignment horizontal="right"/>
    </xf>
    <xf numFmtId="180" fontId="4" fillId="0" borderId="7" xfId="0" applyNumberFormat="1" applyFont="1" applyFill="1" applyBorder="1" applyAlignment="1" applyProtection="1">
      <alignment horizontal="center"/>
    </xf>
    <xf numFmtId="7" fontId="5" fillId="0" borderId="16" xfId="0" applyNumberFormat="1" applyFont="1" applyFill="1" applyBorder="1" applyAlignment="1" applyProtection="1">
      <alignment horizontal="centerContinuous"/>
    </xf>
    <xf numFmtId="0" fontId="5" fillId="0" borderId="7" xfId="0" applyFont="1" applyFill="1" applyBorder="1" applyAlignment="1" applyProtection="1">
      <alignment horizontal="centerContinuous"/>
    </xf>
    <xf numFmtId="0" fontId="4" fillId="0" borderId="0" xfId="0" applyFont="1" applyFill="1" applyBorder="1" applyAlignment="1" applyProtection="1">
      <alignment horizontal="centerContinuous"/>
    </xf>
    <xf numFmtId="7" fontId="5" fillId="0" borderId="18" xfId="0" applyNumberFormat="1" applyFont="1" applyFill="1" applyBorder="1" applyAlignment="1" applyProtection="1">
      <alignment horizontal="centerContinuous"/>
    </xf>
    <xf numFmtId="0" fontId="31" fillId="0" borderId="2" xfId="0" applyFont="1" applyFill="1" applyBorder="1" applyAlignment="1" applyProtection="1">
      <alignment horizontal="centerContinuous"/>
    </xf>
    <xf numFmtId="0" fontId="4" fillId="0" borderId="3" xfId="0" applyFont="1" applyFill="1" applyBorder="1" applyAlignment="1" applyProtection="1">
      <alignment horizontal="centerContinuous"/>
    </xf>
    <xf numFmtId="180" fontId="4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7" fontId="5" fillId="0" borderId="15" xfId="0" applyNumberFormat="1" applyFont="1" applyFill="1" applyBorder="1" applyAlignment="1" applyProtection="1">
      <alignment horizontal="right"/>
    </xf>
    <xf numFmtId="180" fontId="4" fillId="0" borderId="1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Protection="1"/>
    <xf numFmtId="7" fontId="4" fillId="0" borderId="16" xfId="0" applyNumberFormat="1" applyFont="1" applyFill="1" applyBorder="1" applyProtection="1"/>
    <xf numFmtId="10" fontId="4" fillId="0" borderId="0" xfId="0" applyNumberFormat="1" applyFont="1" applyFill="1" applyBorder="1" applyAlignment="1" applyProtection="1">
      <alignment horizontal="center"/>
    </xf>
    <xf numFmtId="7" fontId="4" fillId="0" borderId="16" xfId="0" applyNumberFormat="1" applyFont="1" applyFill="1" applyBorder="1" applyAlignment="1" applyProtection="1">
      <alignment horizontal="right"/>
    </xf>
    <xf numFmtId="0" fontId="5" fillId="0" borderId="0" xfId="0" applyFont="1" applyFill="1" applyBorder="1" applyProtection="1"/>
    <xf numFmtId="7" fontId="7" fillId="0" borderId="16" xfId="0" applyNumberFormat="1" applyFont="1" applyFill="1" applyBorder="1" applyProtection="1"/>
    <xf numFmtId="7" fontId="4" fillId="0" borderId="0" xfId="0" applyNumberFormat="1" applyFont="1" applyFill="1" applyBorder="1" applyAlignment="1" applyProtection="1">
      <alignment horizontal="center"/>
    </xf>
    <xf numFmtId="7" fontId="7" fillId="0" borderId="15" xfId="0" applyNumberFormat="1" applyFont="1" applyFill="1" applyBorder="1" applyProtection="1"/>
    <xf numFmtId="10" fontId="4" fillId="0" borderId="1" xfId="0" applyNumberFormat="1" applyFont="1" applyFill="1" applyBorder="1" applyAlignment="1" applyProtection="1">
      <alignment horizontal="center"/>
    </xf>
    <xf numFmtId="7" fontId="4" fillId="0" borderId="1" xfId="0" applyNumberFormat="1" applyFont="1" applyFill="1" applyBorder="1" applyAlignment="1" applyProtection="1">
      <alignment horizontal="center"/>
    </xf>
    <xf numFmtId="5" fontId="4" fillId="0" borderId="16" xfId="0" applyNumberFormat="1" applyFont="1" applyFill="1" applyBorder="1" applyProtection="1">
      <protection locked="0"/>
    </xf>
    <xf numFmtId="5" fontId="5" fillId="0" borderId="16" xfId="0" applyNumberFormat="1" applyFont="1" applyFill="1" applyBorder="1" applyProtection="1"/>
    <xf numFmtId="7" fontId="5" fillId="0" borderId="16" xfId="0" applyNumberFormat="1" applyFont="1" applyFill="1" applyBorder="1" applyProtection="1"/>
    <xf numFmtId="0" fontId="4" fillId="0" borderId="0" xfId="0" quotePrefix="1" applyFont="1" applyFill="1" applyBorder="1" applyProtection="1"/>
    <xf numFmtId="7" fontId="5" fillId="0" borderId="15" xfId="0" applyNumberFormat="1" applyFont="1" applyFill="1" applyBorder="1" applyProtection="1"/>
    <xf numFmtId="7" fontId="4" fillId="0" borderId="1" xfId="0" applyNumberFormat="1" applyFont="1" applyFill="1" applyBorder="1" applyAlignment="1" applyProtection="1">
      <alignment horizontal="center"/>
      <protection locked="0"/>
    </xf>
    <xf numFmtId="0" fontId="4" fillId="0" borderId="1" xfId="0" quotePrefix="1" applyFont="1" applyFill="1" applyBorder="1" applyProtection="1"/>
    <xf numFmtId="7" fontId="8" fillId="0" borderId="16" xfId="0" applyNumberFormat="1" applyFont="1" applyFill="1" applyBorder="1" applyProtection="1"/>
    <xf numFmtId="5" fontId="4" fillId="0" borderId="0" xfId="0" applyNumberFormat="1" applyFont="1" applyFill="1" applyBorder="1" applyAlignment="1" applyProtection="1">
      <alignment horizontal="center"/>
      <protection locked="0"/>
    </xf>
    <xf numFmtId="5" fontId="5" fillId="0" borderId="16" xfId="0" applyNumberFormat="1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5" fontId="4" fillId="0" borderId="16" xfId="0" applyNumberFormat="1" applyFont="1" applyFill="1" applyBorder="1" applyProtection="1"/>
    <xf numFmtId="0" fontId="4" fillId="0" borderId="0" xfId="0" applyFont="1" applyFill="1" applyBorder="1" applyProtection="1">
      <protection locked="0"/>
    </xf>
    <xf numFmtId="166" fontId="4" fillId="0" borderId="0" xfId="0" applyNumberFormat="1" applyFont="1" applyFill="1" applyBorder="1" applyAlignment="1" applyProtection="1">
      <alignment horizontal="center"/>
    </xf>
    <xf numFmtId="0" fontId="4" fillId="0" borderId="14" xfId="0" applyFont="1" applyFill="1" applyBorder="1" applyProtection="1"/>
    <xf numFmtId="0" fontId="7" fillId="0" borderId="16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6" xfId="0" quotePrefix="1" applyFont="1" applyFill="1" applyBorder="1" applyAlignment="1" applyProtection="1">
      <alignment horizontal="center"/>
    </xf>
    <xf numFmtId="0" fontId="4" fillId="0" borderId="0" xfId="0" quotePrefix="1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Continuous"/>
    </xf>
    <xf numFmtId="0" fontId="4" fillId="0" borderId="14" xfId="0" applyFont="1" applyFill="1" applyBorder="1" applyAlignment="1" applyProtection="1">
      <alignment horizontal="centerContinuous"/>
    </xf>
    <xf numFmtId="0" fontId="5" fillId="0" borderId="0" xfId="0" applyFont="1" applyFill="1" applyBorder="1" applyAlignment="1" applyProtection="1">
      <alignment horizontal="centerContinuous"/>
    </xf>
    <xf numFmtId="0" fontId="5" fillId="0" borderId="14" xfId="0" applyFont="1" applyFill="1" applyBorder="1" applyAlignment="1" applyProtection="1">
      <alignment horizontal="centerContinuous"/>
    </xf>
    <xf numFmtId="0" fontId="5" fillId="0" borderId="14" xfId="0" applyFont="1" applyFill="1" applyBorder="1" applyAlignment="1">
      <alignment horizontal="centerContinuous"/>
    </xf>
    <xf numFmtId="180" fontId="4" fillId="0" borderId="21" xfId="0" applyNumberFormat="1" applyFont="1" applyFill="1" applyBorder="1" applyAlignment="1" applyProtection="1">
      <alignment horizontal="centerContinuous"/>
    </xf>
    <xf numFmtId="180" fontId="4" fillId="0" borderId="22" xfId="0" applyNumberFormat="1" applyFont="1" applyFill="1" applyBorder="1" applyAlignment="1" applyProtection="1">
      <alignment horizontal="centerContinuous"/>
    </xf>
    <xf numFmtId="180" fontId="5" fillId="0" borderId="22" xfId="0" applyNumberFormat="1" applyFont="1" applyFill="1" applyBorder="1" applyAlignment="1" applyProtection="1">
      <alignment horizontal="centerContinuous"/>
    </xf>
    <xf numFmtId="0" fontId="5" fillId="0" borderId="23" xfId="0" applyFont="1" applyFill="1" applyBorder="1" applyAlignment="1" applyProtection="1">
      <alignment horizontal="centerContinuous"/>
    </xf>
    <xf numFmtId="9" fontId="32" fillId="0" borderId="0" xfId="0" applyNumberFormat="1" applyFont="1" applyFill="1" applyAlignment="1">
      <alignment horizontal="center"/>
    </xf>
    <xf numFmtId="0" fontId="4" fillId="0" borderId="0" xfId="0" applyFont="1" applyFill="1" applyProtection="1"/>
    <xf numFmtId="0" fontId="5" fillId="0" borderId="0" xfId="0" applyFont="1" applyFill="1" applyAlignment="1" applyProtection="1">
      <alignment horizontal="center"/>
    </xf>
    <xf numFmtId="1" fontId="4" fillId="0" borderId="0" xfId="0" applyNumberFormat="1" applyFont="1" applyFill="1" applyBorder="1"/>
    <xf numFmtId="41" fontId="5" fillId="0" borderId="0" xfId="0" applyNumberFormat="1" applyFont="1" applyFill="1" applyBorder="1" applyAlignment="1"/>
    <xf numFmtId="0" fontId="32" fillId="0" borderId="9" xfId="0" applyFont="1" applyFill="1" applyBorder="1" applyAlignment="1">
      <alignment horizontal="left" indent="4"/>
    </xf>
    <xf numFmtId="10" fontId="4" fillId="0" borderId="10" xfId="6" applyNumberFormat="1" applyFont="1" applyFill="1" applyBorder="1" applyProtection="1"/>
    <xf numFmtId="10" fontId="11" fillId="0" borderId="10" xfId="0" applyNumberFormat="1" applyFont="1" applyFill="1" applyBorder="1" applyProtection="1"/>
    <xf numFmtId="0" fontId="11" fillId="0" borderId="10" xfId="0" applyFont="1" applyFill="1" applyBorder="1" applyProtection="1"/>
    <xf numFmtId="41" fontId="5" fillId="0" borderId="11" xfId="0" applyNumberFormat="1" applyFont="1" applyFill="1" applyBorder="1" applyAlignment="1"/>
    <xf numFmtId="10" fontId="4" fillId="0" borderId="16" xfId="6" applyNumberFormat="1" applyFont="1" applyFill="1" applyBorder="1" applyAlignment="1" applyProtection="1">
      <alignment horizontal="center"/>
    </xf>
    <xf numFmtId="10" fontId="4" fillId="0" borderId="0" xfId="6" applyNumberFormat="1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4" fillId="0" borderId="14" xfId="0" applyFont="1" applyFill="1" applyBorder="1" applyAlignment="1" applyProtection="1"/>
    <xf numFmtId="0" fontId="33" fillId="0" borderId="0" xfId="0" applyFont="1" applyFill="1" applyBorder="1" applyProtection="1"/>
    <xf numFmtId="10" fontId="4" fillId="0" borderId="0" xfId="6" applyNumberFormat="1" applyFont="1" applyFill="1" applyBorder="1" applyAlignment="1" applyProtection="1">
      <alignment horizontal="center"/>
      <protection locked="0"/>
    </xf>
    <xf numFmtId="0" fontId="34" fillId="0" borderId="16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4" fillId="0" borderId="1" xfId="0" applyFont="1" applyFill="1" applyBorder="1"/>
    <xf numFmtId="0" fontId="4" fillId="0" borderId="1" xfId="0" applyFont="1" applyFill="1" applyBorder="1" applyAlignment="1" applyProtection="1">
      <alignment horizontal="left"/>
    </xf>
    <xf numFmtId="7" fontId="5" fillId="0" borderId="0" xfId="0" applyNumberFormat="1" applyFont="1" applyFill="1" applyBorder="1" applyAlignment="1" applyProtection="1">
      <alignment horizontal="center"/>
    </xf>
    <xf numFmtId="5" fontId="4" fillId="0" borderId="0" xfId="0" applyNumberFormat="1" applyFont="1" applyFill="1" applyBorder="1" applyProtection="1"/>
    <xf numFmtId="0" fontId="5" fillId="0" borderId="0" xfId="0" applyFont="1" applyFill="1" applyBorder="1" applyAlignment="1" applyProtection="1">
      <alignment horizontal="left"/>
    </xf>
    <xf numFmtId="5" fontId="4" fillId="0" borderId="1" xfId="0" applyNumberFormat="1" applyFont="1" applyFill="1" applyBorder="1" applyProtection="1"/>
    <xf numFmtId="5" fontId="4" fillId="0" borderId="0" xfId="0" applyNumberFormat="1" applyFont="1" applyFill="1" applyBorder="1"/>
    <xf numFmtId="5" fontId="4" fillId="0" borderId="1" xfId="0" applyNumberFormat="1" applyFont="1" applyFill="1" applyBorder="1" applyAlignment="1" applyProtection="1">
      <alignment horizontal="center"/>
      <protection locked="0"/>
    </xf>
    <xf numFmtId="10" fontId="4" fillId="0" borderId="0" xfId="0" applyNumberFormat="1" applyFont="1" applyFill="1" applyBorder="1" applyAlignment="1" applyProtection="1">
      <alignment horizontal="center"/>
      <protection locked="0"/>
    </xf>
    <xf numFmtId="10" fontId="5" fillId="0" borderId="0" xfId="0" applyNumberFormat="1" applyFont="1" applyFill="1" applyBorder="1" applyAlignment="1" applyProtection="1">
      <alignment horizontal="center"/>
    </xf>
    <xf numFmtId="5" fontId="4" fillId="0" borderId="0" xfId="0" applyNumberFormat="1" applyFont="1" applyFill="1" applyBorder="1" applyProtection="1">
      <protection locked="0"/>
    </xf>
    <xf numFmtId="0" fontId="4" fillId="0" borderId="15" xfId="0" applyFont="1" applyFill="1" applyBorder="1"/>
    <xf numFmtId="0" fontId="4" fillId="0" borderId="1" xfId="0" applyFont="1" applyFill="1" applyBorder="1" applyProtection="1">
      <protection locked="0"/>
    </xf>
    <xf numFmtId="7" fontId="5" fillId="0" borderId="1" xfId="0" applyNumberFormat="1" applyFont="1" applyFill="1" applyBorder="1" applyAlignment="1" applyProtection="1">
      <alignment horizontal="center"/>
    </xf>
    <xf numFmtId="0" fontId="35" fillId="0" borderId="0" xfId="0" quotePrefix="1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36" fillId="0" borderId="0" xfId="0" applyFont="1" applyFill="1" applyBorder="1" applyAlignment="1">
      <alignment horizontal="center"/>
    </xf>
    <xf numFmtId="181" fontId="7" fillId="0" borderId="16" xfId="0" applyNumberFormat="1" applyFont="1" applyFill="1" applyBorder="1" applyAlignment="1" applyProtection="1">
      <alignment horizontal="center"/>
    </xf>
    <xf numFmtId="181" fontId="7" fillId="0" borderId="0" xfId="0" applyNumberFormat="1" applyFont="1" applyFill="1" applyBorder="1" applyAlignment="1" applyProtection="1">
      <alignment horizontal="center"/>
    </xf>
    <xf numFmtId="0" fontId="5" fillId="0" borderId="22" xfId="0" applyFont="1" applyFill="1" applyBorder="1" applyAlignment="1" applyProtection="1">
      <alignment horizontal="centerContinuous"/>
    </xf>
    <xf numFmtId="0" fontId="5" fillId="0" borderId="23" xfId="0" applyFont="1" applyFill="1" applyBorder="1" applyAlignment="1">
      <alignment horizontal="centerContinuous"/>
    </xf>
    <xf numFmtId="0" fontId="4" fillId="0" borderId="10" xfId="0" applyFont="1" applyFill="1" applyBorder="1" applyProtection="1"/>
    <xf numFmtId="0" fontId="5" fillId="0" borderId="0" xfId="0" applyFont="1" applyFill="1" applyAlignment="1" applyProtection="1">
      <alignment horizontal="left"/>
    </xf>
    <xf numFmtId="44" fontId="4" fillId="0" borderId="0" xfId="37" applyFont="1" applyFill="1" applyBorder="1"/>
    <xf numFmtId="38" fontId="5" fillId="0" borderId="0" xfId="0" applyNumberFormat="1" applyFont="1" applyFill="1" applyBorder="1"/>
    <xf numFmtId="41" fontId="4" fillId="0" borderId="0" xfId="0" applyNumberFormat="1" applyFont="1" applyFill="1" applyBorder="1" applyAlignment="1">
      <alignment horizontal="center"/>
    </xf>
    <xf numFmtId="44" fontId="4" fillId="0" borderId="9" xfId="37" applyFont="1" applyFill="1" applyBorder="1"/>
    <xf numFmtId="38" fontId="5" fillId="0" borderId="10" xfId="0" applyNumberFormat="1" applyFont="1" applyFill="1" applyBorder="1"/>
    <xf numFmtId="1" fontId="4" fillId="0" borderId="10" xfId="0" applyNumberFormat="1" applyFont="1" applyFill="1" applyBorder="1"/>
    <xf numFmtId="0" fontId="4" fillId="0" borderId="10" xfId="0" applyFont="1" applyFill="1" applyBorder="1" applyAlignment="1">
      <alignment horizontal="right"/>
    </xf>
    <xf numFmtId="41" fontId="4" fillId="0" borderId="11" xfId="0" applyNumberFormat="1" applyFont="1" applyFill="1" applyBorder="1" applyAlignment="1">
      <alignment horizontal="center"/>
    </xf>
    <xf numFmtId="44" fontId="4" fillId="0" borderId="16" xfId="37" applyFont="1" applyFill="1" applyBorder="1"/>
    <xf numFmtId="2" fontId="4" fillId="0" borderId="0" xfId="0" applyNumberFormat="1" applyFont="1" applyFill="1" applyBorder="1"/>
    <xf numFmtId="43" fontId="4" fillId="0" borderId="0" xfId="4" applyFont="1" applyFill="1" applyBorder="1"/>
    <xf numFmtId="10" fontId="4" fillId="0" borderId="0" xfId="0" applyNumberFormat="1" applyFont="1" applyFill="1" applyBorder="1"/>
    <xf numFmtId="165" fontId="5" fillId="0" borderId="28" xfId="4" applyNumberFormat="1" applyFont="1" applyFill="1" applyBorder="1"/>
    <xf numFmtId="10" fontId="5" fillId="0" borderId="0" xfId="6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right"/>
    </xf>
    <xf numFmtId="44" fontId="5" fillId="0" borderId="0" xfId="37" applyFont="1" applyFill="1" applyBorder="1"/>
    <xf numFmtId="10" fontId="4" fillId="0" borderId="0" xfId="6" applyNumberFormat="1" applyFont="1" applyFill="1" applyBorder="1"/>
    <xf numFmtId="44" fontId="5" fillId="0" borderId="30" xfId="37" applyFont="1" applyFill="1" applyBorder="1"/>
    <xf numFmtId="10" fontId="4" fillId="0" borderId="0" xfId="6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/>
    </xf>
    <xf numFmtId="182" fontId="4" fillId="0" borderId="0" xfId="6" applyNumberFormat="1" applyFont="1" applyFill="1"/>
    <xf numFmtId="44" fontId="4" fillId="0" borderId="1" xfId="37" applyFont="1" applyFill="1" applyBorder="1"/>
    <xf numFmtId="7" fontId="4" fillId="0" borderId="1" xfId="4" applyNumberFormat="1" applyFont="1" applyFill="1" applyBorder="1"/>
    <xf numFmtId="10" fontId="4" fillId="0" borderId="1" xfId="0" applyNumberFormat="1" applyFont="1" applyFill="1" applyBorder="1"/>
    <xf numFmtId="2" fontId="4" fillId="0" borderId="1" xfId="0" applyNumberFormat="1" applyFont="1" applyFill="1" applyBorder="1" applyAlignment="1">
      <alignment horizontal="center"/>
    </xf>
    <xf numFmtId="7" fontId="4" fillId="0" borderId="0" xfId="4" applyNumberFormat="1" applyFont="1" applyFill="1" applyBorder="1"/>
    <xf numFmtId="2" fontId="4" fillId="0" borderId="0" xfId="0" applyNumberFormat="1" applyFont="1" applyFill="1" applyBorder="1" applyAlignment="1">
      <alignment horizontal="center"/>
    </xf>
    <xf numFmtId="2" fontId="37" fillId="0" borderId="0" xfId="0" applyNumberFormat="1" applyFont="1" applyFill="1" applyBorder="1" applyAlignment="1">
      <alignment horizontal="center"/>
    </xf>
    <xf numFmtId="2" fontId="37" fillId="0" borderId="1" xfId="0" applyNumberFormat="1" applyFont="1" applyFill="1" applyBorder="1" applyAlignment="1">
      <alignment horizontal="center"/>
    </xf>
    <xf numFmtId="44" fontId="5" fillId="0" borderId="31" xfId="37" applyFont="1" applyFill="1" applyBorder="1"/>
    <xf numFmtId="7" fontId="4" fillId="0" borderId="1" xfId="0" applyNumberFormat="1" applyFont="1" applyFill="1" applyBorder="1"/>
    <xf numFmtId="7" fontId="4" fillId="0" borderId="0" xfId="0" applyNumberFormat="1" applyFont="1" applyFill="1" applyBorder="1"/>
    <xf numFmtId="44" fontId="4" fillId="0" borderId="0" xfId="37" applyFont="1" applyFill="1" applyBorder="1" applyAlignment="1">
      <alignment horizontal="right"/>
    </xf>
    <xf numFmtId="44" fontId="7" fillId="0" borderId="0" xfId="37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10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center"/>
    </xf>
    <xf numFmtId="2" fontId="7" fillId="0" borderId="0" xfId="0" applyNumberFormat="1" applyFont="1" applyFill="1" applyBorder="1"/>
    <xf numFmtId="44" fontId="7" fillId="0" borderId="16" xfId="37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44" fontId="7" fillId="0" borderId="0" xfId="37" applyFont="1" applyFill="1" applyBorder="1" applyAlignment="1">
      <alignment horizontal="center"/>
    </xf>
    <xf numFmtId="43" fontId="7" fillId="0" borderId="0" xfId="4" applyFont="1" applyFill="1" applyBorder="1" applyAlignment="1">
      <alignment horizontal="center"/>
    </xf>
    <xf numFmtId="10" fontId="7" fillId="0" borderId="0" xfId="0" applyNumberFormat="1" applyFont="1" applyFill="1" applyBorder="1" applyAlignment="1">
      <alignment horizontal="center"/>
    </xf>
    <xf numFmtId="0" fontId="7" fillId="0" borderId="14" xfId="0" applyFont="1" applyFill="1" applyBorder="1" applyAlignment="1" applyProtection="1"/>
    <xf numFmtId="44" fontId="4" fillId="0" borderId="16" xfId="37" applyFont="1" applyFill="1" applyBorder="1" applyAlignment="1">
      <alignment horizontal="center"/>
    </xf>
    <xf numFmtId="44" fontId="4" fillId="0" borderId="0" xfId="37" applyFont="1" applyFill="1" applyBorder="1" applyAlignment="1">
      <alignment horizontal="center"/>
    </xf>
    <xf numFmtId="43" fontId="4" fillId="0" borderId="0" xfId="4" applyFont="1" applyFill="1" applyBorder="1" applyAlignment="1">
      <alignment horizontal="right"/>
    </xf>
    <xf numFmtId="10" fontId="4" fillId="0" borderId="0" xfId="0" applyNumberFormat="1" applyFont="1" applyFill="1" applyBorder="1" applyAlignment="1">
      <alignment horizontal="center"/>
    </xf>
    <xf numFmtId="41" fontId="4" fillId="0" borderId="14" xfId="0" applyNumberFormat="1" applyFont="1" applyFill="1" applyBorder="1" applyAlignment="1">
      <alignment horizontal="center"/>
    </xf>
    <xf numFmtId="44" fontId="8" fillId="0" borderId="16" xfId="37" applyFont="1" applyFill="1" applyBorder="1" applyAlignment="1">
      <alignment horizontal="center"/>
    </xf>
    <xf numFmtId="44" fontId="8" fillId="0" borderId="0" xfId="37" applyFont="1" applyFill="1" applyBorder="1" applyAlignment="1">
      <alignment horizontal="center"/>
    </xf>
    <xf numFmtId="43" fontId="8" fillId="0" borderId="0" xfId="4" applyFont="1" applyFill="1" applyBorder="1" applyAlignment="1">
      <alignment horizontal="center"/>
    </xf>
    <xf numFmtId="10" fontId="8" fillId="0" borderId="0" xfId="0" applyNumberFormat="1" applyFont="1" applyFill="1" applyBorder="1" applyAlignment="1">
      <alignment horizontal="center"/>
    </xf>
    <xf numFmtId="44" fontId="4" fillId="0" borderId="16" xfId="37" applyFont="1" applyFill="1" applyBorder="1" applyAlignment="1">
      <alignment horizontal="centerContinuous"/>
    </xf>
    <xf numFmtId="44" fontId="4" fillId="0" borderId="0" xfId="37" applyFont="1" applyFill="1" applyBorder="1" applyAlignment="1">
      <alignment horizontal="centerContinuous"/>
    </xf>
    <xf numFmtId="2" fontId="4" fillId="0" borderId="0" xfId="0" applyNumberFormat="1" applyFont="1" applyFill="1" applyBorder="1" applyAlignment="1">
      <alignment horizontal="centerContinuous"/>
    </xf>
    <xf numFmtId="10" fontId="4" fillId="0" borderId="0" xfId="0" applyNumberFormat="1" applyFont="1" applyFill="1" applyBorder="1" applyAlignment="1">
      <alignment horizontal="centerContinuous"/>
    </xf>
    <xf numFmtId="41" fontId="38" fillId="0" borderId="14" xfId="0" applyNumberFormat="1" applyFont="1" applyFill="1" applyBorder="1" applyAlignment="1">
      <alignment horizontal="centerContinuous"/>
    </xf>
    <xf numFmtId="10" fontId="4" fillId="0" borderId="1" xfId="6" applyNumberFormat="1" applyFont="1" applyFill="1" applyBorder="1"/>
    <xf numFmtId="2" fontId="5" fillId="0" borderId="0" xfId="0" applyNumberFormat="1" applyFont="1" applyFill="1" applyBorder="1" applyAlignment="1">
      <alignment horizontal="centerContinuous"/>
    </xf>
    <xf numFmtId="44" fontId="4" fillId="0" borderId="10" xfId="37" applyFont="1" applyFill="1" applyBorder="1"/>
    <xf numFmtId="0" fontId="4" fillId="0" borderId="32" xfId="0" applyFont="1" applyFill="1" applyBorder="1"/>
    <xf numFmtId="0" fontId="4" fillId="0" borderId="11" xfId="0" applyFont="1" applyFill="1" applyBorder="1" applyAlignment="1" applyProtection="1"/>
    <xf numFmtId="183" fontId="4" fillId="0" borderId="0" xfId="4" applyNumberFormat="1" applyFont="1" applyFill="1" applyBorder="1"/>
    <xf numFmtId="44" fontId="4" fillId="0" borderId="15" xfId="37" applyFont="1" applyFill="1" applyBorder="1"/>
    <xf numFmtId="2" fontId="4" fillId="0" borderId="0" xfId="0" quotePrefix="1" applyNumberFormat="1" applyFont="1" applyFill="1" applyBorder="1"/>
    <xf numFmtId="2" fontId="4" fillId="0" borderId="10" xfId="0" applyNumberFormat="1" applyFont="1" applyFill="1" applyBorder="1" applyAlignment="1">
      <alignment horizontal="center"/>
    </xf>
    <xf numFmtId="165" fontId="5" fillId="0" borderId="28" xfId="0" applyNumberFormat="1" applyFont="1" applyFill="1" applyBorder="1"/>
    <xf numFmtId="44" fontId="5" fillId="0" borderId="18" xfId="37" applyFont="1" applyFill="1" applyBorder="1"/>
    <xf numFmtId="2" fontId="39" fillId="0" borderId="0" xfId="0" applyNumberFormat="1" applyFont="1" applyFill="1" applyBorder="1" applyAlignment="1">
      <alignment horizontal="center"/>
    </xf>
    <xf numFmtId="2" fontId="4" fillId="0" borderId="1" xfId="0" applyNumberFormat="1" applyFont="1" applyFill="1" applyBorder="1"/>
    <xf numFmtId="10" fontId="4" fillId="0" borderId="0" xfId="0" applyNumberFormat="1" applyFont="1" applyFill="1" applyBorder="1" applyAlignment="1">
      <alignment horizontal="right"/>
    </xf>
    <xf numFmtId="44" fontId="7" fillId="0" borderId="16" xfId="37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43" fontId="7" fillId="0" borderId="0" xfId="4" applyFont="1" applyFill="1" applyBorder="1" applyAlignment="1">
      <alignment horizontal="right"/>
    </xf>
    <xf numFmtId="44" fontId="4" fillId="0" borderId="16" xfId="37" applyFont="1" applyFill="1" applyBorder="1" applyAlignment="1">
      <alignment horizontal="right"/>
    </xf>
    <xf numFmtId="41" fontId="5" fillId="0" borderId="14" xfId="0" applyNumberFormat="1" applyFont="1" applyFill="1" applyBorder="1" applyAlignment="1">
      <alignment horizontal="center"/>
    </xf>
    <xf numFmtId="43" fontId="4" fillId="0" borderId="0" xfId="4" applyFont="1" applyFill="1" applyBorder="1" applyAlignment="1">
      <alignment horizontal="centerContinuous"/>
    </xf>
    <xf numFmtId="7" fontId="4" fillId="0" borderId="0" xfId="37" applyNumberFormat="1" applyFont="1" applyFill="1" applyBorder="1"/>
    <xf numFmtId="1" fontId="4" fillId="0" borderId="0" xfId="0" applyNumberFormat="1" applyFont="1" applyFill="1" applyBorder="1" applyAlignment="1">
      <alignment horizontal="center"/>
    </xf>
    <xf numFmtId="2" fontId="4" fillId="0" borderId="10" xfId="0" applyNumberFormat="1" applyFont="1" applyFill="1" applyBorder="1"/>
    <xf numFmtId="7" fontId="4" fillId="0" borderId="10" xfId="4" applyNumberFormat="1" applyFont="1" applyFill="1" applyBorder="1"/>
    <xf numFmtId="10" fontId="4" fillId="0" borderId="10" xfId="0" applyNumberFormat="1" applyFont="1" applyFill="1" applyBorder="1"/>
    <xf numFmtId="165" fontId="4" fillId="0" borderId="10" xfId="4" applyNumberFormat="1" applyFont="1" applyFill="1" applyBorder="1"/>
    <xf numFmtId="1" fontId="4" fillId="0" borderId="10" xfId="0" applyNumberFormat="1" applyFont="1" applyFill="1" applyBorder="1" applyAlignment="1">
      <alignment horizontal="center"/>
    </xf>
    <xf numFmtId="2" fontId="5" fillId="0" borderId="0" xfId="0" applyNumberFormat="1" applyFont="1" applyFill="1" applyBorder="1"/>
    <xf numFmtId="44" fontId="5" fillId="0" borderId="16" xfId="37" applyFont="1" applyFill="1" applyBorder="1"/>
    <xf numFmtId="1" fontId="4" fillId="0" borderId="1" xfId="0" applyNumberFormat="1" applyFont="1" applyFill="1" applyBorder="1" applyAlignment="1">
      <alignment horizontal="center"/>
    </xf>
    <xf numFmtId="165" fontId="4" fillId="0" borderId="0" xfId="4" applyNumberFormat="1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4" fillId="0" borderId="16" xfId="0" applyFont="1" applyFill="1" applyBorder="1" applyAlignment="1">
      <alignment horizontal="right"/>
    </xf>
    <xf numFmtId="2" fontId="8" fillId="0" borderId="16" xfId="0" applyNumberFormat="1" applyFont="1" applyFill="1" applyBorder="1" applyAlignment="1">
      <alignment horizontal="center"/>
    </xf>
    <xf numFmtId="165" fontId="4" fillId="0" borderId="0" xfId="0" applyNumberFormat="1" applyFont="1" applyFill="1" applyBorder="1"/>
    <xf numFmtId="2" fontId="4" fillId="0" borderId="22" xfId="0" applyNumberFormat="1" applyFont="1" applyFill="1" applyBorder="1" applyAlignment="1">
      <alignment horizontal="centerContinuous"/>
    </xf>
    <xf numFmtId="43" fontId="4" fillId="0" borderId="22" xfId="4" applyFont="1" applyFill="1" applyBorder="1" applyAlignment="1">
      <alignment horizontal="centerContinuous"/>
    </xf>
    <xf numFmtId="10" fontId="4" fillId="0" borderId="22" xfId="0" applyNumberFormat="1" applyFont="1" applyFill="1" applyBorder="1" applyAlignment="1">
      <alignment horizontal="centerContinuous"/>
    </xf>
    <xf numFmtId="2" fontId="5" fillId="0" borderId="22" xfId="0" applyNumberFormat="1" applyFont="1" applyFill="1" applyBorder="1" applyAlignment="1">
      <alignment horizontal="centerContinuous"/>
    </xf>
    <xf numFmtId="41" fontId="38" fillId="0" borderId="0" xfId="0" applyNumberFormat="1" applyFont="1" applyFill="1" applyBorder="1" applyAlignment="1">
      <alignment horizontal="centerContinuous"/>
    </xf>
    <xf numFmtId="41" fontId="4" fillId="0" borderId="10" xfId="0" applyNumberFormat="1" applyFont="1" applyFill="1" applyBorder="1" applyAlignment="1">
      <alignment horizontal="center"/>
    </xf>
    <xf numFmtId="41" fontId="4" fillId="0" borderId="0" xfId="0" applyNumberFormat="1" applyFont="1" applyFill="1" applyAlignment="1">
      <alignment horizontal="center"/>
    </xf>
    <xf numFmtId="5" fontId="5" fillId="0" borderId="33" xfId="0" applyNumberFormat="1" applyFont="1" applyFill="1" applyBorder="1" applyProtection="1"/>
    <xf numFmtId="0" fontId="5" fillId="0" borderId="33" xfId="0" applyFont="1" applyFill="1" applyBorder="1"/>
    <xf numFmtId="37" fontId="5" fillId="0" borderId="33" xfId="0" applyNumberFormat="1" applyFont="1" applyFill="1" applyBorder="1" applyProtection="1"/>
    <xf numFmtId="5" fontId="4" fillId="0" borderId="0" xfId="0" applyNumberFormat="1" applyFont="1" applyFill="1" applyProtection="1"/>
    <xf numFmtId="39" fontId="4" fillId="0" borderId="0" xfId="0" applyNumberFormat="1" applyFont="1" applyFill="1" applyProtection="1">
      <protection locked="0"/>
    </xf>
    <xf numFmtId="37" fontId="4" fillId="0" borderId="0" xfId="0" applyNumberFormat="1" applyFont="1" applyFill="1" applyProtection="1">
      <protection locked="0"/>
    </xf>
    <xf numFmtId="184" fontId="4" fillId="0" borderId="0" xfId="4" applyNumberFormat="1" applyFont="1" applyFill="1" applyAlignment="1" applyProtection="1">
      <alignment horizontal="right"/>
      <protection locked="0"/>
    </xf>
    <xf numFmtId="184" fontId="4" fillId="0" borderId="0" xfId="4" applyNumberFormat="1" applyFont="1" applyFill="1" applyAlignment="1" applyProtection="1">
      <alignment horizontal="center"/>
      <protection locked="0"/>
    </xf>
    <xf numFmtId="165" fontId="4" fillId="0" borderId="0" xfId="4" applyNumberFormat="1" applyFont="1" applyFill="1" applyAlignment="1" applyProtection="1">
      <alignment horizontal="center"/>
      <protection locked="0"/>
    </xf>
    <xf numFmtId="0" fontId="4" fillId="0" borderId="0" xfId="0" applyFont="1" applyFill="1" applyAlignment="1">
      <alignment horizontal="right"/>
    </xf>
    <xf numFmtId="184" fontId="4" fillId="0" borderId="1" xfId="0" applyNumberFormat="1" applyFont="1" applyFill="1" applyBorder="1" applyProtection="1"/>
    <xf numFmtId="169" fontId="4" fillId="0" borderId="1" xfId="0" applyNumberFormat="1" applyFont="1" applyFill="1" applyBorder="1" applyProtection="1">
      <protection locked="0"/>
    </xf>
    <xf numFmtId="37" fontId="4" fillId="0" borderId="1" xfId="0" applyNumberFormat="1" applyFont="1" applyFill="1" applyBorder="1" applyProtection="1"/>
    <xf numFmtId="184" fontId="4" fillId="0" borderId="0" xfId="0" applyNumberFormat="1" applyFont="1" applyFill="1" applyBorder="1" applyProtection="1"/>
    <xf numFmtId="169" fontId="4" fillId="0" borderId="0" xfId="0" applyNumberFormat="1" applyFont="1" applyFill="1" applyProtection="1">
      <protection locked="0"/>
    </xf>
    <xf numFmtId="37" fontId="4" fillId="0" borderId="0" xfId="0" applyNumberFormat="1" applyFont="1" applyFill="1" applyBorder="1" applyProtection="1"/>
    <xf numFmtId="184" fontId="4" fillId="0" borderId="0" xfId="0" applyNumberFormat="1" applyFont="1" applyFill="1" applyProtection="1"/>
    <xf numFmtId="1" fontId="4" fillId="0" borderId="0" xfId="0" applyNumberFormat="1" applyFont="1" applyFill="1" applyProtection="1">
      <protection locked="0"/>
    </xf>
    <xf numFmtId="0" fontId="4" fillId="0" borderId="0" xfId="0" quotePrefix="1" applyFont="1" applyFill="1" applyAlignment="1">
      <alignment horizontal="center"/>
    </xf>
    <xf numFmtId="185" fontId="4" fillId="0" borderId="0" xfId="0" applyNumberFormat="1" applyFont="1" applyFill="1" applyBorder="1" applyProtection="1"/>
    <xf numFmtId="185" fontId="4" fillId="0" borderId="0" xfId="0" applyNumberFormat="1" applyFont="1" applyFill="1" applyProtection="1"/>
    <xf numFmtId="184" fontId="4" fillId="0" borderId="34" xfId="4" applyNumberFormat="1" applyFont="1" applyFill="1" applyBorder="1" applyAlignment="1" applyProtection="1">
      <alignment horizontal="right"/>
      <protection locked="0"/>
    </xf>
    <xf numFmtId="1" fontId="4" fillId="0" borderId="34" xfId="0" applyNumberFormat="1" applyFont="1" applyFill="1" applyBorder="1" applyAlignment="1" applyProtection="1">
      <alignment horizontal="center"/>
      <protection locked="0"/>
    </xf>
    <xf numFmtId="165" fontId="4" fillId="0" borderId="34" xfId="4" applyNumberFormat="1" applyFont="1" applyFill="1" applyBorder="1" applyAlignment="1" applyProtection="1">
      <alignment horizontal="center"/>
      <protection locked="0"/>
    </xf>
    <xf numFmtId="185" fontId="4" fillId="0" borderId="1" xfId="0" applyNumberFormat="1" applyFont="1" applyFill="1" applyBorder="1" applyProtection="1"/>
    <xf numFmtId="5" fontId="4" fillId="0" borderId="0" xfId="0" applyNumberFormat="1" applyFont="1" applyFill="1"/>
    <xf numFmtId="173" fontId="4" fillId="0" borderId="0" xfId="4" applyNumberFormat="1" applyFont="1" applyFill="1"/>
    <xf numFmtId="3" fontId="4" fillId="0" borderId="0" xfId="0" applyNumberFormat="1" applyFont="1" applyFill="1" applyProtection="1"/>
    <xf numFmtId="39" fontId="4" fillId="0" borderId="26" xfId="0" applyNumberFormat="1" applyFont="1" applyFill="1" applyBorder="1" applyAlignment="1" applyProtection="1">
      <alignment horizontal="center"/>
    </xf>
    <xf numFmtId="1" fontId="4" fillId="0" borderId="26" xfId="0" applyNumberFormat="1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39" fontId="4" fillId="0" borderId="0" xfId="0" applyNumberFormat="1" applyFont="1" applyFill="1" applyAlignment="1" applyProtection="1">
      <alignment horizontal="center"/>
    </xf>
    <xf numFmtId="2" fontId="4" fillId="0" borderId="0" xfId="0" applyNumberFormat="1" applyFont="1" applyFill="1"/>
    <xf numFmtId="168" fontId="4" fillId="0" borderId="0" xfId="6" applyNumberFormat="1" applyFont="1" applyFill="1" applyBorder="1"/>
    <xf numFmtId="0" fontId="5" fillId="0" borderId="0" xfId="0" applyFont="1" applyFill="1" applyBorder="1" applyAlignment="1">
      <alignment horizontal="right"/>
    </xf>
    <xf numFmtId="9" fontId="4" fillId="0" borderId="0" xfId="6" applyFont="1" applyFill="1"/>
    <xf numFmtId="185" fontId="4" fillId="0" borderId="0" xfId="0" applyNumberFormat="1" applyFont="1" applyFill="1"/>
    <xf numFmtId="184" fontId="4" fillId="0" borderId="0" xfId="0" applyNumberFormat="1" applyFont="1" applyFill="1"/>
    <xf numFmtId="37" fontId="4" fillId="0" borderId="0" xfId="0" applyNumberFormat="1" applyFont="1" applyFill="1"/>
    <xf numFmtId="41" fontId="4" fillId="0" borderId="0" xfId="0" applyNumberFormat="1" applyFont="1" applyFill="1" applyAlignment="1" applyProtection="1">
      <alignment horizontal="center"/>
    </xf>
    <xf numFmtId="166" fontId="4" fillId="0" borderId="0" xfId="6" applyNumberFormat="1" applyFont="1" applyFill="1" applyBorder="1" applyAlignment="1" applyProtection="1">
      <alignment horizontal="center"/>
      <protection locked="0"/>
    </xf>
    <xf numFmtId="5" fontId="4" fillId="0" borderId="16" xfId="0" applyNumberFormat="1" applyFont="1" applyFill="1" applyBorder="1" applyAlignment="1" applyProtection="1">
      <alignment horizontal="right"/>
    </xf>
    <xf numFmtId="164" fontId="3" fillId="0" borderId="2" xfId="3" applyFont="1" applyBorder="1" applyAlignment="1">
      <alignment horizontal="center"/>
    </xf>
    <xf numFmtId="164" fontId="3" fillId="0" borderId="3" xfId="3" applyFont="1" applyBorder="1" applyAlignment="1">
      <alignment horizontal="center"/>
    </xf>
    <xf numFmtId="164" fontId="3" fillId="0" borderId="4" xfId="3" applyFont="1" applyBorder="1" applyAlignment="1">
      <alignment horizontal="center"/>
    </xf>
  </cellXfs>
  <cellStyles count="152">
    <cellStyle name="Comma" xfId="1" builtinId="3"/>
    <cellStyle name="Comma 11" xfId="4"/>
    <cellStyle name="Comma 19" xfId="7"/>
    <cellStyle name="Comma 2" xfId="8"/>
    <cellStyle name="Comma 2 10" xfId="9"/>
    <cellStyle name="Comma 2 11" xfId="10"/>
    <cellStyle name="Comma 2 12" xfId="11"/>
    <cellStyle name="Comma 2 13" xfId="12"/>
    <cellStyle name="Comma 2 14" xfId="13"/>
    <cellStyle name="Comma 2 15" xfId="14"/>
    <cellStyle name="Comma 2 16" xfId="15"/>
    <cellStyle name="Comma 2 17" xfId="16"/>
    <cellStyle name="Comma 2 18" xfId="17"/>
    <cellStyle name="Comma 2 19" xfId="18"/>
    <cellStyle name="Comma 2 2" xfId="19"/>
    <cellStyle name="Comma 2 20" xfId="20"/>
    <cellStyle name="Comma 2 21" xfId="21"/>
    <cellStyle name="Comma 2 3" xfId="22"/>
    <cellStyle name="Comma 2 4" xfId="23"/>
    <cellStyle name="Comma 2 5" xfId="24"/>
    <cellStyle name="Comma 2 6" xfId="25"/>
    <cellStyle name="Comma 2 7" xfId="26"/>
    <cellStyle name="Comma 2 8" xfId="27"/>
    <cellStyle name="Comma 2 9" xfId="28"/>
    <cellStyle name="Comma 21" xfId="29"/>
    <cellStyle name="Comma 22" xfId="30"/>
    <cellStyle name="Comma 3" xfId="31"/>
    <cellStyle name="Comma 4" xfId="32"/>
    <cellStyle name="Comma 5" xfId="33"/>
    <cellStyle name="Comma 6" xfId="34"/>
    <cellStyle name="Comma 7" xfId="35"/>
    <cellStyle name="Currency 2" xfId="36"/>
    <cellStyle name="Currency 2 10" xfId="37"/>
    <cellStyle name="Currency 2 11" xfId="38"/>
    <cellStyle name="Currency 2 12" xfId="39"/>
    <cellStyle name="Currency 2 13" xfId="40"/>
    <cellStyle name="Currency 2 14" xfId="41"/>
    <cellStyle name="Currency 2 15" xfId="42"/>
    <cellStyle name="Currency 2 16" xfId="43"/>
    <cellStyle name="Currency 2 17" xfId="44"/>
    <cellStyle name="Currency 2 18" xfId="45"/>
    <cellStyle name="Currency 2 19" xfId="46"/>
    <cellStyle name="Currency 2 2" xfId="47"/>
    <cellStyle name="Currency 2 20" xfId="48"/>
    <cellStyle name="Currency 2 21" xfId="49"/>
    <cellStyle name="Currency 2 3" xfId="50"/>
    <cellStyle name="Currency 2 4" xfId="51"/>
    <cellStyle name="Currency 2 5" xfId="52"/>
    <cellStyle name="Currency 2 6" xfId="53"/>
    <cellStyle name="Currency 2 7" xfId="54"/>
    <cellStyle name="Currency 2 8" xfId="55"/>
    <cellStyle name="Currency 2 9" xfId="56"/>
    <cellStyle name="Currency 3" xfId="57"/>
    <cellStyle name="Currency 4" xfId="58"/>
    <cellStyle name="General" xfId="59"/>
    <cellStyle name="nONE" xfId="60"/>
    <cellStyle name="Normal" xfId="0" builtinId="0"/>
    <cellStyle name="Normal 10" xfId="61"/>
    <cellStyle name="Normal 11" xfId="62"/>
    <cellStyle name="Normal 12" xfId="63"/>
    <cellStyle name="Normal 13" xfId="64"/>
    <cellStyle name="Normal 14" xfId="65"/>
    <cellStyle name="Normal 15" xfId="66"/>
    <cellStyle name="Normal 16" xfId="67"/>
    <cellStyle name="Normal 17" xfId="68"/>
    <cellStyle name="Normal 18" xfId="69"/>
    <cellStyle name="Normal 19" xfId="70"/>
    <cellStyle name="Normal 2" xfId="71"/>
    <cellStyle name="Normal 2 10" xfId="72"/>
    <cellStyle name="Normal 2 11" xfId="73"/>
    <cellStyle name="Normal 2 12" xfId="74"/>
    <cellStyle name="Normal 2 13" xfId="75"/>
    <cellStyle name="Normal 2 14" xfId="76"/>
    <cellStyle name="Normal 2 15" xfId="77"/>
    <cellStyle name="Normal 2 16" xfId="78"/>
    <cellStyle name="Normal 2 17" xfId="79"/>
    <cellStyle name="Normal 2 18" xfId="80"/>
    <cellStyle name="Normal 2 19" xfId="81"/>
    <cellStyle name="Normal 2 2" xfId="82"/>
    <cellStyle name="Normal 2 2 2" xfId="83"/>
    <cellStyle name="Normal 2 20" xfId="84"/>
    <cellStyle name="Normal 2 21" xfId="85"/>
    <cellStyle name="Normal 2 22" xfId="86"/>
    <cellStyle name="Normal 2 23" xfId="87"/>
    <cellStyle name="Normal 2 3" xfId="88"/>
    <cellStyle name="Normal 2 4" xfId="89"/>
    <cellStyle name="Normal 2 5" xfId="90"/>
    <cellStyle name="Normal 2 6" xfId="91"/>
    <cellStyle name="Normal 2 7" xfId="92"/>
    <cellStyle name="Normal 2 8" xfId="93"/>
    <cellStyle name="Normal 2 9" xfId="94"/>
    <cellStyle name="Normal 2_Book1" xfId="95"/>
    <cellStyle name="Normal 20" xfId="96"/>
    <cellStyle name="Normal 21" xfId="97"/>
    <cellStyle name="Normal 22" xfId="98"/>
    <cellStyle name="Normal 23" xfId="99"/>
    <cellStyle name="Normal 24" xfId="100"/>
    <cellStyle name="Normal 25" xfId="101"/>
    <cellStyle name="Normal 26" xfId="102"/>
    <cellStyle name="Normal 27" xfId="103"/>
    <cellStyle name="Normal 28" xfId="104"/>
    <cellStyle name="Normal 29" xfId="105"/>
    <cellStyle name="Normal 3" xfId="106"/>
    <cellStyle name="Normal 3 2" xfId="107"/>
    <cellStyle name="Normal 30" xfId="108"/>
    <cellStyle name="Normal 31" xfId="109"/>
    <cellStyle name="Normal 32" xfId="110"/>
    <cellStyle name="Normal 33" xfId="111"/>
    <cellStyle name="Normal 4" xfId="112"/>
    <cellStyle name="Normal 5" xfId="113"/>
    <cellStyle name="Normal 6" xfId="114"/>
    <cellStyle name="Normal 7" xfId="115"/>
    <cellStyle name="Normal 8" xfId="116"/>
    <cellStyle name="Normal 9" xfId="117"/>
    <cellStyle name="Normal_Blocking 03-01" xfId="3"/>
    <cellStyle name="Normal_Reed_Davis_UT_Billing Determinants Summary_041904" xfId="5"/>
    <cellStyle name="Percent" xfId="2" builtinId="5"/>
    <cellStyle name="Percent 10" xfId="6"/>
    <cellStyle name="Percent 13" xfId="118"/>
    <cellStyle name="Percent 19" xfId="119"/>
    <cellStyle name="Percent 2" xfId="120"/>
    <cellStyle name="Percent 2 10" xfId="121"/>
    <cellStyle name="Percent 2 11" xfId="122"/>
    <cellStyle name="Percent 2 12" xfId="123"/>
    <cellStyle name="Percent 2 13" xfId="124"/>
    <cellStyle name="Percent 2 14" xfId="125"/>
    <cellStyle name="Percent 2 15" xfId="126"/>
    <cellStyle name="Percent 2 16" xfId="127"/>
    <cellStyle name="Percent 2 17" xfId="128"/>
    <cellStyle name="Percent 2 18" xfId="129"/>
    <cellStyle name="Percent 2 19" xfId="130"/>
    <cellStyle name="Percent 2 2" xfId="131"/>
    <cellStyle name="Percent 2 20" xfId="132"/>
    <cellStyle name="Percent 2 21" xfId="133"/>
    <cellStyle name="Percent 2 3" xfId="134"/>
    <cellStyle name="Percent 2 4" xfId="135"/>
    <cellStyle name="Percent 2 5" xfId="136"/>
    <cellStyle name="Percent 2 6" xfId="137"/>
    <cellStyle name="Percent 2 7" xfId="138"/>
    <cellStyle name="Percent 2 8" xfId="139"/>
    <cellStyle name="Percent 2 9" xfId="140"/>
    <cellStyle name="Percent 22" xfId="141"/>
    <cellStyle name="Percent 3" xfId="142"/>
    <cellStyle name="Percent 4" xfId="143"/>
    <cellStyle name="Percent 5" xfId="144"/>
    <cellStyle name="Percent 6" xfId="145"/>
    <cellStyle name="Percent 7" xfId="146"/>
    <cellStyle name="Percent 8" xfId="147"/>
    <cellStyle name="Percent 9" xfId="148"/>
    <cellStyle name="SAPBEXchaText" xfId="149"/>
    <cellStyle name="SAPBEXtitle" xfId="150"/>
    <cellStyle name="TRANSMISSION RELIABILITY PORTION OF PROJECT" xfId="1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COS\Utah%20Net%20Metering%202014%20(14-035-114)\Plan\COS\A%20COS%20UT%20Dec%202015%20NEM%20Breakou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Production Summary"/>
      <sheetName val="Transmission Summary"/>
      <sheetName val="Distribution Summary"/>
      <sheetName val="Retail Summary"/>
      <sheetName val="Misc Summary"/>
      <sheetName val="P+T+D+R+M"/>
      <sheetName val="Production"/>
      <sheetName val="Transmission"/>
      <sheetName val="Distribution"/>
      <sheetName val="Retail"/>
      <sheetName val="Misc"/>
      <sheetName val="Production-Demand"/>
      <sheetName val="Production-Energy"/>
      <sheetName val="Transmission-Demand"/>
      <sheetName val="Transmission-Energy"/>
      <sheetName val="Dist-Subs"/>
      <sheetName val="Dist-P&amp;C"/>
      <sheetName val="Dist-Xfmr"/>
      <sheetName val="Dist-Service"/>
      <sheetName val="Dist-Meter"/>
      <sheetName val="COS Allocation Options"/>
      <sheetName val="JAM Download"/>
      <sheetName val="FuncStudy"/>
      <sheetName val="Func Factors"/>
      <sheetName val="Func Allocation Options"/>
      <sheetName val="Func Dist Factor Table"/>
      <sheetName val="COS Factor Table"/>
      <sheetName val="Demand Factors"/>
      <sheetName val="Excess NEM Value"/>
      <sheetName val="Cust Advances"/>
      <sheetName val="Uncollectables"/>
      <sheetName val="Revenues"/>
      <sheetName val="NPC Factors"/>
      <sheetName val="Cust Gen Assign"/>
      <sheetName val="TransInvest"/>
      <sheetName val="DistInvest"/>
      <sheetName val="Error Check"/>
    </sheetNames>
    <sheetDataSet>
      <sheetData sheetId="0">
        <row r="4">
          <cell r="C4" t="str">
            <v>Rocky Mountain Power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I10" t="str">
            <v>Residential
Sch 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D3" t="str">
            <v>2010 Protocol</v>
          </cell>
          <cell r="E3" t="str">
            <v>2010 Protocol</v>
          </cell>
          <cell r="G3" t="str">
            <v>Option-1</v>
          </cell>
        </row>
        <row r="4">
          <cell r="D4" t="str">
            <v>(Non-Wgt)</v>
          </cell>
          <cell r="E4" t="str">
            <v>(Monthly Wgt)</v>
          </cell>
          <cell r="F4" t="str">
            <v>Rolled-In</v>
          </cell>
          <cell r="G4" t="str">
            <v>(Undefined)</v>
          </cell>
        </row>
        <row r="5">
          <cell r="D5" t="str">
            <v>C</v>
          </cell>
          <cell r="E5" t="str">
            <v>C</v>
          </cell>
          <cell r="F5" t="str">
            <v>C</v>
          </cell>
          <cell r="G5" t="str">
            <v>C</v>
          </cell>
        </row>
        <row r="6">
          <cell r="D6" t="str">
            <v>COS
Factor</v>
          </cell>
          <cell r="E6" t="str">
            <v>COS
Factor</v>
          </cell>
          <cell r="F6" t="str">
            <v>COS
Factor</v>
          </cell>
          <cell r="G6" t="str">
            <v>COS
Factor</v>
          </cell>
        </row>
        <row r="7">
          <cell r="D7" t="str">
            <v>A</v>
          </cell>
          <cell r="E7" t="str">
            <v>A</v>
          </cell>
          <cell r="F7" t="str">
            <v>A</v>
          </cell>
          <cell r="G7" t="str">
            <v>A</v>
          </cell>
        </row>
        <row r="9">
          <cell r="D9" t="str">
            <v>A</v>
          </cell>
          <cell r="E9" t="str">
            <v>A</v>
          </cell>
          <cell r="F9" t="str">
            <v>A</v>
          </cell>
          <cell r="G9" t="str">
            <v>A</v>
          </cell>
        </row>
        <row r="10">
          <cell r="D10" t="str">
            <v>F10</v>
          </cell>
          <cell r="E10" t="str">
            <v>F10</v>
          </cell>
          <cell r="F10" t="str">
            <v>F10</v>
          </cell>
          <cell r="G10" t="str">
            <v>F10</v>
          </cell>
        </row>
        <row r="11">
          <cell r="D11" t="str">
            <v>F30</v>
          </cell>
          <cell r="E11" t="str">
            <v>F30</v>
          </cell>
          <cell r="F11" t="str">
            <v>F30</v>
          </cell>
          <cell r="G11" t="str">
            <v>F30</v>
          </cell>
        </row>
        <row r="14">
          <cell r="D14" t="str">
            <v>A</v>
          </cell>
          <cell r="E14" t="str">
            <v>A</v>
          </cell>
          <cell r="F14" t="str">
            <v>A</v>
          </cell>
          <cell r="G14" t="str">
            <v>A</v>
          </cell>
        </row>
        <row r="16">
          <cell r="D16" t="str">
            <v>A</v>
          </cell>
          <cell r="E16" t="str">
            <v>A</v>
          </cell>
          <cell r="F16" t="str">
            <v>A</v>
          </cell>
          <cell r="G16" t="str">
            <v>A</v>
          </cell>
        </row>
        <row r="18">
          <cell r="D18" t="str">
            <v>A</v>
          </cell>
          <cell r="E18" t="str">
            <v>A</v>
          </cell>
          <cell r="F18" t="str">
            <v>A</v>
          </cell>
          <cell r="G18" t="str">
            <v>A</v>
          </cell>
        </row>
        <row r="19">
          <cell r="D19" t="str">
            <v>F10</v>
          </cell>
          <cell r="E19" t="str">
            <v>F10</v>
          </cell>
          <cell r="F19" t="str">
            <v>F10</v>
          </cell>
          <cell r="G19" t="str">
            <v>F10</v>
          </cell>
        </row>
        <row r="24">
          <cell r="D24" t="str">
            <v>F11</v>
          </cell>
          <cell r="E24" t="str">
            <v>F11</v>
          </cell>
          <cell r="F24" t="str">
            <v>F11</v>
          </cell>
          <cell r="G24" t="str">
            <v>F11</v>
          </cell>
        </row>
        <row r="25">
          <cell r="D25" t="str">
            <v>F10</v>
          </cell>
          <cell r="E25" t="str">
            <v>F10</v>
          </cell>
          <cell r="F25" t="str">
            <v>F10</v>
          </cell>
          <cell r="G25" t="str">
            <v>F10</v>
          </cell>
        </row>
        <row r="26">
          <cell r="D26" t="str">
            <v>F10</v>
          </cell>
          <cell r="E26" t="str">
            <v>F85</v>
          </cell>
          <cell r="F26" t="str">
            <v>F10</v>
          </cell>
          <cell r="G26" t="str">
            <v>F10</v>
          </cell>
        </row>
        <row r="27">
          <cell r="D27" t="str">
            <v>F30</v>
          </cell>
          <cell r="E27" t="str">
            <v>F86</v>
          </cell>
          <cell r="F27" t="str">
            <v>F30</v>
          </cell>
          <cell r="G27" t="str">
            <v>F30</v>
          </cell>
        </row>
        <row r="30">
          <cell r="D30" t="str">
            <v>F11</v>
          </cell>
          <cell r="E30" t="str">
            <v>F11</v>
          </cell>
          <cell r="F30" t="str">
            <v>F11</v>
          </cell>
          <cell r="G30" t="str">
            <v>F11</v>
          </cell>
        </row>
        <row r="31">
          <cell r="D31" t="str">
            <v>F10</v>
          </cell>
          <cell r="E31" t="str">
            <v>F10</v>
          </cell>
          <cell r="F31" t="str">
            <v>F10</v>
          </cell>
          <cell r="G31" t="str">
            <v>F10</v>
          </cell>
        </row>
        <row r="33">
          <cell r="D33" t="str">
            <v>F140x</v>
          </cell>
          <cell r="E33" t="str">
            <v>F140x</v>
          </cell>
          <cell r="F33" t="str">
            <v>F140x</v>
          </cell>
          <cell r="G33" t="str">
            <v>F140x</v>
          </cell>
        </row>
        <row r="35">
          <cell r="D35" t="str">
            <v>A</v>
          </cell>
          <cell r="E35" t="str">
            <v>A</v>
          </cell>
          <cell r="F35" t="str">
            <v>A</v>
          </cell>
          <cell r="G35" t="str">
            <v>A</v>
          </cell>
        </row>
        <row r="40">
          <cell r="D40" t="str">
            <v>A</v>
          </cell>
          <cell r="E40" t="str">
            <v>A</v>
          </cell>
          <cell r="F40" t="str">
            <v>A</v>
          </cell>
          <cell r="G40" t="str">
            <v>A</v>
          </cell>
        </row>
        <row r="41">
          <cell r="D41" t="str">
            <v>F40</v>
          </cell>
          <cell r="E41" t="str">
            <v>F40</v>
          </cell>
          <cell r="F41" t="str">
            <v>F40</v>
          </cell>
          <cell r="G41" t="str">
            <v>F40</v>
          </cell>
        </row>
        <row r="44">
          <cell r="D44" t="str">
            <v>A</v>
          </cell>
          <cell r="E44" t="str">
            <v>A</v>
          </cell>
          <cell r="F44" t="str">
            <v>A</v>
          </cell>
          <cell r="G44" t="str">
            <v>A</v>
          </cell>
        </row>
        <row r="45">
          <cell r="D45" t="str">
            <v>F10</v>
          </cell>
          <cell r="E45" t="str">
            <v>F10</v>
          </cell>
          <cell r="F45" t="str">
            <v>F10</v>
          </cell>
          <cell r="G45" t="str">
            <v>F10</v>
          </cell>
        </row>
        <row r="46">
          <cell r="D46" t="str">
            <v>F40</v>
          </cell>
          <cell r="E46" t="str">
            <v>F40</v>
          </cell>
          <cell r="F46" t="str">
            <v>F40</v>
          </cell>
          <cell r="G46" t="str">
            <v>F40</v>
          </cell>
        </row>
        <row r="49">
          <cell r="D49" t="str">
            <v>F10</v>
          </cell>
          <cell r="E49" t="str">
            <v>F10</v>
          </cell>
          <cell r="F49" t="str">
            <v>F10</v>
          </cell>
          <cell r="G49" t="str">
            <v>F10</v>
          </cell>
        </row>
        <row r="51">
          <cell r="D51" t="str">
            <v>A</v>
          </cell>
          <cell r="E51" t="str">
            <v>A</v>
          </cell>
          <cell r="F51" t="str">
            <v>A</v>
          </cell>
          <cell r="G51" t="str">
            <v>A</v>
          </cell>
        </row>
        <row r="52">
          <cell r="D52" t="str">
            <v>F10</v>
          </cell>
          <cell r="E52" t="str">
            <v>F10</v>
          </cell>
          <cell r="F52" t="str">
            <v>F10</v>
          </cell>
          <cell r="G52" t="str">
            <v>F10</v>
          </cell>
        </row>
        <row r="53">
          <cell r="D53" t="str">
            <v>F10</v>
          </cell>
          <cell r="E53" t="str">
            <v>F10</v>
          </cell>
          <cell r="F53" t="str">
            <v>F10</v>
          </cell>
          <cell r="G53" t="str">
            <v>F10</v>
          </cell>
        </row>
        <row r="54">
          <cell r="D54" t="str">
            <v>F102x</v>
          </cell>
          <cell r="E54" t="str">
            <v>F102x</v>
          </cell>
          <cell r="F54" t="str">
            <v>F102x</v>
          </cell>
          <cell r="G54" t="str">
            <v>F102x</v>
          </cell>
        </row>
        <row r="57">
          <cell r="D57" t="str">
            <v>A</v>
          </cell>
          <cell r="E57" t="str">
            <v>A</v>
          </cell>
          <cell r="F57" t="str">
            <v>A</v>
          </cell>
          <cell r="G57" t="str">
            <v>A</v>
          </cell>
        </row>
        <row r="58">
          <cell r="D58" t="str">
            <v>F40</v>
          </cell>
          <cell r="E58" t="str">
            <v>F40</v>
          </cell>
          <cell r="F58" t="str">
            <v>F40</v>
          </cell>
          <cell r="G58" t="str">
            <v>F40</v>
          </cell>
        </row>
        <row r="59">
          <cell r="D59" t="str">
            <v>F30</v>
          </cell>
          <cell r="E59" t="str">
            <v>F30</v>
          </cell>
          <cell r="F59" t="str">
            <v>F30</v>
          </cell>
          <cell r="G59" t="str">
            <v>F30</v>
          </cell>
        </row>
        <row r="60">
          <cell r="D60" t="str">
            <v>F10</v>
          </cell>
          <cell r="E60" t="str">
            <v>F10</v>
          </cell>
          <cell r="F60" t="str">
            <v>F10</v>
          </cell>
          <cell r="G60" t="str">
            <v>F10</v>
          </cell>
        </row>
        <row r="61">
          <cell r="D61" t="str">
            <v>F10</v>
          </cell>
          <cell r="E61" t="str">
            <v>F10</v>
          </cell>
          <cell r="F61" t="str">
            <v>F10</v>
          </cell>
          <cell r="G61" t="str">
            <v>F10</v>
          </cell>
        </row>
        <row r="69">
          <cell r="D69" t="str">
            <v>F10</v>
          </cell>
          <cell r="E69" t="str">
            <v>F10</v>
          </cell>
          <cell r="F69" t="str">
            <v>F10</v>
          </cell>
          <cell r="G69" t="str">
            <v>F10</v>
          </cell>
        </row>
        <row r="70">
          <cell r="D70" t="str">
            <v>F10</v>
          </cell>
          <cell r="E70" t="str">
            <v>F10</v>
          </cell>
          <cell r="F70" t="str">
            <v>F10</v>
          </cell>
          <cell r="G70" t="str">
            <v>F10</v>
          </cell>
        </row>
        <row r="71">
          <cell r="D71" t="str">
            <v>F30</v>
          </cell>
          <cell r="E71" t="str">
            <v>F30</v>
          </cell>
          <cell r="F71" t="str">
            <v>F30</v>
          </cell>
          <cell r="G71" t="str">
            <v>F30</v>
          </cell>
        </row>
        <row r="72">
          <cell r="D72" t="str">
            <v>F10</v>
          </cell>
          <cell r="E72" t="str">
            <v>F10</v>
          </cell>
          <cell r="F72" t="str">
            <v>F10</v>
          </cell>
          <cell r="G72" t="str">
            <v>F10</v>
          </cell>
        </row>
        <row r="73">
          <cell r="D73" t="str">
            <v>F10</v>
          </cell>
          <cell r="E73" t="str">
            <v>F10</v>
          </cell>
          <cell r="F73" t="str">
            <v>F10</v>
          </cell>
          <cell r="G73" t="str">
            <v>F10</v>
          </cell>
        </row>
        <row r="74">
          <cell r="D74" t="str">
            <v>F10</v>
          </cell>
          <cell r="E74" t="str">
            <v>F10</v>
          </cell>
          <cell r="F74" t="str">
            <v>F102x</v>
          </cell>
          <cell r="G74" t="str">
            <v>F10</v>
          </cell>
        </row>
        <row r="79">
          <cell r="D79" t="str">
            <v>F80</v>
          </cell>
          <cell r="E79" t="str">
            <v>F80</v>
          </cell>
          <cell r="F79" t="str">
            <v>F80</v>
          </cell>
          <cell r="G79" t="str">
            <v>F80</v>
          </cell>
        </row>
        <row r="82">
          <cell r="D82" t="str">
            <v>F105</v>
          </cell>
          <cell r="E82" t="str">
            <v>F105</v>
          </cell>
          <cell r="F82" t="str">
            <v>F105</v>
          </cell>
          <cell r="G82" t="str">
            <v>F105</v>
          </cell>
        </row>
        <row r="83">
          <cell r="D83" t="str">
            <v>F105</v>
          </cell>
          <cell r="E83" t="str">
            <v>F105</v>
          </cell>
          <cell r="F83" t="str">
            <v>F105</v>
          </cell>
          <cell r="G83" t="str">
            <v>F105</v>
          </cell>
        </row>
        <row r="84">
          <cell r="D84" t="str">
            <v>F105</v>
          </cell>
          <cell r="E84" t="str">
            <v>F105</v>
          </cell>
          <cell r="F84" t="str">
            <v>F105</v>
          </cell>
          <cell r="G84" t="str">
            <v>F105</v>
          </cell>
        </row>
        <row r="92">
          <cell r="D92" t="str">
            <v>C</v>
          </cell>
          <cell r="E92" t="str">
            <v>C</v>
          </cell>
          <cell r="F92" t="str">
            <v>C</v>
          </cell>
          <cell r="G92" t="str">
            <v>C</v>
          </cell>
        </row>
        <row r="93">
          <cell r="D93" t="str">
            <v>COS
Factor</v>
          </cell>
          <cell r="E93" t="str">
            <v>COS
Factor</v>
          </cell>
          <cell r="F93" t="str">
            <v>COS
Factor</v>
          </cell>
          <cell r="G93" t="str">
            <v>COS
Factor</v>
          </cell>
        </row>
        <row r="94">
          <cell r="D94" t="str">
            <v>F10</v>
          </cell>
          <cell r="E94" t="str">
            <v>F10</v>
          </cell>
          <cell r="F94" t="str">
            <v>F10</v>
          </cell>
          <cell r="G94" t="str">
            <v>F10</v>
          </cell>
        </row>
        <row r="95">
          <cell r="D95" t="str">
            <v>F10</v>
          </cell>
          <cell r="E95" t="str">
            <v>F10</v>
          </cell>
          <cell r="F95" t="str">
            <v>F10</v>
          </cell>
          <cell r="G95" t="str">
            <v>F10</v>
          </cell>
        </row>
        <row r="98">
          <cell r="D98" t="str">
            <v>F30</v>
          </cell>
          <cell r="E98" t="str">
            <v>F90</v>
          </cell>
          <cell r="F98" t="str">
            <v>F30</v>
          </cell>
          <cell r="G98" t="str">
            <v>F30</v>
          </cell>
        </row>
        <row r="99">
          <cell r="D99" t="str">
            <v>F30</v>
          </cell>
          <cell r="E99" t="str">
            <v>F30</v>
          </cell>
          <cell r="F99" t="str">
            <v>F30</v>
          </cell>
          <cell r="G99" t="str">
            <v>F30</v>
          </cell>
        </row>
        <row r="100">
          <cell r="D100" t="str">
            <v>F30</v>
          </cell>
          <cell r="E100" t="str">
            <v>F93</v>
          </cell>
          <cell r="F100" t="str">
            <v>F30</v>
          </cell>
          <cell r="G100" t="str">
            <v>F30</v>
          </cell>
        </row>
        <row r="101">
          <cell r="D101" t="str">
            <v>F30</v>
          </cell>
          <cell r="E101" t="str">
            <v>F30</v>
          </cell>
          <cell r="F101" t="str">
            <v>F30</v>
          </cell>
          <cell r="G101" t="str">
            <v>F30</v>
          </cell>
        </row>
        <row r="102">
          <cell r="D102" t="str">
            <v>F30</v>
          </cell>
          <cell r="E102" t="str">
            <v>F91</v>
          </cell>
          <cell r="F102" t="str">
            <v>F30</v>
          </cell>
          <cell r="G102" t="str">
            <v>F30</v>
          </cell>
        </row>
        <row r="105">
          <cell r="D105" t="str">
            <v>F10</v>
          </cell>
          <cell r="E105" t="str">
            <v>F10</v>
          </cell>
          <cell r="F105" t="str">
            <v>F10</v>
          </cell>
          <cell r="G105" t="str">
            <v>F10</v>
          </cell>
        </row>
        <row r="106">
          <cell r="D106" t="str">
            <v>F10</v>
          </cell>
          <cell r="E106" t="str">
            <v>F10</v>
          </cell>
          <cell r="F106" t="str">
            <v>F10</v>
          </cell>
          <cell r="G106" t="str">
            <v>F10</v>
          </cell>
        </row>
        <row r="109">
          <cell r="D109" t="str">
            <v>F30</v>
          </cell>
          <cell r="E109" t="str">
            <v>F94</v>
          </cell>
          <cell r="F109" t="str">
            <v>F30</v>
          </cell>
          <cell r="G109" t="str">
            <v>F30</v>
          </cell>
        </row>
        <row r="110">
          <cell r="D110" t="str">
            <v>F30</v>
          </cell>
          <cell r="E110" t="str">
            <v>F30</v>
          </cell>
          <cell r="F110" t="str">
            <v>F30</v>
          </cell>
          <cell r="G110" t="str">
            <v>F30</v>
          </cell>
        </row>
        <row r="113">
          <cell r="D113" t="str">
            <v>F10</v>
          </cell>
          <cell r="E113" t="str">
            <v>F10</v>
          </cell>
          <cell r="F113" t="str">
            <v>F10</v>
          </cell>
          <cell r="G113" t="str">
            <v>F10</v>
          </cell>
        </row>
        <row r="114">
          <cell r="D114" t="str">
            <v>F10</v>
          </cell>
          <cell r="E114" t="str">
            <v>F10</v>
          </cell>
          <cell r="F114" t="str">
            <v>F10</v>
          </cell>
          <cell r="G114" t="str">
            <v>F10</v>
          </cell>
        </row>
        <row r="117">
          <cell r="D117" t="str">
            <v>F10</v>
          </cell>
          <cell r="E117" t="str">
            <v>F10</v>
          </cell>
          <cell r="F117" t="str">
            <v>F10</v>
          </cell>
          <cell r="G117" t="str">
            <v>F10</v>
          </cell>
        </row>
        <row r="118">
          <cell r="D118" t="str">
            <v>F30</v>
          </cell>
          <cell r="E118" t="str">
            <v>F30</v>
          </cell>
          <cell r="F118" t="str">
            <v>F30</v>
          </cell>
          <cell r="G118" t="str">
            <v>F30</v>
          </cell>
        </row>
        <row r="119">
          <cell r="D119" t="str">
            <v>F10</v>
          </cell>
          <cell r="E119" t="str">
            <v>F10</v>
          </cell>
          <cell r="F119" t="str">
            <v>F10</v>
          </cell>
          <cell r="G119" t="str">
            <v>F10</v>
          </cell>
        </row>
        <row r="122">
          <cell r="D122" t="str">
            <v>F10</v>
          </cell>
          <cell r="E122" t="str">
            <v>F10</v>
          </cell>
          <cell r="F122" t="str">
            <v>F10</v>
          </cell>
          <cell r="G122" t="str">
            <v>F10</v>
          </cell>
        </row>
        <row r="123">
          <cell r="D123" t="str">
            <v>F10</v>
          </cell>
          <cell r="E123" t="str">
            <v>F10</v>
          </cell>
          <cell r="F123" t="str">
            <v>F10</v>
          </cell>
          <cell r="G123" t="str">
            <v>F10</v>
          </cell>
        </row>
        <row r="126">
          <cell r="D126" t="str">
            <v>F10</v>
          </cell>
          <cell r="E126" t="str">
            <v>F10</v>
          </cell>
          <cell r="F126" t="str">
            <v>F10</v>
          </cell>
          <cell r="G126" t="str">
            <v>F10</v>
          </cell>
        </row>
        <row r="127">
          <cell r="D127" t="str">
            <v>F10</v>
          </cell>
          <cell r="E127" t="str">
            <v>F10</v>
          </cell>
          <cell r="F127" t="str">
            <v>F10</v>
          </cell>
          <cell r="G127" t="str">
            <v>F10</v>
          </cell>
        </row>
        <row r="130">
          <cell r="D130" t="str">
            <v>F10</v>
          </cell>
          <cell r="E130" t="str">
            <v>F10</v>
          </cell>
          <cell r="F130" t="str">
            <v>F10</v>
          </cell>
          <cell r="G130" t="str">
            <v>F10</v>
          </cell>
        </row>
        <row r="131">
          <cell r="D131" t="str">
            <v>F10</v>
          </cell>
          <cell r="E131" t="str">
            <v>F10</v>
          </cell>
          <cell r="F131" t="str">
            <v>F10</v>
          </cell>
          <cell r="G131" t="str">
            <v>F10</v>
          </cell>
        </row>
        <row r="134">
          <cell r="D134" t="str">
            <v>F10</v>
          </cell>
          <cell r="E134" t="str">
            <v>F10</v>
          </cell>
          <cell r="F134" t="str">
            <v>F10</v>
          </cell>
          <cell r="G134" t="str">
            <v>F10</v>
          </cell>
        </row>
        <row r="135">
          <cell r="D135" t="str">
            <v>F10</v>
          </cell>
          <cell r="E135" t="str">
            <v>F10</v>
          </cell>
          <cell r="F135" t="str">
            <v>F10</v>
          </cell>
          <cell r="G135" t="str">
            <v>F10</v>
          </cell>
        </row>
        <row r="138">
          <cell r="D138" t="str">
            <v>F10</v>
          </cell>
          <cell r="E138" t="str">
            <v>F10</v>
          </cell>
          <cell r="F138" t="str">
            <v>F10</v>
          </cell>
          <cell r="G138" t="str">
            <v>F10</v>
          </cell>
        </row>
        <row r="139">
          <cell r="D139" t="str">
            <v>F10</v>
          </cell>
          <cell r="E139" t="str">
            <v>F10</v>
          </cell>
          <cell r="F139" t="str">
            <v>F10</v>
          </cell>
          <cell r="G139" t="str">
            <v>F10</v>
          </cell>
        </row>
        <row r="142">
          <cell r="D142" t="str">
            <v>F10</v>
          </cell>
          <cell r="E142" t="str">
            <v>F10</v>
          </cell>
          <cell r="F142" t="str">
            <v>F10</v>
          </cell>
          <cell r="G142" t="str">
            <v>F10</v>
          </cell>
        </row>
        <row r="143">
          <cell r="D143" t="str">
            <v>F10</v>
          </cell>
          <cell r="E143" t="str">
            <v>F10</v>
          </cell>
          <cell r="F143" t="str">
            <v>F10</v>
          </cell>
          <cell r="G143" t="str">
            <v>F10</v>
          </cell>
        </row>
        <row r="152">
          <cell r="D152" t="str">
            <v>F10</v>
          </cell>
          <cell r="E152" t="str">
            <v>F10</v>
          </cell>
          <cell r="F152" t="str">
            <v>F10</v>
          </cell>
          <cell r="G152" t="str">
            <v>F10</v>
          </cell>
        </row>
        <row r="154">
          <cell r="D154" t="str">
            <v>F30</v>
          </cell>
          <cell r="E154" t="str">
            <v>F30</v>
          </cell>
          <cell r="F154" t="str">
            <v>F30</v>
          </cell>
          <cell r="G154" t="str">
            <v>F30</v>
          </cell>
        </row>
        <row r="156">
          <cell r="D156" t="str">
            <v>F10</v>
          </cell>
          <cell r="E156" t="str">
            <v>F10</v>
          </cell>
          <cell r="F156" t="str">
            <v>F10</v>
          </cell>
          <cell r="G156" t="str">
            <v>F10</v>
          </cell>
        </row>
        <row r="158">
          <cell r="D158" t="str">
            <v>F10</v>
          </cell>
          <cell r="E158" t="str">
            <v>F10</v>
          </cell>
          <cell r="F158" t="str">
            <v>F10</v>
          </cell>
          <cell r="G158" t="str">
            <v>F10</v>
          </cell>
        </row>
        <row r="160">
          <cell r="D160" t="str">
            <v>F10</v>
          </cell>
          <cell r="E160" t="str">
            <v>F10</v>
          </cell>
          <cell r="F160" t="str">
            <v>F10</v>
          </cell>
          <cell r="G160" t="str">
            <v>F10</v>
          </cell>
        </row>
        <row r="162">
          <cell r="D162" t="str">
            <v>F10</v>
          </cell>
          <cell r="E162" t="str">
            <v>F10</v>
          </cell>
          <cell r="F162" t="str">
            <v>F10</v>
          </cell>
          <cell r="G162" t="str">
            <v>F10</v>
          </cell>
        </row>
        <row r="164">
          <cell r="D164" t="str">
            <v>F10</v>
          </cell>
          <cell r="E164" t="str">
            <v>F10</v>
          </cell>
          <cell r="F164" t="str">
            <v>F10</v>
          </cell>
          <cell r="G164" t="str">
            <v>F10</v>
          </cell>
        </row>
        <row r="166">
          <cell r="D166" t="str">
            <v>F10</v>
          </cell>
          <cell r="E166" t="str">
            <v>F10</v>
          </cell>
          <cell r="F166" t="str">
            <v>F10</v>
          </cell>
          <cell r="G166" t="str">
            <v>F10</v>
          </cell>
        </row>
        <row r="168">
          <cell r="D168" t="str">
            <v>F10</v>
          </cell>
          <cell r="E168" t="str">
            <v>F10</v>
          </cell>
          <cell r="F168" t="str">
            <v>F10</v>
          </cell>
          <cell r="G168" t="str">
            <v>F10</v>
          </cell>
        </row>
        <row r="170">
          <cell r="D170" t="str">
            <v>F10</v>
          </cell>
          <cell r="E170" t="str">
            <v>F10</v>
          </cell>
          <cell r="F170" t="str">
            <v>F10</v>
          </cell>
          <cell r="G170" t="str">
            <v>F10</v>
          </cell>
        </row>
        <row r="172">
          <cell r="D172" t="str">
            <v>F10</v>
          </cell>
          <cell r="E172" t="str">
            <v>F10</v>
          </cell>
          <cell r="F172" t="str">
            <v>F10</v>
          </cell>
          <cell r="G172" t="str">
            <v>F10</v>
          </cell>
        </row>
        <row r="180">
          <cell r="D180" t="str">
            <v>C</v>
          </cell>
          <cell r="E180" t="str">
            <v>C</v>
          </cell>
          <cell r="F180" t="str">
            <v>C</v>
          </cell>
          <cell r="G180" t="str">
            <v>C</v>
          </cell>
        </row>
        <row r="181">
          <cell r="D181" t="str">
            <v>COS
Factor</v>
          </cell>
          <cell r="E181" t="str">
            <v>COS
Factor</v>
          </cell>
          <cell r="F181" t="str">
            <v>COS
Factor</v>
          </cell>
          <cell r="G181" t="str">
            <v>COS
Factor</v>
          </cell>
        </row>
        <row r="182">
          <cell r="D182" t="str">
            <v>F10</v>
          </cell>
          <cell r="E182" t="str">
            <v>F10</v>
          </cell>
          <cell r="F182" t="str">
            <v>F10</v>
          </cell>
          <cell r="G182" t="str">
            <v>F10</v>
          </cell>
        </row>
        <row r="184">
          <cell r="D184" t="str">
            <v>F10</v>
          </cell>
          <cell r="E184" t="str">
            <v>F10</v>
          </cell>
          <cell r="F184" t="str">
            <v>F10</v>
          </cell>
          <cell r="G184" t="str">
            <v>F10</v>
          </cell>
        </row>
        <row r="186">
          <cell r="D186" t="str">
            <v>F10</v>
          </cell>
          <cell r="E186" t="str">
            <v>F10</v>
          </cell>
          <cell r="F186" t="str">
            <v>F10</v>
          </cell>
          <cell r="G186" t="str">
            <v>F10</v>
          </cell>
        </row>
        <row r="188">
          <cell r="D188" t="str">
            <v>F10</v>
          </cell>
          <cell r="E188" t="str">
            <v>F10</v>
          </cell>
          <cell r="F188" t="str">
            <v>F10</v>
          </cell>
          <cell r="G188" t="str">
            <v>F10</v>
          </cell>
        </row>
        <row r="190">
          <cell r="D190" t="str">
            <v>F10</v>
          </cell>
          <cell r="E190" t="str">
            <v>F10</v>
          </cell>
          <cell r="F190" t="str">
            <v>F10</v>
          </cell>
          <cell r="G190" t="str">
            <v>F10</v>
          </cell>
        </row>
        <row r="192">
          <cell r="D192" t="str">
            <v>F10</v>
          </cell>
          <cell r="E192" t="str">
            <v>F10</v>
          </cell>
          <cell r="F192" t="str">
            <v>F10</v>
          </cell>
          <cell r="G192" t="str">
            <v>F10</v>
          </cell>
        </row>
        <row r="194">
          <cell r="D194" t="str">
            <v>F10</v>
          </cell>
          <cell r="E194" t="str">
            <v>F10</v>
          </cell>
          <cell r="F194" t="str">
            <v>F10</v>
          </cell>
          <cell r="G194" t="str">
            <v>F10</v>
          </cell>
        </row>
        <row r="196">
          <cell r="D196" t="str">
            <v>F10</v>
          </cell>
          <cell r="E196" t="str">
            <v>F10</v>
          </cell>
          <cell r="F196" t="str">
            <v>F10</v>
          </cell>
          <cell r="G196" t="str">
            <v>F10</v>
          </cell>
        </row>
        <row r="198">
          <cell r="D198" t="str">
            <v>F10</v>
          </cell>
          <cell r="E198" t="str">
            <v>F10</v>
          </cell>
          <cell r="F198" t="str">
            <v>F10</v>
          </cell>
          <cell r="G198" t="str">
            <v>F10</v>
          </cell>
        </row>
        <row r="200">
          <cell r="D200" t="str">
            <v>F10</v>
          </cell>
          <cell r="E200" t="str">
            <v>F10</v>
          </cell>
          <cell r="F200" t="str">
            <v>F10</v>
          </cell>
          <cell r="G200" t="str">
            <v>F10</v>
          </cell>
        </row>
        <row r="202">
          <cell r="D202" t="str">
            <v>F10</v>
          </cell>
          <cell r="E202" t="str">
            <v>F10</v>
          </cell>
          <cell r="F202" t="str">
            <v>F10</v>
          </cell>
          <cell r="G202" t="str">
            <v>F10</v>
          </cell>
        </row>
        <row r="210">
          <cell r="D210" t="str">
            <v>F10</v>
          </cell>
          <cell r="E210" t="str">
            <v>F10</v>
          </cell>
          <cell r="F210" t="str">
            <v>F10</v>
          </cell>
          <cell r="G210" t="str">
            <v>F10</v>
          </cell>
        </row>
        <row r="212">
          <cell r="D212" t="str">
            <v>F30</v>
          </cell>
          <cell r="E212" t="str">
            <v>F92</v>
          </cell>
          <cell r="F212" t="str">
            <v>F30</v>
          </cell>
          <cell r="G212" t="str">
            <v>F30</v>
          </cell>
        </row>
        <row r="213">
          <cell r="D213" t="str">
            <v>F30</v>
          </cell>
          <cell r="E213" t="str">
            <v>F93</v>
          </cell>
          <cell r="F213" t="str">
            <v>F30</v>
          </cell>
          <cell r="G213" t="str">
            <v>F30</v>
          </cell>
        </row>
        <row r="216">
          <cell r="D216" t="str">
            <v>F10</v>
          </cell>
          <cell r="E216" t="str">
            <v>F10</v>
          </cell>
          <cell r="F216" t="str">
            <v>F10</v>
          </cell>
          <cell r="G216" t="str">
            <v>F10</v>
          </cell>
        </row>
        <row r="217">
          <cell r="D217" t="str">
            <v>F10</v>
          </cell>
          <cell r="E217" t="str">
            <v>F10</v>
          </cell>
          <cell r="F217" t="str">
            <v>F10</v>
          </cell>
          <cell r="G217" t="str">
            <v>F10</v>
          </cell>
        </row>
        <row r="220">
          <cell r="D220" t="str">
            <v>F10</v>
          </cell>
          <cell r="E220" t="str">
            <v>F10</v>
          </cell>
          <cell r="F220" t="str">
            <v>F10</v>
          </cell>
          <cell r="G220" t="str">
            <v>F10</v>
          </cell>
        </row>
        <row r="221">
          <cell r="D221" t="str">
            <v>F10</v>
          </cell>
          <cell r="E221" t="str">
            <v>F10</v>
          </cell>
          <cell r="F221" t="str">
            <v>F10</v>
          </cell>
          <cell r="G221" t="str">
            <v>F10</v>
          </cell>
        </row>
        <row r="224">
          <cell r="D224" t="str">
            <v>F10</v>
          </cell>
          <cell r="E224" t="str">
            <v>F10</v>
          </cell>
          <cell r="F224" t="str">
            <v>F10</v>
          </cell>
          <cell r="G224" t="str">
            <v>F10</v>
          </cell>
        </row>
        <row r="225">
          <cell r="D225" t="str">
            <v>F10</v>
          </cell>
          <cell r="E225" t="str">
            <v>F10</v>
          </cell>
          <cell r="F225" t="str">
            <v>F10</v>
          </cell>
          <cell r="G225" t="str">
            <v>F10</v>
          </cell>
        </row>
        <row r="228">
          <cell r="D228" t="str">
            <v>F10</v>
          </cell>
          <cell r="E228" t="str">
            <v>F10</v>
          </cell>
          <cell r="F228" t="str">
            <v>F10</v>
          </cell>
          <cell r="G228" t="str">
            <v>F10</v>
          </cell>
        </row>
        <row r="230">
          <cell r="D230" t="str">
            <v>F10</v>
          </cell>
          <cell r="E230" t="str">
            <v>F10</v>
          </cell>
          <cell r="F230" t="str">
            <v>F10</v>
          </cell>
          <cell r="G230" t="str">
            <v>F10</v>
          </cell>
        </row>
        <row r="232">
          <cell r="D232" t="str">
            <v>F10</v>
          </cell>
          <cell r="E232" t="str">
            <v>F10</v>
          </cell>
          <cell r="F232" t="str">
            <v>F10</v>
          </cell>
          <cell r="G232" t="str">
            <v>F10</v>
          </cell>
        </row>
        <row r="233">
          <cell r="D233" t="str">
            <v>F10</v>
          </cell>
          <cell r="E233" t="str">
            <v>F10</v>
          </cell>
          <cell r="F233" t="str">
            <v>F10</v>
          </cell>
          <cell r="G233" t="str">
            <v>F10</v>
          </cell>
        </row>
        <row r="234">
          <cell r="D234" t="str">
            <v>F10</v>
          </cell>
          <cell r="E234" t="str">
            <v>F10</v>
          </cell>
          <cell r="F234" t="str">
            <v>F10</v>
          </cell>
          <cell r="G234" t="str">
            <v>F10</v>
          </cell>
        </row>
        <row r="237">
          <cell r="D237" t="str">
            <v>F10</v>
          </cell>
          <cell r="E237" t="str">
            <v>F10</v>
          </cell>
          <cell r="F237" t="str">
            <v>F10</v>
          </cell>
          <cell r="G237" t="str">
            <v>F10</v>
          </cell>
        </row>
        <row r="238">
          <cell r="D238" t="str">
            <v>F10</v>
          </cell>
          <cell r="E238" t="str">
            <v>F10</v>
          </cell>
          <cell r="F238" t="str">
            <v>F10</v>
          </cell>
          <cell r="G238" t="str">
            <v>F10</v>
          </cell>
        </row>
        <row r="239">
          <cell r="D239" t="str">
            <v>F10</v>
          </cell>
          <cell r="E239" t="str">
            <v>F10</v>
          </cell>
          <cell r="F239" t="str">
            <v>F10</v>
          </cell>
          <cell r="G239" t="str">
            <v>F10</v>
          </cell>
        </row>
        <row r="248">
          <cell r="D248" t="str">
            <v>F10</v>
          </cell>
          <cell r="E248" t="str">
            <v>F10</v>
          </cell>
          <cell r="F248" t="str">
            <v>F10</v>
          </cell>
          <cell r="G248" t="str">
            <v>F10</v>
          </cell>
        </row>
        <row r="249">
          <cell r="D249" t="str">
            <v>F10</v>
          </cell>
          <cell r="E249" t="str">
            <v>F87</v>
          </cell>
          <cell r="F249" t="str">
            <v>F10</v>
          </cell>
          <cell r="G249" t="str">
            <v>F10</v>
          </cell>
        </row>
        <row r="250">
          <cell r="D250" t="str">
            <v>F30</v>
          </cell>
          <cell r="E250" t="str">
            <v>F89</v>
          </cell>
          <cell r="F250" t="str">
            <v>F30</v>
          </cell>
          <cell r="G250" t="str">
            <v>F30</v>
          </cell>
        </row>
        <row r="251">
          <cell r="D251" t="str">
            <v>F10</v>
          </cell>
          <cell r="E251" t="str">
            <v>F88</v>
          </cell>
          <cell r="F251" t="str">
            <v>F10</v>
          </cell>
          <cell r="G251" t="str">
            <v>F10</v>
          </cell>
        </row>
        <row r="252">
          <cell r="D252" t="str">
            <v>F10</v>
          </cell>
          <cell r="E252" t="str">
            <v>F88</v>
          </cell>
          <cell r="F252" t="str">
            <v>F10</v>
          </cell>
          <cell r="G252" t="str">
            <v>F10</v>
          </cell>
        </row>
        <row r="256">
          <cell r="D256" t="str">
            <v>A</v>
          </cell>
          <cell r="E256" t="str">
            <v>A</v>
          </cell>
          <cell r="F256" t="str">
            <v>A</v>
          </cell>
          <cell r="G256" t="str">
            <v>A</v>
          </cell>
        </row>
        <row r="257">
          <cell r="D257" t="str">
            <v>F30</v>
          </cell>
          <cell r="E257" t="str">
            <v>F30</v>
          </cell>
          <cell r="F257" t="str">
            <v>F30</v>
          </cell>
          <cell r="G257" t="str">
            <v>F30</v>
          </cell>
        </row>
        <row r="261">
          <cell r="D261" t="str">
            <v>F10</v>
          </cell>
          <cell r="E261" t="str">
            <v>F10</v>
          </cell>
          <cell r="F261" t="str">
            <v>F10</v>
          </cell>
          <cell r="G261" t="str">
            <v>F10</v>
          </cell>
        </row>
        <row r="263">
          <cell r="D263" t="str">
            <v>F10</v>
          </cell>
          <cell r="E263" t="str">
            <v>F10</v>
          </cell>
          <cell r="F263" t="str">
            <v>F10</v>
          </cell>
          <cell r="G263" t="str">
            <v>F10</v>
          </cell>
        </row>
        <row r="267">
          <cell r="D267" t="str">
            <v>F10</v>
          </cell>
          <cell r="E267" t="str">
            <v>F10</v>
          </cell>
          <cell r="F267" t="str">
            <v>F10</v>
          </cell>
          <cell r="G267" t="str">
            <v>F10</v>
          </cell>
        </row>
        <row r="268">
          <cell r="D268" t="str">
            <v>F10</v>
          </cell>
          <cell r="E268" t="str">
            <v>F10</v>
          </cell>
          <cell r="F268" t="str">
            <v>F10</v>
          </cell>
          <cell r="G268" t="str">
            <v>F10</v>
          </cell>
        </row>
        <row r="269">
          <cell r="D269" t="str">
            <v>F10</v>
          </cell>
          <cell r="E269" t="str">
            <v>F10</v>
          </cell>
          <cell r="F269" t="str">
            <v>F10</v>
          </cell>
          <cell r="G269" t="str">
            <v>F10</v>
          </cell>
        </row>
        <row r="270">
          <cell r="D270" t="str">
            <v>F10</v>
          </cell>
          <cell r="E270" t="str">
            <v>F10</v>
          </cell>
          <cell r="F270" t="str">
            <v>F10</v>
          </cell>
          <cell r="G270" t="str">
            <v>F10</v>
          </cell>
        </row>
        <row r="271">
          <cell r="D271" t="str">
            <v>F10</v>
          </cell>
          <cell r="E271" t="str">
            <v>F10</v>
          </cell>
          <cell r="F271" t="str">
            <v>F10</v>
          </cell>
          <cell r="G271" t="str">
            <v>F10</v>
          </cell>
        </row>
        <row r="281">
          <cell r="D281" t="str">
            <v>C</v>
          </cell>
          <cell r="E281" t="str">
            <v>C</v>
          </cell>
          <cell r="F281" t="str">
            <v>C</v>
          </cell>
          <cell r="G281" t="str">
            <v>C</v>
          </cell>
        </row>
        <row r="282">
          <cell r="D282" t="str">
            <v>COS
Factor</v>
          </cell>
          <cell r="E282" t="str">
            <v>COS
Factor</v>
          </cell>
          <cell r="F282" t="str">
            <v>COS
Factor</v>
          </cell>
          <cell r="G282" t="str">
            <v>COS
Factor</v>
          </cell>
        </row>
        <row r="283">
          <cell r="D283" t="str">
            <v>F106</v>
          </cell>
          <cell r="E283" t="str">
            <v>F106</v>
          </cell>
          <cell r="F283" t="str">
            <v>F106</v>
          </cell>
          <cell r="G283" t="str">
            <v>F106</v>
          </cell>
        </row>
        <row r="285">
          <cell r="D285" t="str">
            <v>F106</v>
          </cell>
          <cell r="E285" t="str">
            <v>F106</v>
          </cell>
          <cell r="F285" t="str">
            <v>F106</v>
          </cell>
          <cell r="G285" t="str">
            <v>F106</v>
          </cell>
        </row>
        <row r="287">
          <cell r="D287" t="str">
            <v>F106</v>
          </cell>
          <cell r="E287" t="str">
            <v>F106</v>
          </cell>
          <cell r="F287" t="str">
            <v>F106</v>
          </cell>
          <cell r="G287" t="str">
            <v>F106</v>
          </cell>
        </row>
        <row r="289">
          <cell r="D289" t="str">
            <v>F106</v>
          </cell>
          <cell r="E289" t="str">
            <v>F106</v>
          </cell>
          <cell r="F289" t="str">
            <v>F106</v>
          </cell>
          <cell r="G289" t="str">
            <v>F106</v>
          </cell>
        </row>
        <row r="291">
          <cell r="D291" t="str">
            <v>F106</v>
          </cell>
          <cell r="E291" t="str">
            <v>F106</v>
          </cell>
          <cell r="F291" t="str">
            <v>F106</v>
          </cell>
          <cell r="G291" t="str">
            <v>F106</v>
          </cell>
        </row>
        <row r="293">
          <cell r="D293" t="str">
            <v>F10</v>
          </cell>
          <cell r="E293" t="str">
            <v>F95</v>
          </cell>
          <cell r="F293" t="str">
            <v>F10</v>
          </cell>
          <cell r="G293" t="str">
            <v>F10</v>
          </cell>
        </row>
        <row r="294">
          <cell r="D294" t="str">
            <v>F30</v>
          </cell>
          <cell r="E294" t="str">
            <v>F96</v>
          </cell>
          <cell r="F294" t="str">
            <v>F30</v>
          </cell>
          <cell r="G294" t="str">
            <v>F30</v>
          </cell>
        </row>
        <row r="297">
          <cell r="D297" t="str">
            <v>F106</v>
          </cell>
          <cell r="E297" t="str">
            <v>F106</v>
          </cell>
          <cell r="F297" t="str">
            <v>F106</v>
          </cell>
          <cell r="G297" t="str">
            <v>F106</v>
          </cell>
        </row>
        <row r="299">
          <cell r="D299" t="str">
            <v>F106</v>
          </cell>
          <cell r="E299" t="str">
            <v>F106</v>
          </cell>
          <cell r="F299" t="str">
            <v>F106</v>
          </cell>
          <cell r="G299" t="str">
            <v>F106</v>
          </cell>
        </row>
        <row r="301">
          <cell r="D301" t="str">
            <v>F106</v>
          </cell>
          <cell r="E301" t="str">
            <v>F106</v>
          </cell>
          <cell r="F301" t="str">
            <v>F106</v>
          </cell>
          <cell r="G301" t="str">
            <v>F106</v>
          </cell>
        </row>
        <row r="303">
          <cell r="D303" t="str">
            <v>F106</v>
          </cell>
          <cell r="E303" t="str">
            <v>F106</v>
          </cell>
          <cell r="F303" t="str">
            <v>F106</v>
          </cell>
          <cell r="G303" t="str">
            <v>F106</v>
          </cell>
        </row>
        <row r="305">
          <cell r="D305" t="str">
            <v>F106</v>
          </cell>
          <cell r="E305" t="str">
            <v>F106</v>
          </cell>
          <cell r="F305" t="str">
            <v>F106</v>
          </cell>
          <cell r="G305" t="str">
            <v>F106</v>
          </cell>
        </row>
        <row r="307">
          <cell r="D307" t="str">
            <v>F106</v>
          </cell>
          <cell r="E307" t="str">
            <v>F106</v>
          </cell>
          <cell r="F307" t="str">
            <v>F106</v>
          </cell>
          <cell r="G307" t="str">
            <v>F106</v>
          </cell>
        </row>
        <row r="309">
          <cell r="D309" t="str">
            <v>F106</v>
          </cell>
          <cell r="E309" t="str">
            <v>F106</v>
          </cell>
          <cell r="F309" t="str">
            <v>F106</v>
          </cell>
          <cell r="G309" t="str">
            <v>F106</v>
          </cell>
        </row>
        <row r="311">
          <cell r="D311" t="str">
            <v>F106</v>
          </cell>
          <cell r="E311" t="str">
            <v>F106</v>
          </cell>
          <cell r="F311" t="str">
            <v>F106</v>
          </cell>
          <cell r="G311" t="str">
            <v>F106</v>
          </cell>
        </row>
        <row r="329">
          <cell r="D329" t="str">
            <v>C</v>
          </cell>
          <cell r="E329" t="str">
            <v>C</v>
          </cell>
          <cell r="F329" t="str">
            <v>C</v>
          </cell>
          <cell r="G329" t="str">
            <v>C</v>
          </cell>
        </row>
        <row r="330">
          <cell r="D330" t="str">
            <v>COS
Factor</v>
          </cell>
          <cell r="E330" t="str">
            <v>COS
Factor</v>
          </cell>
          <cell r="F330" t="str">
            <v>COS
Factor</v>
          </cell>
          <cell r="G330" t="str">
            <v>COS
Factor</v>
          </cell>
        </row>
        <row r="332">
          <cell r="D332" t="str">
            <v>F131</v>
          </cell>
          <cell r="E332" t="str">
            <v>F131</v>
          </cell>
          <cell r="F332" t="str">
            <v>F131</v>
          </cell>
          <cell r="G332" t="str">
            <v>F131</v>
          </cell>
        </row>
        <row r="333">
          <cell r="D333" t="str">
            <v>A</v>
          </cell>
          <cell r="E333" t="str">
            <v>A</v>
          </cell>
          <cell r="F333" t="str">
            <v>A</v>
          </cell>
          <cell r="G333" t="str">
            <v>A</v>
          </cell>
        </row>
        <row r="336">
          <cell r="D336" t="str">
            <v>F20</v>
          </cell>
          <cell r="E336" t="str">
            <v>F20</v>
          </cell>
          <cell r="F336" t="str">
            <v>F20</v>
          </cell>
          <cell r="G336" t="str">
            <v>F20</v>
          </cell>
        </row>
        <row r="338">
          <cell r="D338" t="str">
            <v>F120</v>
          </cell>
          <cell r="E338" t="str">
            <v>F120</v>
          </cell>
          <cell r="F338" t="str">
            <v>F120</v>
          </cell>
          <cell r="G338" t="str">
            <v>F120</v>
          </cell>
        </row>
        <row r="340">
          <cell r="D340" t="str">
            <v>F132</v>
          </cell>
          <cell r="E340" t="str">
            <v>F132</v>
          </cell>
          <cell r="F340" t="str">
            <v>F132</v>
          </cell>
          <cell r="G340" t="str">
            <v>F132</v>
          </cell>
        </row>
        <row r="342">
          <cell r="D342" t="str">
            <v>F133</v>
          </cell>
          <cell r="E342" t="str">
            <v>F133</v>
          </cell>
          <cell r="F342" t="str">
            <v>F133</v>
          </cell>
          <cell r="G342" t="str">
            <v>F133</v>
          </cell>
        </row>
        <row r="344">
          <cell r="D344" t="str">
            <v>F130</v>
          </cell>
          <cell r="E344" t="str">
            <v>F130</v>
          </cell>
          <cell r="F344" t="str">
            <v>F130</v>
          </cell>
          <cell r="G344" t="str">
            <v>F130</v>
          </cell>
        </row>
        <row r="346">
          <cell r="D346" t="str">
            <v>F127</v>
          </cell>
          <cell r="E346" t="str">
            <v>F127</v>
          </cell>
          <cell r="F346" t="str">
            <v>F127</v>
          </cell>
          <cell r="G346" t="str">
            <v>F127</v>
          </cell>
        </row>
        <row r="348">
          <cell r="D348" t="str">
            <v>F20</v>
          </cell>
          <cell r="E348" t="str">
            <v>F20</v>
          </cell>
          <cell r="F348" t="str">
            <v>F20</v>
          </cell>
          <cell r="G348" t="str">
            <v>F20</v>
          </cell>
        </row>
        <row r="350">
          <cell r="D350" t="str">
            <v>F131</v>
          </cell>
          <cell r="E350" t="str">
            <v>F131</v>
          </cell>
          <cell r="F350" t="str">
            <v>F131</v>
          </cell>
          <cell r="G350" t="str">
            <v>F131</v>
          </cell>
        </row>
        <row r="352">
          <cell r="D352" t="str">
            <v>F131</v>
          </cell>
          <cell r="E352" t="str">
            <v>F131</v>
          </cell>
          <cell r="F352" t="str">
            <v>F131</v>
          </cell>
          <cell r="G352" t="str">
            <v>F131</v>
          </cell>
        </row>
        <row r="354">
          <cell r="D354" t="str">
            <v>F131</v>
          </cell>
          <cell r="E354" t="str">
            <v>F131</v>
          </cell>
          <cell r="F354" t="str">
            <v>F131</v>
          </cell>
          <cell r="G354" t="str">
            <v>F131</v>
          </cell>
        </row>
        <row r="356">
          <cell r="D356" t="str">
            <v>F119</v>
          </cell>
          <cell r="E356" t="str">
            <v>F119</v>
          </cell>
          <cell r="F356" t="str">
            <v>F119</v>
          </cell>
          <cell r="G356" t="str">
            <v>F119</v>
          </cell>
        </row>
        <row r="358">
          <cell r="D358" t="str">
            <v>F120</v>
          </cell>
          <cell r="E358" t="str">
            <v>F120</v>
          </cell>
          <cell r="F358" t="str">
            <v>F120</v>
          </cell>
          <cell r="G358" t="str">
            <v>F120</v>
          </cell>
        </row>
        <row r="360">
          <cell r="D360" t="str">
            <v>F134</v>
          </cell>
          <cell r="E360" t="str">
            <v>F134</v>
          </cell>
          <cell r="F360" t="str">
            <v>F134</v>
          </cell>
          <cell r="G360" t="str">
            <v>F134</v>
          </cell>
        </row>
        <row r="362">
          <cell r="D362" t="str">
            <v>F135</v>
          </cell>
          <cell r="E362" t="str">
            <v>F135</v>
          </cell>
          <cell r="F362" t="str">
            <v>F135</v>
          </cell>
          <cell r="G362" t="str">
            <v>F135</v>
          </cell>
        </row>
        <row r="364">
          <cell r="D364" t="str">
            <v>F125</v>
          </cell>
          <cell r="E364" t="str">
            <v>F125</v>
          </cell>
          <cell r="F364" t="str">
            <v>F125</v>
          </cell>
          <cell r="G364" t="str">
            <v>F125</v>
          </cell>
        </row>
        <row r="366">
          <cell r="D366" t="str">
            <v>F130</v>
          </cell>
          <cell r="E366" t="str">
            <v>F130</v>
          </cell>
          <cell r="F366" t="str">
            <v>F130</v>
          </cell>
          <cell r="G366" t="str">
            <v>F130</v>
          </cell>
        </row>
        <row r="368">
          <cell r="D368" t="str">
            <v>F127</v>
          </cell>
          <cell r="E368" t="str">
            <v>F127</v>
          </cell>
          <cell r="F368" t="str">
            <v>F127</v>
          </cell>
          <cell r="G368" t="str">
            <v>F127</v>
          </cell>
        </row>
        <row r="370">
          <cell r="D370" t="str">
            <v>F131</v>
          </cell>
          <cell r="E370" t="str">
            <v>F131</v>
          </cell>
          <cell r="F370" t="str">
            <v>F131</v>
          </cell>
          <cell r="G370" t="str">
            <v>F131</v>
          </cell>
        </row>
        <row r="378">
          <cell r="D378" t="str">
            <v>F136</v>
          </cell>
          <cell r="E378" t="str">
            <v>F136</v>
          </cell>
          <cell r="F378" t="str">
            <v>F136</v>
          </cell>
          <cell r="G378" t="str">
            <v>F136</v>
          </cell>
        </row>
        <row r="380">
          <cell r="D380" t="str">
            <v>F47</v>
          </cell>
          <cell r="E380" t="str">
            <v>F47</v>
          </cell>
          <cell r="F380" t="str">
            <v>F47</v>
          </cell>
          <cell r="G380" t="str">
            <v>F47</v>
          </cell>
        </row>
        <row r="383">
          <cell r="D383" t="str">
            <v>F48</v>
          </cell>
          <cell r="E383" t="str">
            <v>F48</v>
          </cell>
          <cell r="F383" t="str">
            <v>F48</v>
          </cell>
          <cell r="G383" t="str">
            <v>F48</v>
          </cell>
        </row>
        <row r="384">
          <cell r="D384" t="str">
            <v>A</v>
          </cell>
          <cell r="E384" t="str">
            <v>A</v>
          </cell>
          <cell r="F384" t="str">
            <v>A</v>
          </cell>
          <cell r="G384" t="str">
            <v>A</v>
          </cell>
        </row>
        <row r="387">
          <cell r="D387" t="str">
            <v>F80</v>
          </cell>
          <cell r="E387" t="str">
            <v>F80</v>
          </cell>
          <cell r="F387" t="str">
            <v>F80</v>
          </cell>
          <cell r="G387" t="str">
            <v>F80</v>
          </cell>
        </row>
        <row r="389">
          <cell r="D389" t="str">
            <v>F136</v>
          </cell>
          <cell r="E389" t="str">
            <v>F136</v>
          </cell>
          <cell r="F389" t="str">
            <v>F136</v>
          </cell>
          <cell r="G389" t="str">
            <v>F136</v>
          </cell>
        </row>
        <row r="395">
          <cell r="D395" t="str">
            <v>C</v>
          </cell>
          <cell r="E395" t="str">
            <v>C</v>
          </cell>
          <cell r="F395" t="str">
            <v>C</v>
          </cell>
          <cell r="G395" t="str">
            <v>C</v>
          </cell>
        </row>
        <row r="396">
          <cell r="D396" t="str">
            <v>COS
Factor</v>
          </cell>
          <cell r="E396" t="str">
            <v>COS
Factor</v>
          </cell>
          <cell r="F396" t="str">
            <v>COS
Factor</v>
          </cell>
          <cell r="G396" t="str">
            <v>COS
Factor</v>
          </cell>
        </row>
        <row r="397">
          <cell r="D397" t="str">
            <v>F40</v>
          </cell>
          <cell r="E397" t="str">
            <v>F40</v>
          </cell>
          <cell r="F397" t="str">
            <v>F40</v>
          </cell>
          <cell r="G397" t="str">
            <v>F40</v>
          </cell>
        </row>
        <row r="399">
          <cell r="D399" t="str">
            <v>F40</v>
          </cell>
          <cell r="E399" t="str">
            <v>F40</v>
          </cell>
          <cell r="F399" t="str">
            <v>F40</v>
          </cell>
          <cell r="G399" t="str">
            <v>F40</v>
          </cell>
        </row>
        <row r="401">
          <cell r="D401" t="str">
            <v>F40</v>
          </cell>
          <cell r="E401" t="str">
            <v>F40</v>
          </cell>
          <cell r="F401" t="str">
            <v>F40</v>
          </cell>
          <cell r="G401" t="str">
            <v>F40</v>
          </cell>
        </row>
        <row r="403">
          <cell r="D403" t="str">
            <v>F40</v>
          </cell>
          <cell r="E403" t="str">
            <v>F40</v>
          </cell>
          <cell r="F403" t="str">
            <v>F40</v>
          </cell>
          <cell r="G403" t="str">
            <v>F40</v>
          </cell>
        </row>
        <row r="411">
          <cell r="D411" t="str">
            <v>F40</v>
          </cell>
          <cell r="E411" t="str">
            <v>F40</v>
          </cell>
          <cell r="F411" t="str">
            <v>F40</v>
          </cell>
          <cell r="G411" t="str">
            <v>F40</v>
          </cell>
        </row>
        <row r="413">
          <cell r="D413" t="str">
            <v>F40</v>
          </cell>
          <cell r="E413" t="str">
            <v>F40</v>
          </cell>
          <cell r="F413" t="str">
            <v>F40</v>
          </cell>
          <cell r="G413" t="str">
            <v>F40</v>
          </cell>
        </row>
        <row r="415">
          <cell r="D415" t="str">
            <v>F40</v>
          </cell>
          <cell r="E415" t="str">
            <v>F40</v>
          </cell>
          <cell r="F415" t="str">
            <v>F40</v>
          </cell>
          <cell r="G415" t="str">
            <v>F40</v>
          </cell>
        </row>
        <row r="417">
          <cell r="D417" t="str">
            <v>F40</v>
          </cell>
          <cell r="E417" t="str">
            <v>F40</v>
          </cell>
          <cell r="F417" t="str">
            <v>F40</v>
          </cell>
          <cell r="G417" t="str">
            <v>F40</v>
          </cell>
        </row>
        <row r="425">
          <cell r="D425" t="str">
            <v>F102x</v>
          </cell>
          <cell r="E425" t="str">
            <v>F102x</v>
          </cell>
          <cell r="F425" t="str">
            <v>F102x</v>
          </cell>
          <cell r="G425" t="str">
            <v>F102x</v>
          </cell>
        </row>
        <row r="426">
          <cell r="D426" t="str">
            <v>F42</v>
          </cell>
          <cell r="E426" t="str">
            <v>F42</v>
          </cell>
          <cell r="F426" t="str">
            <v>F42</v>
          </cell>
          <cell r="G426" t="str">
            <v>F42</v>
          </cell>
        </row>
        <row r="427">
          <cell r="D427" t="str">
            <v>F102x</v>
          </cell>
          <cell r="E427" t="str">
            <v>F102x</v>
          </cell>
          <cell r="F427" t="str">
            <v>F102x</v>
          </cell>
          <cell r="G427" t="str">
            <v>F102x</v>
          </cell>
        </row>
        <row r="430">
          <cell r="D430" t="str">
            <v>F102x</v>
          </cell>
          <cell r="E430" t="str">
            <v>F102x</v>
          </cell>
          <cell r="F430" t="str">
            <v>F102x</v>
          </cell>
          <cell r="G430" t="str">
            <v>F102x</v>
          </cell>
        </row>
        <row r="431">
          <cell r="D431" t="str">
            <v>F42</v>
          </cell>
          <cell r="E431" t="str">
            <v>F42</v>
          </cell>
          <cell r="F431" t="str">
            <v>F42</v>
          </cell>
          <cell r="G431" t="str">
            <v>F42</v>
          </cell>
        </row>
        <row r="432">
          <cell r="D432" t="str">
            <v>F102x</v>
          </cell>
          <cell r="E432" t="str">
            <v>F102x</v>
          </cell>
          <cell r="F432" t="str">
            <v>F102x</v>
          </cell>
          <cell r="G432" t="str">
            <v>F102x</v>
          </cell>
        </row>
        <row r="435">
          <cell r="D435" t="str">
            <v>F102x</v>
          </cell>
          <cell r="E435" t="str">
            <v>F102x</v>
          </cell>
          <cell r="F435" t="str">
            <v>F102x</v>
          </cell>
          <cell r="G435" t="str">
            <v>F102x</v>
          </cell>
        </row>
        <row r="437">
          <cell r="D437" t="str">
            <v>F102x</v>
          </cell>
          <cell r="E437" t="str">
            <v>F102x</v>
          </cell>
          <cell r="F437" t="str">
            <v>F102x</v>
          </cell>
          <cell r="G437" t="str">
            <v>F102x</v>
          </cell>
        </row>
        <row r="438">
          <cell r="D438" t="str">
            <v>F42</v>
          </cell>
          <cell r="E438" t="str">
            <v>F42</v>
          </cell>
          <cell r="F438" t="str">
            <v>F42</v>
          </cell>
          <cell r="G438" t="str">
            <v>F42</v>
          </cell>
        </row>
        <row r="439">
          <cell r="D439" t="str">
            <v>F102x</v>
          </cell>
          <cell r="E439" t="str">
            <v>F102x</v>
          </cell>
          <cell r="F439" t="str">
            <v>F102x</v>
          </cell>
          <cell r="G439" t="str">
            <v>F102x</v>
          </cell>
        </row>
        <row r="442">
          <cell r="D442" t="str">
            <v>F102x</v>
          </cell>
          <cell r="E442" t="str">
            <v>F102x</v>
          </cell>
          <cell r="F442" t="str">
            <v>F102x</v>
          </cell>
          <cell r="G442" t="str">
            <v>F102x</v>
          </cell>
        </row>
        <row r="443">
          <cell r="D443" t="str">
            <v>F10</v>
          </cell>
          <cell r="E443" t="str">
            <v>F10</v>
          </cell>
          <cell r="F443" t="str">
            <v>F10</v>
          </cell>
          <cell r="G443" t="str">
            <v>F10</v>
          </cell>
        </row>
        <row r="444">
          <cell r="D444" t="str">
            <v>F102x</v>
          </cell>
          <cell r="E444" t="str">
            <v>F102x</v>
          </cell>
          <cell r="F444" t="str">
            <v>F102x</v>
          </cell>
          <cell r="G444" t="str">
            <v>F102x</v>
          </cell>
        </row>
        <row r="446">
          <cell r="D446" t="str">
            <v>F102x</v>
          </cell>
          <cell r="E446" t="str">
            <v>F102x</v>
          </cell>
          <cell r="F446" t="str">
            <v>F102x</v>
          </cell>
          <cell r="G446" t="str">
            <v>F102x</v>
          </cell>
        </row>
        <row r="448">
          <cell r="D448" t="str">
            <v>F138x</v>
          </cell>
          <cell r="E448" t="str">
            <v>F138x</v>
          </cell>
          <cell r="F448" t="str">
            <v>F138x</v>
          </cell>
          <cell r="G448" t="str">
            <v>F138x</v>
          </cell>
        </row>
        <row r="450">
          <cell r="D450" t="str">
            <v>F102</v>
          </cell>
          <cell r="E450" t="str">
            <v>F102</v>
          </cell>
          <cell r="F450" t="str">
            <v>F102</v>
          </cell>
          <cell r="G450" t="str">
            <v>F102</v>
          </cell>
        </row>
        <row r="452">
          <cell r="D452" t="str">
            <v>F102</v>
          </cell>
          <cell r="E452" t="str">
            <v>F102</v>
          </cell>
          <cell r="F452" t="str">
            <v>F102</v>
          </cell>
          <cell r="G452" t="str">
            <v>F102</v>
          </cell>
        </row>
        <row r="453">
          <cell r="D453" t="str">
            <v>F103</v>
          </cell>
          <cell r="E453" t="str">
            <v>F103</v>
          </cell>
          <cell r="F453" t="str">
            <v>F103</v>
          </cell>
          <cell r="G453" t="str">
            <v>F103</v>
          </cell>
        </row>
        <row r="455">
          <cell r="D455" t="str">
            <v>F102x</v>
          </cell>
          <cell r="E455" t="str">
            <v>F102x</v>
          </cell>
          <cell r="F455" t="str">
            <v>F102x</v>
          </cell>
          <cell r="G455" t="str">
            <v>F102x</v>
          </cell>
        </row>
        <row r="458">
          <cell r="D458" t="str">
            <v>F102x</v>
          </cell>
          <cell r="E458" t="str">
            <v>F102x</v>
          </cell>
          <cell r="F458" t="str">
            <v>F102x</v>
          </cell>
          <cell r="G458" t="str">
            <v>F102x</v>
          </cell>
        </row>
        <row r="459">
          <cell r="D459" t="str">
            <v>F42</v>
          </cell>
          <cell r="E459" t="str">
            <v>F42</v>
          </cell>
          <cell r="F459" t="str">
            <v>F42</v>
          </cell>
          <cell r="G459" t="str">
            <v>F42</v>
          </cell>
        </row>
        <row r="460">
          <cell r="D460" t="str">
            <v>F138x</v>
          </cell>
          <cell r="E460" t="str">
            <v>F138x</v>
          </cell>
          <cell r="F460" t="str">
            <v>F138x</v>
          </cell>
          <cell r="G460" t="str">
            <v>F138x</v>
          </cell>
        </row>
        <row r="462">
          <cell r="D462" t="str">
            <v>F102x</v>
          </cell>
          <cell r="E462" t="str">
            <v>F102x</v>
          </cell>
          <cell r="F462" t="str">
            <v>F102x</v>
          </cell>
          <cell r="G462" t="str">
            <v>F102x</v>
          </cell>
        </row>
        <row r="464">
          <cell r="D464" t="str">
            <v>F108</v>
          </cell>
          <cell r="E464" t="str">
            <v>F108</v>
          </cell>
          <cell r="F464" t="str">
            <v>F108</v>
          </cell>
          <cell r="G464" t="str">
            <v>F108</v>
          </cell>
        </row>
        <row r="473">
          <cell r="D473" t="str">
            <v>C</v>
          </cell>
          <cell r="E473" t="str">
            <v>C</v>
          </cell>
          <cell r="F473" t="str">
            <v>C</v>
          </cell>
          <cell r="G473" t="str">
            <v>C</v>
          </cell>
        </row>
        <row r="474">
          <cell r="D474" t="str">
            <v>COS
Factor</v>
          </cell>
          <cell r="E474" t="str">
            <v>COS
Factor</v>
          </cell>
          <cell r="F474" t="str">
            <v>COS
Factor</v>
          </cell>
          <cell r="G474" t="str">
            <v>COS
Factor</v>
          </cell>
        </row>
        <row r="475">
          <cell r="D475" t="str">
            <v>F10</v>
          </cell>
          <cell r="E475" t="str">
            <v>F10</v>
          </cell>
          <cell r="F475" t="str">
            <v>F10</v>
          </cell>
          <cell r="G475" t="str">
            <v>F10</v>
          </cell>
        </row>
        <row r="477">
          <cell r="D477" t="str">
            <v>F10</v>
          </cell>
          <cell r="E477" t="str">
            <v>F10</v>
          </cell>
          <cell r="F477" t="str">
            <v>F10</v>
          </cell>
          <cell r="G477" t="str">
            <v>F10</v>
          </cell>
        </row>
        <row r="479">
          <cell r="D479" t="str">
            <v>F10</v>
          </cell>
          <cell r="E479" t="str">
            <v>F10</v>
          </cell>
          <cell r="F479" t="str">
            <v>F10</v>
          </cell>
          <cell r="G479" t="str">
            <v>F10</v>
          </cell>
        </row>
        <row r="481">
          <cell r="D481" t="str">
            <v>F10</v>
          </cell>
          <cell r="E481" t="str">
            <v>F10</v>
          </cell>
          <cell r="F481" t="str">
            <v>F10</v>
          </cell>
          <cell r="G481" t="str">
            <v>F10</v>
          </cell>
        </row>
        <row r="482">
          <cell r="D482" t="str">
            <v>F10</v>
          </cell>
          <cell r="E482" t="str">
            <v>F10</v>
          </cell>
          <cell r="F482" t="str">
            <v>F10</v>
          </cell>
          <cell r="G482" t="str">
            <v>F10</v>
          </cell>
        </row>
        <row r="483">
          <cell r="D483" t="str">
            <v>F10</v>
          </cell>
          <cell r="E483" t="str">
            <v>F10</v>
          </cell>
          <cell r="F483" t="str">
            <v>F10</v>
          </cell>
          <cell r="G483" t="str">
            <v>F10</v>
          </cell>
        </row>
        <row r="484">
          <cell r="D484" t="str">
            <v>F10</v>
          </cell>
          <cell r="E484" t="str">
            <v>F10</v>
          </cell>
          <cell r="F484" t="str">
            <v>F10</v>
          </cell>
          <cell r="G484" t="str">
            <v>F10</v>
          </cell>
        </row>
        <row r="487">
          <cell r="D487" t="str">
            <v>F106</v>
          </cell>
          <cell r="E487" t="str">
            <v>F106</v>
          </cell>
          <cell r="F487" t="str">
            <v>F106</v>
          </cell>
          <cell r="G487" t="str">
            <v>F106</v>
          </cell>
        </row>
        <row r="490">
          <cell r="D490" t="str">
            <v>F118</v>
          </cell>
          <cell r="E490" t="str">
            <v>F118</v>
          </cell>
          <cell r="F490" t="str">
            <v>F118</v>
          </cell>
          <cell r="G490" t="str">
            <v>F118</v>
          </cell>
        </row>
        <row r="491">
          <cell r="D491" t="str">
            <v>F119</v>
          </cell>
          <cell r="E491" t="str">
            <v>F119</v>
          </cell>
          <cell r="F491" t="str">
            <v>F119</v>
          </cell>
          <cell r="G491" t="str">
            <v>F119</v>
          </cell>
        </row>
        <row r="492">
          <cell r="D492" t="str">
            <v>F120</v>
          </cell>
          <cell r="E492" t="str">
            <v>F120</v>
          </cell>
          <cell r="F492" t="str">
            <v>F120</v>
          </cell>
          <cell r="G492" t="str">
            <v>F120</v>
          </cell>
        </row>
        <row r="493">
          <cell r="D493" t="str">
            <v>F121</v>
          </cell>
          <cell r="E493" t="str">
            <v>F121</v>
          </cell>
          <cell r="F493" t="str">
            <v>F121</v>
          </cell>
          <cell r="G493" t="str">
            <v>F121</v>
          </cell>
        </row>
        <row r="494">
          <cell r="D494" t="str">
            <v>F122</v>
          </cell>
          <cell r="E494" t="str">
            <v>F122</v>
          </cell>
          <cell r="F494" t="str">
            <v>F122</v>
          </cell>
          <cell r="G494" t="str">
            <v>F122</v>
          </cell>
        </row>
        <row r="495">
          <cell r="D495" t="str">
            <v>F123</v>
          </cell>
          <cell r="E495" t="str">
            <v>F123</v>
          </cell>
          <cell r="F495" t="str">
            <v>F123</v>
          </cell>
          <cell r="G495" t="str">
            <v>F123</v>
          </cell>
        </row>
        <row r="496">
          <cell r="D496" t="str">
            <v>F124</v>
          </cell>
          <cell r="E496" t="str">
            <v>F124</v>
          </cell>
          <cell r="F496" t="str">
            <v>F124</v>
          </cell>
          <cell r="G496" t="str">
            <v>F124</v>
          </cell>
        </row>
        <row r="497">
          <cell r="D497" t="str">
            <v>F125</v>
          </cell>
          <cell r="E497" t="str">
            <v>F125</v>
          </cell>
          <cell r="F497" t="str">
            <v>F125</v>
          </cell>
          <cell r="G497" t="str">
            <v>F125</v>
          </cell>
        </row>
        <row r="498">
          <cell r="D498" t="str">
            <v>F126</v>
          </cell>
          <cell r="E498" t="str">
            <v>F126</v>
          </cell>
          <cell r="F498" t="str">
            <v>F126</v>
          </cell>
          <cell r="G498" t="str">
            <v>F126</v>
          </cell>
        </row>
        <row r="499">
          <cell r="D499" t="str">
            <v>F127</v>
          </cell>
          <cell r="E499" t="str">
            <v>F127</v>
          </cell>
          <cell r="F499" t="str">
            <v>F127</v>
          </cell>
          <cell r="G499" t="str">
            <v>F127</v>
          </cell>
        </row>
        <row r="500">
          <cell r="D500" t="str">
            <v>F128</v>
          </cell>
          <cell r="E500" t="str">
            <v>F128</v>
          </cell>
          <cell r="F500" t="str">
            <v>F128</v>
          </cell>
          <cell r="G500" t="str">
            <v>F128</v>
          </cell>
        </row>
        <row r="501">
          <cell r="D501" t="str">
            <v>F129</v>
          </cell>
          <cell r="E501" t="str">
            <v>F129</v>
          </cell>
          <cell r="F501" t="str">
            <v>F129</v>
          </cell>
          <cell r="G501" t="str">
            <v>F129</v>
          </cell>
        </row>
        <row r="502">
          <cell r="D502" t="str">
            <v>F130</v>
          </cell>
          <cell r="E502" t="str">
            <v>F130</v>
          </cell>
          <cell r="F502" t="str">
            <v>F130</v>
          </cell>
          <cell r="G502" t="str">
            <v>F130</v>
          </cell>
        </row>
        <row r="506">
          <cell r="D506" t="str">
            <v>F107x</v>
          </cell>
          <cell r="E506" t="str">
            <v>F107x</v>
          </cell>
          <cell r="F506" t="str">
            <v>F107x</v>
          </cell>
          <cell r="G506" t="str">
            <v>F107x</v>
          </cell>
        </row>
        <row r="507">
          <cell r="D507" t="str">
            <v>F105x</v>
          </cell>
          <cell r="E507" t="str">
            <v>F105x</v>
          </cell>
          <cell r="F507" t="str">
            <v>F105x</v>
          </cell>
          <cell r="G507" t="str">
            <v>F105x</v>
          </cell>
        </row>
        <row r="508">
          <cell r="D508" t="str">
            <v>F105x</v>
          </cell>
          <cell r="E508" t="str">
            <v>F105x</v>
          </cell>
          <cell r="F508" t="str">
            <v>F105x</v>
          </cell>
          <cell r="G508" t="str">
            <v>F105x</v>
          </cell>
        </row>
        <row r="509">
          <cell r="D509" t="str">
            <v>F30</v>
          </cell>
          <cell r="E509" t="str">
            <v>F30</v>
          </cell>
          <cell r="F509" t="str">
            <v>F30</v>
          </cell>
          <cell r="G509" t="str">
            <v>F30</v>
          </cell>
        </row>
        <row r="510">
          <cell r="D510" t="str">
            <v>F42</v>
          </cell>
          <cell r="E510" t="str">
            <v>F42</v>
          </cell>
          <cell r="F510" t="str">
            <v>F42</v>
          </cell>
          <cell r="G510" t="str">
            <v>F42</v>
          </cell>
        </row>
        <row r="511">
          <cell r="D511" t="str">
            <v>F105x</v>
          </cell>
          <cell r="E511" t="str">
            <v>F105x</v>
          </cell>
          <cell r="F511" t="str">
            <v>F105x</v>
          </cell>
          <cell r="G511" t="str">
            <v>F105x</v>
          </cell>
        </row>
        <row r="512">
          <cell r="D512" t="str">
            <v>F102x</v>
          </cell>
          <cell r="E512" t="str">
            <v>F102x</v>
          </cell>
          <cell r="F512" t="str">
            <v>F102x</v>
          </cell>
          <cell r="G512" t="str">
            <v>F102x</v>
          </cell>
        </row>
        <row r="513">
          <cell r="D513" t="str">
            <v>F10</v>
          </cell>
          <cell r="E513" t="str">
            <v>F10</v>
          </cell>
          <cell r="F513" t="str">
            <v>F105x</v>
          </cell>
          <cell r="G513" t="str">
            <v>F10</v>
          </cell>
        </row>
        <row r="514">
          <cell r="D514" t="str">
            <v>F10</v>
          </cell>
          <cell r="E514" t="str">
            <v>F10</v>
          </cell>
          <cell r="F514" t="str">
            <v>F102x</v>
          </cell>
          <cell r="G514" t="str">
            <v>F10</v>
          </cell>
        </row>
        <row r="517">
          <cell r="D517" t="str">
            <v>F105x</v>
          </cell>
          <cell r="E517" t="str">
            <v>F105x</v>
          </cell>
          <cell r="F517" t="str">
            <v>F105x</v>
          </cell>
          <cell r="G517" t="str">
            <v>F105x</v>
          </cell>
        </row>
        <row r="519">
          <cell r="D519" t="str">
            <v>F30</v>
          </cell>
          <cell r="E519" t="str">
            <v>F30</v>
          </cell>
          <cell r="F519" t="str">
            <v>F30</v>
          </cell>
          <cell r="G519" t="str">
            <v>F30</v>
          </cell>
        </row>
        <row r="521">
          <cell r="D521" t="str">
            <v>F10</v>
          </cell>
          <cell r="E521" t="str">
            <v>F10</v>
          </cell>
          <cell r="F521" t="str">
            <v>F10</v>
          </cell>
          <cell r="G521" t="str">
            <v>F10</v>
          </cell>
        </row>
        <row r="530">
          <cell r="D530" t="str">
            <v>F10</v>
          </cell>
          <cell r="E530" t="str">
            <v>F10</v>
          </cell>
          <cell r="F530" t="str">
            <v>F10</v>
          </cell>
          <cell r="G530" t="str">
            <v>F10</v>
          </cell>
        </row>
        <row r="531">
          <cell r="D531" t="str">
            <v>F10</v>
          </cell>
          <cell r="E531" t="str">
            <v>F10</v>
          </cell>
          <cell r="F531" t="str">
            <v>F10</v>
          </cell>
          <cell r="G531" t="str">
            <v>F10</v>
          </cell>
        </row>
        <row r="532">
          <cell r="D532" t="str">
            <v>F102x</v>
          </cell>
          <cell r="E532" t="str">
            <v>F102x</v>
          </cell>
          <cell r="F532" t="str">
            <v>F102x</v>
          </cell>
          <cell r="G532" t="str">
            <v>F102x</v>
          </cell>
        </row>
        <row r="533">
          <cell r="D533" t="str">
            <v>F10</v>
          </cell>
          <cell r="E533" t="str">
            <v>F10</v>
          </cell>
          <cell r="F533" t="str">
            <v>F10</v>
          </cell>
          <cell r="G533" t="str">
            <v>F10</v>
          </cell>
        </row>
        <row r="534">
          <cell r="D534" t="str">
            <v>F42</v>
          </cell>
          <cell r="E534" t="str">
            <v>F42</v>
          </cell>
          <cell r="F534" t="str">
            <v>F42</v>
          </cell>
          <cell r="G534" t="str">
            <v>F42</v>
          </cell>
        </row>
        <row r="535">
          <cell r="D535" t="str">
            <v>F10</v>
          </cell>
          <cell r="E535" t="str">
            <v>F10</v>
          </cell>
          <cell r="F535" t="str">
            <v>F105x</v>
          </cell>
          <cell r="G535" t="str">
            <v>F10</v>
          </cell>
        </row>
        <row r="538">
          <cell r="D538" t="str">
            <v>F10</v>
          </cell>
          <cell r="E538" t="str">
            <v>F10</v>
          </cell>
          <cell r="F538" t="str">
            <v>F10</v>
          </cell>
          <cell r="G538" t="str">
            <v>F10</v>
          </cell>
        </row>
        <row r="541">
          <cell r="D541" t="str">
            <v>F107x</v>
          </cell>
          <cell r="E541" t="str">
            <v>F107x</v>
          </cell>
          <cell r="F541" t="str">
            <v>F107x</v>
          </cell>
          <cell r="G541" t="str">
            <v>F107x</v>
          </cell>
        </row>
        <row r="542">
          <cell r="D542" t="str">
            <v>F30</v>
          </cell>
          <cell r="E542" t="str">
            <v>F30</v>
          </cell>
          <cell r="F542" t="str">
            <v>F30</v>
          </cell>
          <cell r="G542" t="str">
            <v>F30</v>
          </cell>
        </row>
        <row r="543">
          <cell r="D543" t="str">
            <v>F105x</v>
          </cell>
          <cell r="E543" t="str">
            <v>F105x</v>
          </cell>
          <cell r="F543" t="str">
            <v>F105x</v>
          </cell>
          <cell r="G543" t="str">
            <v>F105x</v>
          </cell>
        </row>
        <row r="544">
          <cell r="D544" t="str">
            <v>F102x</v>
          </cell>
          <cell r="E544" t="str">
            <v>F102x</v>
          </cell>
          <cell r="F544" t="str">
            <v>F102x</v>
          </cell>
          <cell r="G544" t="str">
            <v>F102x</v>
          </cell>
        </row>
        <row r="545">
          <cell r="D545" t="str">
            <v>F42</v>
          </cell>
          <cell r="E545" t="str">
            <v>F42</v>
          </cell>
          <cell r="F545" t="str">
            <v>F42</v>
          </cell>
          <cell r="G545" t="str">
            <v>F42</v>
          </cell>
        </row>
        <row r="546">
          <cell r="D546" t="str">
            <v>F105x</v>
          </cell>
          <cell r="E546" t="str">
            <v>F105x</v>
          </cell>
          <cell r="F546" t="str">
            <v>F105x</v>
          </cell>
          <cell r="G546" t="str">
            <v>F105x</v>
          </cell>
        </row>
        <row r="547">
          <cell r="D547" t="str">
            <v>F105x</v>
          </cell>
          <cell r="E547" t="str">
            <v>F105x</v>
          </cell>
          <cell r="F547" t="str">
            <v>F105x</v>
          </cell>
          <cell r="G547" t="str">
            <v>F105x</v>
          </cell>
        </row>
        <row r="548">
          <cell r="D548" t="str">
            <v>F105x</v>
          </cell>
          <cell r="E548" t="str">
            <v>F105x</v>
          </cell>
          <cell r="F548" t="str">
            <v>F105x</v>
          </cell>
          <cell r="G548" t="str">
            <v>F105x</v>
          </cell>
        </row>
        <row r="549">
          <cell r="D549" t="str">
            <v>F105x</v>
          </cell>
          <cell r="E549" t="str">
            <v>F105x</v>
          </cell>
          <cell r="F549" t="str">
            <v>F105x</v>
          </cell>
          <cell r="G549" t="str">
            <v>F105x</v>
          </cell>
        </row>
        <row r="550">
          <cell r="D550" t="str">
            <v>F105x</v>
          </cell>
          <cell r="E550" t="str">
            <v>F105x</v>
          </cell>
          <cell r="F550" t="str">
            <v>F105x</v>
          </cell>
          <cell r="G550" t="str">
            <v>F105x</v>
          </cell>
        </row>
        <row r="551">
          <cell r="D551" t="str">
            <v>F10</v>
          </cell>
          <cell r="E551" t="str">
            <v>F10</v>
          </cell>
          <cell r="F551" t="str">
            <v>F10</v>
          </cell>
          <cell r="G551" t="str">
            <v>F10</v>
          </cell>
        </row>
        <row r="557">
          <cell r="D557" t="str">
            <v>C</v>
          </cell>
          <cell r="E557" t="str">
            <v>C</v>
          </cell>
          <cell r="F557" t="str">
            <v>C</v>
          </cell>
          <cell r="G557" t="str">
            <v>C</v>
          </cell>
        </row>
        <row r="558">
          <cell r="D558" t="str">
            <v>COS
Factor</v>
          </cell>
          <cell r="E558" t="str">
            <v>COS
Factor</v>
          </cell>
          <cell r="F558" t="str">
            <v>COS
Factor</v>
          </cell>
          <cell r="G558" t="str">
            <v>COS
Factor</v>
          </cell>
        </row>
        <row r="559">
          <cell r="D559" t="str">
            <v>F10</v>
          </cell>
          <cell r="E559" t="str">
            <v>F10</v>
          </cell>
          <cell r="F559" t="str">
            <v>F10</v>
          </cell>
          <cell r="G559" t="str">
            <v>F10</v>
          </cell>
        </row>
        <row r="561">
          <cell r="D561" t="str">
            <v>F10</v>
          </cell>
          <cell r="E561" t="str">
            <v>F10</v>
          </cell>
          <cell r="F561" t="str">
            <v>F10</v>
          </cell>
          <cell r="G561" t="str">
            <v>F10</v>
          </cell>
        </row>
        <row r="563">
          <cell r="D563" t="str">
            <v>F10</v>
          </cell>
          <cell r="E563" t="str">
            <v>F10</v>
          </cell>
          <cell r="F563" t="str">
            <v>F10</v>
          </cell>
          <cell r="G563" t="str">
            <v>F10</v>
          </cell>
        </row>
        <row r="565">
          <cell r="D565" t="str">
            <v>F10</v>
          </cell>
          <cell r="E565" t="str">
            <v>F10</v>
          </cell>
          <cell r="F565" t="str">
            <v>F10</v>
          </cell>
          <cell r="G565" t="str">
            <v>F10</v>
          </cell>
        </row>
        <row r="567">
          <cell r="D567" t="str">
            <v>F151</v>
          </cell>
          <cell r="E567" t="str">
            <v>F151</v>
          </cell>
          <cell r="F567" t="str">
            <v>F151</v>
          </cell>
          <cell r="G567" t="str">
            <v>F151</v>
          </cell>
        </row>
        <row r="576">
          <cell r="D576" t="str">
            <v>F101x</v>
          </cell>
          <cell r="E576" t="str">
            <v>F101x</v>
          </cell>
          <cell r="F576" t="str">
            <v>F101x</v>
          </cell>
          <cell r="G576" t="str">
            <v>F101x</v>
          </cell>
        </row>
        <row r="582">
          <cell r="D582" t="str">
            <v>F101x</v>
          </cell>
          <cell r="E582" t="str">
            <v>F101x</v>
          </cell>
          <cell r="F582" t="str">
            <v>F101x</v>
          </cell>
          <cell r="G582" t="str">
            <v>F101x</v>
          </cell>
        </row>
        <row r="584">
          <cell r="D584" t="str">
            <v>F101x</v>
          </cell>
          <cell r="E584" t="str">
            <v>F101x</v>
          </cell>
          <cell r="F584" t="str">
            <v>F101x</v>
          </cell>
          <cell r="G584" t="str">
            <v>F101x</v>
          </cell>
        </row>
        <row r="590">
          <cell r="D590" t="str">
            <v>F104x</v>
          </cell>
          <cell r="E590" t="str">
            <v>F104x</v>
          </cell>
          <cell r="F590" t="str">
            <v>F104x</v>
          </cell>
          <cell r="G590" t="str">
            <v>F104x</v>
          </cell>
        </row>
        <row r="595">
          <cell r="D595" t="str">
            <v>F101x</v>
          </cell>
          <cell r="E595" t="str">
            <v>F101x</v>
          </cell>
          <cell r="F595" t="str">
            <v>F101x</v>
          </cell>
          <cell r="G595" t="str">
            <v>F101x</v>
          </cell>
        </row>
        <row r="597">
          <cell r="D597" t="str">
            <v>F101x</v>
          </cell>
          <cell r="E597" t="str">
            <v>F101x</v>
          </cell>
          <cell r="F597" t="str">
            <v>F101x</v>
          </cell>
          <cell r="G597" t="str">
            <v>F101x</v>
          </cell>
        </row>
        <row r="599">
          <cell r="D599" t="str">
            <v>F101x</v>
          </cell>
          <cell r="E599" t="str">
            <v>F101x</v>
          </cell>
          <cell r="F599" t="str">
            <v>F101x</v>
          </cell>
          <cell r="G599" t="str">
            <v>F101x</v>
          </cell>
        </row>
        <row r="601">
          <cell r="D601" t="str">
            <v>F101x</v>
          </cell>
          <cell r="E601" t="str">
            <v>F101x</v>
          </cell>
          <cell r="F601" t="str">
            <v>F101x</v>
          </cell>
          <cell r="G601" t="str">
            <v>F101x</v>
          </cell>
        </row>
        <row r="606">
          <cell r="D606" t="str">
            <v>F101x</v>
          </cell>
          <cell r="E606" t="str">
            <v>F101x</v>
          </cell>
          <cell r="F606" t="str">
            <v>F101x</v>
          </cell>
          <cell r="G606" t="str">
            <v>F101x</v>
          </cell>
        </row>
        <row r="607">
          <cell r="D607" t="str">
            <v>F104x</v>
          </cell>
          <cell r="E607" t="str">
            <v>F104x</v>
          </cell>
          <cell r="F607" t="str">
            <v>F104x</v>
          </cell>
          <cell r="G607" t="str">
            <v>F104x</v>
          </cell>
        </row>
        <row r="608">
          <cell r="D608" t="str">
            <v>F102x</v>
          </cell>
          <cell r="E608" t="str">
            <v>F102x</v>
          </cell>
          <cell r="F608" t="str">
            <v>F102x</v>
          </cell>
          <cell r="G608" t="str">
            <v>F102x</v>
          </cell>
        </row>
        <row r="609">
          <cell r="D609" t="str">
            <v>F30</v>
          </cell>
          <cell r="E609" t="str">
            <v>F30</v>
          </cell>
          <cell r="F609" t="str">
            <v>F30</v>
          </cell>
          <cell r="G609" t="str">
            <v>F30</v>
          </cell>
        </row>
        <row r="610">
          <cell r="D610" t="str">
            <v>F10</v>
          </cell>
          <cell r="E610" t="str">
            <v>F10</v>
          </cell>
          <cell r="F610" t="str">
            <v>F10</v>
          </cell>
          <cell r="G610" t="str">
            <v>F10</v>
          </cell>
        </row>
        <row r="611">
          <cell r="D611" t="str">
            <v>F10</v>
          </cell>
          <cell r="E611" t="str">
            <v>F10</v>
          </cell>
          <cell r="F611" t="str">
            <v>F10</v>
          </cell>
          <cell r="G611" t="str">
            <v>F10</v>
          </cell>
        </row>
        <row r="615">
          <cell r="D615" t="str">
            <v>F101x</v>
          </cell>
          <cell r="E615" t="str">
            <v>F101x</v>
          </cell>
          <cell r="F615" t="str">
            <v>F101x</v>
          </cell>
          <cell r="G615" t="str">
            <v>F101x</v>
          </cell>
        </row>
        <row r="616">
          <cell r="D616" t="str">
            <v>F30</v>
          </cell>
          <cell r="E616" t="str">
            <v>F30</v>
          </cell>
          <cell r="F616" t="str">
            <v>F30</v>
          </cell>
          <cell r="G616" t="str">
            <v>F30</v>
          </cell>
        </row>
        <row r="617">
          <cell r="D617" t="str">
            <v>F104x</v>
          </cell>
          <cell r="E617" t="str">
            <v>F104x</v>
          </cell>
          <cell r="F617" t="str">
            <v>F104x</v>
          </cell>
          <cell r="G617" t="str">
            <v>F104x</v>
          </cell>
        </row>
        <row r="618">
          <cell r="D618" t="str">
            <v>F102x</v>
          </cell>
          <cell r="E618" t="str">
            <v>F102x</v>
          </cell>
          <cell r="F618" t="str">
            <v>F102x</v>
          </cell>
          <cell r="G618" t="str">
            <v>F102x</v>
          </cell>
        </row>
        <row r="619">
          <cell r="D619" t="str">
            <v>F10</v>
          </cell>
          <cell r="E619" t="str">
            <v>F10</v>
          </cell>
          <cell r="F619" t="str">
            <v>F10</v>
          </cell>
          <cell r="G619" t="str">
            <v>F10</v>
          </cell>
        </row>
        <row r="620">
          <cell r="D620" t="str">
            <v>F80</v>
          </cell>
          <cell r="E620" t="str">
            <v>F80</v>
          </cell>
          <cell r="F620" t="str">
            <v>F80</v>
          </cell>
          <cell r="G620" t="str">
            <v>F80</v>
          </cell>
        </row>
        <row r="624">
          <cell r="D624" t="str">
            <v>F101x</v>
          </cell>
          <cell r="E624" t="str">
            <v>F101x</v>
          </cell>
          <cell r="F624" t="str">
            <v>F101x</v>
          </cell>
          <cell r="G624" t="str">
            <v>F101x</v>
          </cell>
        </row>
        <row r="625">
          <cell r="D625" t="str">
            <v>F10</v>
          </cell>
          <cell r="E625" t="str">
            <v>F10</v>
          </cell>
          <cell r="F625" t="str">
            <v>F10</v>
          </cell>
          <cell r="G625" t="str">
            <v>F10</v>
          </cell>
        </row>
        <row r="626">
          <cell r="D626" t="str">
            <v>F104x</v>
          </cell>
          <cell r="E626" t="str">
            <v>F104x</v>
          </cell>
          <cell r="F626" t="str">
            <v>F104x</v>
          </cell>
          <cell r="G626" t="str">
            <v>F104x</v>
          </cell>
        </row>
        <row r="627">
          <cell r="D627" t="str">
            <v>F104x</v>
          </cell>
          <cell r="E627" t="str">
            <v>F104x</v>
          </cell>
          <cell r="F627" t="str">
            <v>F104x</v>
          </cell>
          <cell r="G627" t="str">
            <v>F104x</v>
          </cell>
        </row>
        <row r="628">
          <cell r="D628" t="str">
            <v>F10</v>
          </cell>
          <cell r="E628" t="str">
            <v>F10</v>
          </cell>
          <cell r="F628" t="str">
            <v>F10</v>
          </cell>
          <cell r="G628" t="str">
            <v>F10</v>
          </cell>
        </row>
        <row r="629">
          <cell r="D629" t="str">
            <v>F10</v>
          </cell>
          <cell r="E629" t="str">
            <v>F10</v>
          </cell>
          <cell r="F629" t="str">
            <v>F10</v>
          </cell>
          <cell r="G629" t="str">
            <v>F10</v>
          </cell>
        </row>
        <row r="630">
          <cell r="D630" t="str">
            <v>F30</v>
          </cell>
          <cell r="E630" t="str">
            <v>F30</v>
          </cell>
          <cell r="F630" t="str">
            <v>F30</v>
          </cell>
          <cell r="G630" t="str">
            <v>F30</v>
          </cell>
        </row>
        <row r="631">
          <cell r="D631" t="str">
            <v>F10</v>
          </cell>
          <cell r="E631" t="str">
            <v>F10</v>
          </cell>
          <cell r="F631" t="str">
            <v>F10</v>
          </cell>
          <cell r="G631" t="str">
            <v>F10</v>
          </cell>
        </row>
        <row r="632">
          <cell r="D632" t="str">
            <v>F102x</v>
          </cell>
          <cell r="E632" t="str">
            <v>F102x</v>
          </cell>
          <cell r="F632" t="str">
            <v>F102x</v>
          </cell>
          <cell r="G632" t="str">
            <v>F102x</v>
          </cell>
        </row>
        <row r="633">
          <cell r="D633" t="str">
            <v>F102x</v>
          </cell>
          <cell r="E633" t="str">
            <v>F102x</v>
          </cell>
          <cell r="F633" t="str">
            <v>F102x</v>
          </cell>
          <cell r="G633" t="str">
            <v>F102x</v>
          </cell>
        </row>
        <row r="634">
          <cell r="D634" t="str">
            <v>F104x</v>
          </cell>
          <cell r="E634" t="str">
            <v>F104x</v>
          </cell>
          <cell r="F634" t="str">
            <v>F104x</v>
          </cell>
          <cell r="G634" t="str">
            <v>F104x</v>
          </cell>
        </row>
        <row r="635">
          <cell r="D635" t="str">
            <v>F80</v>
          </cell>
          <cell r="E635" t="str">
            <v>F80</v>
          </cell>
          <cell r="F635" t="str">
            <v>F80</v>
          </cell>
          <cell r="G635" t="str">
            <v>F80</v>
          </cell>
        </row>
        <row r="636">
          <cell r="D636" t="str">
            <v>F151x</v>
          </cell>
          <cell r="E636" t="str">
            <v>F151x</v>
          </cell>
          <cell r="F636" t="str">
            <v>F151x</v>
          </cell>
          <cell r="G636" t="str">
            <v>F151x</v>
          </cell>
        </row>
        <row r="637">
          <cell r="D637" t="str">
            <v>F151x</v>
          </cell>
          <cell r="E637" t="str">
            <v>F151x</v>
          </cell>
          <cell r="F637" t="str">
            <v>F151x</v>
          </cell>
          <cell r="G637" t="str">
            <v>F151x</v>
          </cell>
        </row>
        <row r="643">
          <cell r="D643" t="str">
            <v>F101x</v>
          </cell>
          <cell r="E643" t="str">
            <v>F101x</v>
          </cell>
          <cell r="F643" t="str">
            <v>F101x</v>
          </cell>
          <cell r="G643" t="str">
            <v>F101x</v>
          </cell>
        </row>
        <row r="644">
          <cell r="D644" t="str">
            <v>F10</v>
          </cell>
          <cell r="E644" t="str">
            <v>F10</v>
          </cell>
          <cell r="F644" t="str">
            <v>F10</v>
          </cell>
          <cell r="G644" t="str">
            <v>F10</v>
          </cell>
        </row>
        <row r="645">
          <cell r="D645" t="str">
            <v>F10</v>
          </cell>
          <cell r="E645" t="str">
            <v>F10</v>
          </cell>
          <cell r="F645" t="str">
            <v>F10</v>
          </cell>
          <cell r="G645" t="str">
            <v>F10</v>
          </cell>
        </row>
        <row r="648">
          <cell r="D648" t="str">
            <v>F101x</v>
          </cell>
          <cell r="E648" t="str">
            <v>F101x</v>
          </cell>
          <cell r="F648" t="str">
            <v>F101x</v>
          </cell>
          <cell r="G648" t="str">
            <v>F101x</v>
          </cell>
        </row>
        <row r="649">
          <cell r="D649" t="str">
            <v>F30</v>
          </cell>
          <cell r="E649" t="str">
            <v>F30</v>
          </cell>
          <cell r="F649" t="str">
            <v>F30</v>
          </cell>
          <cell r="G649" t="str">
            <v>F30</v>
          </cell>
        </row>
        <row r="650">
          <cell r="D650" t="str">
            <v>F104x</v>
          </cell>
          <cell r="E650" t="str">
            <v>F104x</v>
          </cell>
          <cell r="F650" t="str">
            <v>F104x</v>
          </cell>
          <cell r="G650" t="str">
            <v>F104x</v>
          </cell>
        </row>
        <row r="651">
          <cell r="D651" t="str">
            <v>F150x</v>
          </cell>
          <cell r="E651" t="str">
            <v>F150x</v>
          </cell>
          <cell r="F651" t="str">
            <v>F150x</v>
          </cell>
          <cell r="G651" t="str">
            <v>F150x</v>
          </cell>
        </row>
        <row r="652">
          <cell r="D652" t="str">
            <v>F10</v>
          </cell>
          <cell r="E652" t="str">
            <v>F10</v>
          </cell>
          <cell r="F652" t="str">
            <v>F10</v>
          </cell>
          <cell r="G652" t="str">
            <v>F10</v>
          </cell>
        </row>
        <row r="653">
          <cell r="D653" t="str">
            <v>F102x</v>
          </cell>
          <cell r="E653" t="str">
            <v>F102x</v>
          </cell>
          <cell r="F653" t="str">
            <v>F102x</v>
          </cell>
          <cell r="G653" t="str">
            <v>F102x</v>
          </cell>
        </row>
        <row r="657">
          <cell r="D657" t="str">
            <v>F101x</v>
          </cell>
          <cell r="E657" t="str">
            <v>F101x</v>
          </cell>
          <cell r="F657" t="str">
            <v>F101x</v>
          </cell>
          <cell r="G657" t="str">
            <v>F101x</v>
          </cell>
        </row>
        <row r="658">
          <cell r="D658" t="str">
            <v>F80</v>
          </cell>
          <cell r="E658" t="str">
            <v>F80</v>
          </cell>
          <cell r="F658" t="str">
            <v>F80</v>
          </cell>
          <cell r="G658" t="str">
            <v>F80</v>
          </cell>
        </row>
        <row r="659">
          <cell r="D659" t="str">
            <v>F104x</v>
          </cell>
          <cell r="E659" t="str">
            <v>F104x</v>
          </cell>
          <cell r="F659" t="str">
            <v>F104x</v>
          </cell>
          <cell r="G659" t="str">
            <v>F104x</v>
          </cell>
        </row>
        <row r="660">
          <cell r="D660" t="str">
            <v>F40</v>
          </cell>
          <cell r="E660" t="str">
            <v>F40</v>
          </cell>
          <cell r="F660" t="str">
            <v>F40</v>
          </cell>
          <cell r="G660" t="str">
            <v>F40</v>
          </cell>
        </row>
        <row r="661">
          <cell r="D661" t="str">
            <v>F10</v>
          </cell>
          <cell r="E661" t="str">
            <v>F10</v>
          </cell>
          <cell r="F661" t="str">
            <v>F10</v>
          </cell>
          <cell r="G661" t="str">
            <v>F10</v>
          </cell>
        </row>
        <row r="662">
          <cell r="D662" t="str">
            <v>F10</v>
          </cell>
          <cell r="E662" t="str">
            <v>F10</v>
          </cell>
          <cell r="F662" t="str">
            <v>F10</v>
          </cell>
          <cell r="G662" t="str">
            <v>F10</v>
          </cell>
        </row>
        <row r="663">
          <cell r="D663" t="str">
            <v>F30</v>
          </cell>
          <cell r="E663" t="str">
            <v>F30</v>
          </cell>
          <cell r="F663" t="str">
            <v>F30</v>
          </cell>
          <cell r="G663" t="str">
            <v>F30</v>
          </cell>
        </row>
        <row r="664">
          <cell r="D664" t="str">
            <v>F10</v>
          </cell>
          <cell r="E664" t="str">
            <v>F10</v>
          </cell>
          <cell r="F664" t="str">
            <v>F10</v>
          </cell>
          <cell r="G664" t="str">
            <v>F10</v>
          </cell>
        </row>
        <row r="665">
          <cell r="D665" t="str">
            <v>F102x</v>
          </cell>
          <cell r="E665" t="str">
            <v>F102x</v>
          </cell>
          <cell r="F665" t="str">
            <v>F102x</v>
          </cell>
          <cell r="G665" t="str">
            <v>F102x</v>
          </cell>
        </row>
        <row r="666">
          <cell r="D666" t="str">
            <v>F102x</v>
          </cell>
          <cell r="E666" t="str">
            <v>F102x</v>
          </cell>
          <cell r="F666" t="str">
            <v>F102x</v>
          </cell>
          <cell r="G666" t="str">
            <v>F102x</v>
          </cell>
        </row>
        <row r="667">
          <cell r="D667" t="str">
            <v>F151x</v>
          </cell>
          <cell r="E667" t="str">
            <v>F151x</v>
          </cell>
          <cell r="F667" t="str">
            <v>F151x</v>
          </cell>
          <cell r="G667" t="str">
            <v>F151x</v>
          </cell>
        </row>
        <row r="668">
          <cell r="D668" t="str">
            <v>F104x</v>
          </cell>
          <cell r="E668" t="str">
            <v>F104x</v>
          </cell>
          <cell r="F668" t="str">
            <v>F104x</v>
          </cell>
          <cell r="G668" t="str">
            <v>F104x</v>
          </cell>
        </row>
        <row r="679">
          <cell r="D679" t="str">
            <v>F150x</v>
          </cell>
          <cell r="E679" t="str">
            <v>F150x</v>
          </cell>
          <cell r="F679" t="str">
            <v>F150x</v>
          </cell>
          <cell r="G679" t="str">
            <v>F150x</v>
          </cell>
        </row>
        <row r="680">
          <cell r="D680" t="str">
            <v>F10</v>
          </cell>
          <cell r="E680" t="str">
            <v>F10</v>
          </cell>
          <cell r="F680" t="str">
            <v>F10</v>
          </cell>
          <cell r="G680" t="str">
            <v>F10</v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91">
          <cell r="D691" t="str">
            <v>F104x</v>
          </cell>
          <cell r="E691" t="str">
            <v>F104x</v>
          </cell>
          <cell r="F691" t="str">
            <v>F104x</v>
          </cell>
          <cell r="G691" t="str">
            <v>F104x</v>
          </cell>
        </row>
        <row r="695">
          <cell r="D695" t="str">
            <v>F101x</v>
          </cell>
          <cell r="E695" t="str">
            <v>F101x</v>
          </cell>
          <cell r="F695" t="str">
            <v>F101x</v>
          </cell>
          <cell r="G695" t="str">
            <v>F101x</v>
          </cell>
        </row>
        <row r="704">
          <cell r="D704" t="str">
            <v>F30</v>
          </cell>
          <cell r="E704" t="str">
            <v>F30</v>
          </cell>
          <cell r="F704" t="str">
            <v>F30</v>
          </cell>
          <cell r="G704" t="str">
            <v>F30</v>
          </cell>
        </row>
        <row r="705">
          <cell r="D705" t="str">
            <v>F10</v>
          </cell>
          <cell r="E705" t="str">
            <v>F10</v>
          </cell>
          <cell r="F705" t="str">
            <v>F10</v>
          </cell>
          <cell r="G705" t="str">
            <v>F10</v>
          </cell>
        </row>
        <row r="706">
          <cell r="D706" t="str">
            <v>F102x</v>
          </cell>
          <cell r="E706" t="str">
            <v>F102x</v>
          </cell>
          <cell r="F706" t="str">
            <v>F102x</v>
          </cell>
          <cell r="G706" t="str">
            <v>F102x</v>
          </cell>
        </row>
        <row r="707">
          <cell r="D707" t="str">
            <v>F107x</v>
          </cell>
          <cell r="E707" t="str">
            <v>F107x</v>
          </cell>
          <cell r="F707" t="str">
            <v>F107x</v>
          </cell>
          <cell r="G707" t="str">
            <v>F107x</v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20">
          <cell r="D720" t="str">
            <v>C</v>
          </cell>
          <cell r="E720" t="str">
            <v>C</v>
          </cell>
          <cell r="F720" t="str">
            <v>C</v>
          </cell>
          <cell r="G720" t="str">
            <v>C</v>
          </cell>
        </row>
        <row r="721">
          <cell r="D721" t="str">
            <v>COS
Factor</v>
          </cell>
          <cell r="E721" t="str">
            <v>COS
Factor</v>
          </cell>
          <cell r="F721" t="str">
            <v>COS
Factor</v>
          </cell>
          <cell r="G721" t="str">
            <v>COS
Factor</v>
          </cell>
        </row>
        <row r="722">
          <cell r="D722" t="str">
            <v>F10</v>
          </cell>
          <cell r="E722" t="str">
            <v>F10</v>
          </cell>
          <cell r="F722" t="str">
            <v>F10</v>
          </cell>
          <cell r="G722" t="str">
            <v>F10</v>
          </cell>
        </row>
        <row r="725">
          <cell r="D725" t="str">
            <v>F10</v>
          </cell>
          <cell r="E725" t="str">
            <v>F10</v>
          </cell>
          <cell r="F725" t="str">
            <v>F10</v>
          </cell>
          <cell r="G725" t="str">
            <v>F10</v>
          </cell>
        </row>
        <row r="728">
          <cell r="D728" t="str">
            <v>F10</v>
          </cell>
          <cell r="E728" t="str">
            <v>F10</v>
          </cell>
          <cell r="F728" t="str">
            <v>F10</v>
          </cell>
          <cell r="G728" t="str">
            <v>F10</v>
          </cell>
        </row>
        <row r="731">
          <cell r="D731" t="str">
            <v>F10</v>
          </cell>
          <cell r="E731" t="str">
            <v>F10</v>
          </cell>
          <cell r="F731" t="str">
            <v>F10</v>
          </cell>
          <cell r="G731" t="str">
            <v>F10</v>
          </cell>
        </row>
        <row r="734">
          <cell r="D734" t="str">
            <v>F10</v>
          </cell>
          <cell r="E734" t="str">
            <v>F10</v>
          </cell>
          <cell r="F734" t="str">
            <v>F10</v>
          </cell>
          <cell r="G734" t="str">
            <v>F10</v>
          </cell>
        </row>
        <row r="737">
          <cell r="D737" t="str">
            <v>F10</v>
          </cell>
          <cell r="E737" t="str">
            <v>F10</v>
          </cell>
          <cell r="F737" t="str">
            <v>F10</v>
          </cell>
          <cell r="G737" t="str">
            <v>F10</v>
          </cell>
        </row>
        <row r="740">
          <cell r="D740" t="str">
            <v>F10</v>
          </cell>
          <cell r="E740" t="str">
            <v>F10</v>
          </cell>
          <cell r="F740" t="str">
            <v>F10</v>
          </cell>
          <cell r="G740" t="str">
            <v>F10</v>
          </cell>
        </row>
        <row r="750">
          <cell r="D750" t="str">
            <v>F10</v>
          </cell>
          <cell r="E750" t="str">
            <v>F10</v>
          </cell>
          <cell r="F750" t="str">
            <v>F10</v>
          </cell>
          <cell r="G750" t="str">
            <v>F10</v>
          </cell>
        </row>
        <row r="752">
          <cell r="D752" t="str">
            <v>F10</v>
          </cell>
          <cell r="E752" t="str">
            <v>F10</v>
          </cell>
          <cell r="F752" t="str">
            <v>F10</v>
          </cell>
          <cell r="G752" t="str">
            <v>F10</v>
          </cell>
        </row>
        <row r="754">
          <cell r="D754" t="str">
            <v>F10</v>
          </cell>
          <cell r="E754" t="str">
            <v>F10</v>
          </cell>
          <cell r="F754" t="str">
            <v>F10</v>
          </cell>
          <cell r="G754" t="str">
            <v>F10</v>
          </cell>
        </row>
        <row r="756">
          <cell r="D756" t="str">
            <v>F10</v>
          </cell>
          <cell r="E756" t="str">
            <v>F10</v>
          </cell>
          <cell r="F756" t="str">
            <v>F10</v>
          </cell>
          <cell r="G756" t="str">
            <v>F10</v>
          </cell>
        </row>
        <row r="758">
          <cell r="D758" t="str">
            <v>F10</v>
          </cell>
          <cell r="E758" t="str">
            <v>F10</v>
          </cell>
          <cell r="F758" t="str">
            <v>F10</v>
          </cell>
          <cell r="G758" t="str">
            <v>F10</v>
          </cell>
        </row>
        <row r="760">
          <cell r="D760" t="str">
            <v>F10</v>
          </cell>
          <cell r="E760" t="str">
            <v>F10</v>
          </cell>
          <cell r="F760" t="str">
            <v>F10</v>
          </cell>
          <cell r="G760" t="str">
            <v>F10</v>
          </cell>
        </row>
        <row r="762">
          <cell r="D762" t="str">
            <v>F10</v>
          </cell>
          <cell r="E762" t="str">
            <v>F10</v>
          </cell>
          <cell r="F762" t="str">
            <v>F10</v>
          </cell>
          <cell r="G762" t="str">
            <v>F10</v>
          </cell>
        </row>
        <row r="770">
          <cell r="D770" t="str">
            <v>F10</v>
          </cell>
          <cell r="E770" t="str">
            <v>F10</v>
          </cell>
          <cell r="F770" t="str">
            <v>F10</v>
          </cell>
          <cell r="G770" t="str">
            <v>F10</v>
          </cell>
        </row>
        <row r="772">
          <cell r="D772" t="str">
            <v>F10</v>
          </cell>
          <cell r="E772" t="str">
            <v>F10</v>
          </cell>
          <cell r="F772" t="str">
            <v>F10</v>
          </cell>
          <cell r="G772" t="str">
            <v>F10</v>
          </cell>
        </row>
        <row r="774">
          <cell r="D774" t="str">
            <v>F10</v>
          </cell>
          <cell r="E774" t="str">
            <v>F10</v>
          </cell>
          <cell r="F774" t="str">
            <v>F10</v>
          </cell>
          <cell r="G774" t="str">
            <v>F10</v>
          </cell>
        </row>
        <row r="776">
          <cell r="D776" t="str">
            <v>F10</v>
          </cell>
          <cell r="E776" t="str">
            <v>F10</v>
          </cell>
          <cell r="F776" t="str">
            <v>F10</v>
          </cell>
          <cell r="G776" t="str">
            <v>F10</v>
          </cell>
        </row>
        <row r="778">
          <cell r="D778" t="str">
            <v>F10</v>
          </cell>
          <cell r="E778" t="str">
            <v>F10</v>
          </cell>
          <cell r="F778" t="str">
            <v>F10</v>
          </cell>
          <cell r="G778" t="str">
            <v>F10</v>
          </cell>
        </row>
        <row r="780">
          <cell r="D780" t="str">
            <v>F10</v>
          </cell>
          <cell r="E780" t="str">
            <v>F10</v>
          </cell>
          <cell r="F780" t="str">
            <v>F10</v>
          </cell>
          <cell r="G780" t="str">
            <v>F10</v>
          </cell>
        </row>
        <row r="782">
          <cell r="D782" t="str">
            <v>F10</v>
          </cell>
          <cell r="E782" t="str">
            <v>F10</v>
          </cell>
          <cell r="F782" t="str">
            <v>F10</v>
          </cell>
          <cell r="G782" t="str">
            <v>F10</v>
          </cell>
        </row>
        <row r="784">
          <cell r="D784" t="str">
            <v>F10</v>
          </cell>
          <cell r="E784" t="str">
            <v>F10</v>
          </cell>
          <cell r="F784" t="str">
            <v>F10</v>
          </cell>
          <cell r="G784" t="str">
            <v>F10</v>
          </cell>
        </row>
        <row r="789">
          <cell r="D789" t="str">
            <v>C</v>
          </cell>
          <cell r="E789" t="str">
            <v>C</v>
          </cell>
          <cell r="F789" t="str">
            <v>C</v>
          </cell>
          <cell r="G789" t="str">
            <v>C</v>
          </cell>
        </row>
        <row r="790">
          <cell r="D790" t="str">
            <v>COS
Factor</v>
          </cell>
          <cell r="E790" t="str">
            <v>COS
Factor</v>
          </cell>
          <cell r="F790" t="str">
            <v>COS
Factor</v>
          </cell>
          <cell r="G790" t="str">
            <v>COS
Factor</v>
          </cell>
        </row>
        <row r="791">
          <cell r="D791" t="str">
            <v>F10</v>
          </cell>
          <cell r="E791" t="str">
            <v>F10</v>
          </cell>
          <cell r="F791" t="str">
            <v>F10</v>
          </cell>
          <cell r="G791" t="str">
            <v>F10</v>
          </cell>
        </row>
        <row r="792">
          <cell r="D792" t="str">
            <v>F10</v>
          </cell>
          <cell r="E792" t="str">
            <v>F10</v>
          </cell>
          <cell r="F792" t="str">
            <v>F10</v>
          </cell>
          <cell r="G792" t="str">
            <v>F10</v>
          </cell>
        </row>
        <row r="793">
          <cell r="D793" t="str">
            <v>F10</v>
          </cell>
          <cell r="E793" t="str">
            <v>F10</v>
          </cell>
          <cell r="F793" t="str">
            <v>F10</v>
          </cell>
          <cell r="G793" t="str">
            <v>F10</v>
          </cell>
        </row>
        <row r="796">
          <cell r="D796" t="str">
            <v>F10</v>
          </cell>
          <cell r="E796" t="str">
            <v>F10</v>
          </cell>
          <cell r="F796" t="str">
            <v>F10</v>
          </cell>
          <cell r="G796" t="str">
            <v>F10</v>
          </cell>
        </row>
        <row r="797">
          <cell r="D797" t="str">
            <v>F10</v>
          </cell>
          <cell r="E797" t="str">
            <v>F10</v>
          </cell>
          <cell r="F797" t="str">
            <v>F10</v>
          </cell>
          <cell r="G797" t="str">
            <v>F10</v>
          </cell>
        </row>
        <row r="798">
          <cell r="D798" t="str">
            <v>F10</v>
          </cell>
          <cell r="E798" t="str">
            <v>F10</v>
          </cell>
          <cell r="F798" t="str">
            <v>F10</v>
          </cell>
          <cell r="G798" t="str">
            <v>F10</v>
          </cell>
        </row>
        <row r="801">
          <cell r="D801" t="str">
            <v>F10</v>
          </cell>
          <cell r="E801" t="str">
            <v>F10</v>
          </cell>
          <cell r="F801" t="str">
            <v>F10</v>
          </cell>
          <cell r="G801" t="str">
            <v>F10</v>
          </cell>
        </row>
        <row r="802">
          <cell r="D802" t="str">
            <v>F10</v>
          </cell>
          <cell r="E802" t="str">
            <v>F10</v>
          </cell>
          <cell r="F802" t="str">
            <v>F10</v>
          </cell>
          <cell r="G802" t="str">
            <v>F10</v>
          </cell>
        </row>
        <row r="805">
          <cell r="D805" t="str">
            <v>F10</v>
          </cell>
          <cell r="E805" t="str">
            <v>F10</v>
          </cell>
          <cell r="F805" t="str">
            <v>F10</v>
          </cell>
          <cell r="G805" t="str">
            <v>F10</v>
          </cell>
        </row>
        <row r="806">
          <cell r="D806" t="str">
            <v>F10</v>
          </cell>
          <cell r="E806" t="str">
            <v>F10</v>
          </cell>
          <cell r="F806" t="str">
            <v>F10</v>
          </cell>
          <cell r="G806" t="str">
            <v>F10</v>
          </cell>
        </row>
        <row r="807">
          <cell r="D807" t="str">
            <v>F10</v>
          </cell>
          <cell r="E807" t="str">
            <v>F10</v>
          </cell>
          <cell r="F807" t="str">
            <v>F10</v>
          </cell>
          <cell r="G807" t="str">
            <v>F10</v>
          </cell>
        </row>
        <row r="810">
          <cell r="D810" t="str">
            <v>F10</v>
          </cell>
          <cell r="E810" t="str">
            <v>F10</v>
          </cell>
          <cell r="F810" t="str">
            <v>F10</v>
          </cell>
          <cell r="G810" t="str">
            <v>F10</v>
          </cell>
        </row>
        <row r="811">
          <cell r="D811" t="str">
            <v>F10</v>
          </cell>
          <cell r="E811" t="str">
            <v>F10</v>
          </cell>
          <cell r="F811" t="str">
            <v>F10</v>
          </cell>
          <cell r="G811" t="str">
            <v>F10</v>
          </cell>
        </row>
        <row r="812">
          <cell r="D812" t="str">
            <v>F10</v>
          </cell>
          <cell r="E812" t="str">
            <v>F10</v>
          </cell>
          <cell r="F812" t="str">
            <v>F10</v>
          </cell>
          <cell r="G812" t="str">
            <v>F10</v>
          </cell>
        </row>
        <row r="815">
          <cell r="D815" t="str">
            <v>F10</v>
          </cell>
          <cell r="E815" t="str">
            <v>F10</v>
          </cell>
          <cell r="F815" t="str">
            <v>F10</v>
          </cell>
          <cell r="G815" t="str">
            <v>F10</v>
          </cell>
        </row>
        <row r="816">
          <cell r="D816" t="str">
            <v>F10</v>
          </cell>
          <cell r="E816" t="str">
            <v>F10</v>
          </cell>
          <cell r="F816" t="str">
            <v>F10</v>
          </cell>
          <cell r="G816" t="str">
            <v>F10</v>
          </cell>
        </row>
        <row r="817">
          <cell r="D817" t="str">
            <v>F10</v>
          </cell>
          <cell r="E817" t="str">
            <v>F10</v>
          </cell>
          <cell r="F817" t="str">
            <v>F10</v>
          </cell>
          <cell r="G817" t="str">
            <v>F10</v>
          </cell>
        </row>
        <row r="820">
          <cell r="D820" t="str">
            <v>F10</v>
          </cell>
          <cell r="E820" t="str">
            <v>F10</v>
          </cell>
          <cell r="F820" t="str">
            <v>F10</v>
          </cell>
          <cell r="G820" t="str">
            <v>F10</v>
          </cell>
        </row>
        <row r="821">
          <cell r="D821" t="str">
            <v>F10</v>
          </cell>
          <cell r="E821" t="str">
            <v>F10</v>
          </cell>
          <cell r="F821" t="str">
            <v>F10</v>
          </cell>
          <cell r="G821" t="str">
            <v>F10</v>
          </cell>
        </row>
        <row r="823">
          <cell r="D823" t="str">
            <v>F10</v>
          </cell>
          <cell r="E823" t="str">
            <v>F10</v>
          </cell>
          <cell r="F823" t="str">
            <v>F10</v>
          </cell>
          <cell r="G823" t="str">
            <v>F10</v>
          </cell>
        </row>
        <row r="828">
          <cell r="D828" t="str">
            <v>F10</v>
          </cell>
          <cell r="E828" t="str">
            <v>F10</v>
          </cell>
          <cell r="F828" t="str">
            <v>F10</v>
          </cell>
          <cell r="G828" t="str">
            <v>F10</v>
          </cell>
        </row>
        <row r="834">
          <cell r="D834" t="str">
            <v>F10</v>
          </cell>
          <cell r="E834" t="str">
            <v>F10</v>
          </cell>
          <cell r="F834" t="str">
            <v>F10</v>
          </cell>
          <cell r="G834" t="str">
            <v>F10</v>
          </cell>
        </row>
        <row r="835">
          <cell r="D835" t="str">
            <v>A</v>
          </cell>
          <cell r="E835" t="str">
            <v>A</v>
          </cell>
          <cell r="F835" t="str">
            <v>A</v>
          </cell>
          <cell r="G835" t="str">
            <v>A</v>
          </cell>
        </row>
        <row r="838">
          <cell r="D838" t="str">
            <v>F10</v>
          </cell>
          <cell r="E838" t="str">
            <v>F10</v>
          </cell>
          <cell r="F838" t="str">
            <v>F10</v>
          </cell>
          <cell r="G838" t="str">
            <v>F10</v>
          </cell>
        </row>
        <row r="839">
          <cell r="D839" t="str">
            <v>A</v>
          </cell>
          <cell r="E839" t="str">
            <v>A</v>
          </cell>
          <cell r="F839" t="str">
            <v>A</v>
          </cell>
          <cell r="G839" t="str">
            <v>A</v>
          </cell>
        </row>
        <row r="842">
          <cell r="D842" t="str">
            <v>F10</v>
          </cell>
          <cell r="E842" t="str">
            <v>F10</v>
          </cell>
          <cell r="F842" t="str">
            <v>F10</v>
          </cell>
          <cell r="G842" t="str">
            <v>F10</v>
          </cell>
        </row>
        <row r="843">
          <cell r="D843" t="str">
            <v>A</v>
          </cell>
          <cell r="E843" t="str">
            <v>A</v>
          </cell>
          <cell r="F843" t="str">
            <v>A</v>
          </cell>
          <cell r="G843" t="str">
            <v>A</v>
          </cell>
        </row>
        <row r="846">
          <cell r="D846" t="str">
            <v>F10</v>
          </cell>
          <cell r="E846" t="str">
            <v>F10</v>
          </cell>
          <cell r="F846" t="str">
            <v>F10</v>
          </cell>
          <cell r="G846" t="str">
            <v>F10</v>
          </cell>
        </row>
        <row r="847">
          <cell r="D847" t="str">
            <v>A</v>
          </cell>
          <cell r="E847" t="str">
            <v>A</v>
          </cell>
          <cell r="F847" t="str">
            <v>A</v>
          </cell>
          <cell r="G847" t="str">
            <v>A</v>
          </cell>
        </row>
        <row r="850">
          <cell r="D850" t="str">
            <v>F10</v>
          </cell>
          <cell r="E850" t="str">
            <v>F10</v>
          </cell>
          <cell r="F850" t="str">
            <v>F10</v>
          </cell>
          <cell r="G850" t="str">
            <v>F10</v>
          </cell>
        </row>
        <row r="851">
          <cell r="D851" t="str">
            <v>A</v>
          </cell>
          <cell r="E851" t="str">
            <v>A</v>
          </cell>
          <cell r="F851" t="str">
            <v>A</v>
          </cell>
          <cell r="G851" t="str">
            <v>A</v>
          </cell>
        </row>
        <row r="854">
          <cell r="D854" t="str">
            <v>F10</v>
          </cell>
          <cell r="E854" t="str">
            <v>F10</v>
          </cell>
          <cell r="F854" t="str">
            <v>F10</v>
          </cell>
          <cell r="G854" t="str">
            <v>F10</v>
          </cell>
        </row>
        <row r="855">
          <cell r="D855" t="str">
            <v>A</v>
          </cell>
          <cell r="E855" t="str">
            <v>A</v>
          </cell>
          <cell r="F855" t="str">
            <v>A</v>
          </cell>
          <cell r="G855" t="str">
            <v>A</v>
          </cell>
        </row>
        <row r="858">
          <cell r="D858" t="str">
            <v>F10</v>
          </cell>
          <cell r="E858" t="str">
            <v>F10</v>
          </cell>
          <cell r="F858" t="str">
            <v>F10</v>
          </cell>
          <cell r="G858" t="str">
            <v>F10</v>
          </cell>
        </row>
        <row r="859">
          <cell r="D859" t="str">
            <v>A</v>
          </cell>
          <cell r="E859" t="str">
            <v>A</v>
          </cell>
          <cell r="F859" t="str">
            <v>A</v>
          </cell>
          <cell r="G859" t="str">
            <v>A</v>
          </cell>
        </row>
        <row r="862">
          <cell r="D862" t="str">
            <v>F10</v>
          </cell>
          <cell r="E862" t="str">
            <v>F10</v>
          </cell>
          <cell r="F862" t="str">
            <v>F10</v>
          </cell>
          <cell r="G862" t="str">
            <v>F10</v>
          </cell>
        </row>
        <row r="863">
          <cell r="D863" t="str">
            <v>A</v>
          </cell>
          <cell r="E863" t="str">
            <v>A</v>
          </cell>
          <cell r="F863" t="str">
            <v>A</v>
          </cell>
          <cell r="G863" t="str">
            <v>A</v>
          </cell>
        </row>
        <row r="866">
          <cell r="D866" t="str">
            <v>F10</v>
          </cell>
          <cell r="E866" t="str">
            <v>F10</v>
          </cell>
          <cell r="F866" t="str">
            <v>F10</v>
          </cell>
          <cell r="G866" t="str">
            <v>F10</v>
          </cell>
        </row>
        <row r="867">
          <cell r="D867" t="str">
            <v>A</v>
          </cell>
          <cell r="E867" t="str">
            <v>A</v>
          </cell>
          <cell r="F867" t="str">
            <v>A</v>
          </cell>
          <cell r="G867" t="str">
            <v>A</v>
          </cell>
        </row>
        <row r="870">
          <cell r="D870" t="str">
            <v>F10</v>
          </cell>
          <cell r="E870" t="str">
            <v>F10</v>
          </cell>
          <cell r="F870" t="str">
            <v>F10</v>
          </cell>
          <cell r="G870" t="str">
            <v>F10</v>
          </cell>
        </row>
        <row r="871">
          <cell r="D871" t="str">
            <v>F10</v>
          </cell>
          <cell r="E871" t="str">
            <v>F10</v>
          </cell>
          <cell r="F871" t="str">
            <v>F10</v>
          </cell>
          <cell r="G871" t="str">
            <v>F10</v>
          </cell>
        </row>
        <row r="875">
          <cell r="D875" t="str">
            <v>C</v>
          </cell>
          <cell r="E875" t="str">
            <v>C</v>
          </cell>
          <cell r="F875" t="str">
            <v>C</v>
          </cell>
          <cell r="G875" t="str">
            <v>C</v>
          </cell>
        </row>
        <row r="876">
          <cell r="D876" t="str">
            <v>COS
Factor</v>
          </cell>
          <cell r="E876" t="str">
            <v>COS
Factor</v>
          </cell>
          <cell r="F876" t="str">
            <v>COS
Factor</v>
          </cell>
          <cell r="G876" t="str">
            <v>COS
Factor</v>
          </cell>
        </row>
        <row r="879">
          <cell r="D879" t="str">
            <v>F20</v>
          </cell>
          <cell r="E879" t="str">
            <v>F20</v>
          </cell>
          <cell r="F879" t="str">
            <v>F20</v>
          </cell>
          <cell r="G879" t="str">
            <v>F20</v>
          </cell>
        </row>
        <row r="880">
          <cell r="D880" t="str">
            <v>A</v>
          </cell>
          <cell r="E880" t="str">
            <v>A</v>
          </cell>
          <cell r="F880" t="str">
            <v>A</v>
          </cell>
          <cell r="G880" t="str">
            <v>A</v>
          </cell>
        </row>
        <row r="883">
          <cell r="D883" t="str">
            <v>F20</v>
          </cell>
          <cell r="E883" t="str">
            <v>F20</v>
          </cell>
          <cell r="F883" t="str">
            <v>F20</v>
          </cell>
          <cell r="G883" t="str">
            <v>F20</v>
          </cell>
        </row>
        <row r="884">
          <cell r="D884" t="str">
            <v>A</v>
          </cell>
          <cell r="E884" t="str">
            <v>A</v>
          </cell>
          <cell r="F884" t="str">
            <v>A</v>
          </cell>
          <cell r="G884" t="str">
            <v>A</v>
          </cell>
        </row>
        <row r="887">
          <cell r="D887" t="str">
            <v>F20</v>
          </cell>
          <cell r="E887" t="str">
            <v>F20</v>
          </cell>
          <cell r="F887" t="str">
            <v>F20</v>
          </cell>
          <cell r="G887" t="str">
            <v>F20</v>
          </cell>
        </row>
        <row r="888">
          <cell r="D888" t="str">
            <v>A</v>
          </cell>
          <cell r="E888" t="str">
            <v>A</v>
          </cell>
          <cell r="F888" t="str">
            <v>A</v>
          </cell>
          <cell r="G888" t="str">
            <v>A</v>
          </cell>
        </row>
        <row r="891">
          <cell r="D891" t="str">
            <v>F20</v>
          </cell>
          <cell r="E891" t="str">
            <v>F20</v>
          </cell>
          <cell r="F891" t="str">
            <v>F20</v>
          </cell>
          <cell r="G891" t="str">
            <v>F20</v>
          </cell>
        </row>
        <row r="892">
          <cell r="D892" t="str">
            <v>F22</v>
          </cell>
          <cell r="E892" t="str">
            <v>F22</v>
          </cell>
          <cell r="F892" t="str">
            <v>F22</v>
          </cell>
          <cell r="G892" t="str">
            <v>F22</v>
          </cell>
        </row>
        <row r="893">
          <cell r="D893" t="str">
            <v>A</v>
          </cell>
          <cell r="E893" t="str">
            <v>A</v>
          </cell>
          <cell r="F893" t="str">
            <v>A</v>
          </cell>
          <cell r="G893" t="str">
            <v>A</v>
          </cell>
        </row>
        <row r="896">
          <cell r="D896" t="str">
            <v>F20</v>
          </cell>
          <cell r="E896" t="str">
            <v>F20</v>
          </cell>
          <cell r="F896" t="str">
            <v>F20</v>
          </cell>
          <cell r="G896" t="str">
            <v>F20</v>
          </cell>
        </row>
        <row r="897">
          <cell r="D897" t="str">
            <v>F22</v>
          </cell>
          <cell r="E897" t="str">
            <v>F22</v>
          </cell>
          <cell r="F897" t="str">
            <v>F22</v>
          </cell>
          <cell r="G897" t="str">
            <v>F22</v>
          </cell>
        </row>
        <row r="898">
          <cell r="D898" t="str">
            <v>A</v>
          </cell>
          <cell r="E898" t="str">
            <v>A</v>
          </cell>
          <cell r="F898" t="str">
            <v>A</v>
          </cell>
          <cell r="G898" t="str">
            <v>A</v>
          </cell>
        </row>
        <row r="901">
          <cell r="D901" t="str">
            <v>F20</v>
          </cell>
          <cell r="E901" t="str">
            <v>F20</v>
          </cell>
          <cell r="F901" t="str">
            <v>F20</v>
          </cell>
          <cell r="G901" t="str">
            <v>F20</v>
          </cell>
        </row>
        <row r="902">
          <cell r="D902" t="str">
            <v>F22</v>
          </cell>
          <cell r="E902" t="str">
            <v>F22</v>
          </cell>
          <cell r="F902" t="str">
            <v>F22</v>
          </cell>
          <cell r="G902" t="str">
            <v>F22</v>
          </cell>
        </row>
        <row r="903">
          <cell r="D903" t="str">
            <v>A</v>
          </cell>
          <cell r="E903" t="str">
            <v>A</v>
          </cell>
          <cell r="F903" t="str">
            <v>A</v>
          </cell>
          <cell r="G903" t="str">
            <v>A</v>
          </cell>
        </row>
        <row r="906">
          <cell r="D906" t="str">
            <v>F20</v>
          </cell>
          <cell r="E906" t="str">
            <v>F20</v>
          </cell>
          <cell r="F906" t="str">
            <v>F20</v>
          </cell>
          <cell r="G906" t="str">
            <v>F20</v>
          </cell>
        </row>
        <row r="907">
          <cell r="D907" t="str">
            <v>F22</v>
          </cell>
          <cell r="E907" t="str">
            <v>F22</v>
          </cell>
          <cell r="F907" t="str">
            <v>F22</v>
          </cell>
          <cell r="G907" t="str">
            <v>F22</v>
          </cell>
        </row>
        <row r="908">
          <cell r="D908" t="str">
            <v>A</v>
          </cell>
          <cell r="E908" t="str">
            <v>A</v>
          </cell>
          <cell r="F908" t="str">
            <v>A</v>
          </cell>
          <cell r="G908" t="str">
            <v>A</v>
          </cell>
        </row>
        <row r="911">
          <cell r="D911" t="str">
            <v>F21</v>
          </cell>
          <cell r="E911" t="str">
            <v>F21</v>
          </cell>
          <cell r="F911" t="str">
            <v>F21</v>
          </cell>
          <cell r="G911" t="str">
            <v>F21</v>
          </cell>
        </row>
        <row r="912">
          <cell r="D912" t="str">
            <v>A</v>
          </cell>
          <cell r="E912" t="str">
            <v>A</v>
          </cell>
          <cell r="F912" t="str">
            <v>A</v>
          </cell>
          <cell r="G912" t="str">
            <v>A</v>
          </cell>
        </row>
        <row r="915">
          <cell r="D915" t="str">
            <v>F70</v>
          </cell>
          <cell r="E915" t="str">
            <v>F70</v>
          </cell>
          <cell r="F915" t="str">
            <v>F70</v>
          </cell>
          <cell r="G915" t="str">
            <v>F70</v>
          </cell>
        </row>
        <row r="916">
          <cell r="D916" t="str">
            <v>A</v>
          </cell>
          <cell r="E916" t="str">
            <v>A</v>
          </cell>
          <cell r="F916" t="str">
            <v>A</v>
          </cell>
          <cell r="G916" t="str">
            <v>A</v>
          </cell>
        </row>
        <row r="919">
          <cell r="D919" t="str">
            <v>F60</v>
          </cell>
          <cell r="E919" t="str">
            <v>F60</v>
          </cell>
          <cell r="F919" t="str">
            <v>F60</v>
          </cell>
          <cell r="G919" t="str">
            <v>F60</v>
          </cell>
        </row>
        <row r="920">
          <cell r="D920" t="str">
            <v>A</v>
          </cell>
          <cell r="E920" t="str">
            <v>A</v>
          </cell>
          <cell r="F920" t="str">
            <v>A</v>
          </cell>
          <cell r="G920" t="str">
            <v>A</v>
          </cell>
        </row>
        <row r="923">
          <cell r="D923" t="str">
            <v>F20</v>
          </cell>
          <cell r="E923" t="str">
            <v>F20</v>
          </cell>
          <cell r="F923" t="str">
            <v>F20</v>
          </cell>
          <cell r="G923" t="str">
            <v>F20</v>
          </cell>
        </row>
        <row r="924">
          <cell r="D924" t="str">
            <v>F22</v>
          </cell>
          <cell r="E924" t="str">
            <v>F22</v>
          </cell>
          <cell r="F924" t="str">
            <v>F22</v>
          </cell>
          <cell r="G924" t="str">
            <v>F22</v>
          </cell>
        </row>
        <row r="925">
          <cell r="D925" t="str">
            <v>A</v>
          </cell>
          <cell r="E925" t="str">
            <v>A</v>
          </cell>
          <cell r="F925" t="str">
            <v>A</v>
          </cell>
          <cell r="G925" t="str">
            <v>A</v>
          </cell>
        </row>
        <row r="928">
          <cell r="D928" t="str">
            <v>F20</v>
          </cell>
          <cell r="E928" t="str">
            <v>F20</v>
          </cell>
          <cell r="F928" t="str">
            <v>F20</v>
          </cell>
          <cell r="G928" t="str">
            <v>F20</v>
          </cell>
        </row>
        <row r="929">
          <cell r="D929" t="str">
            <v>F22</v>
          </cell>
          <cell r="E929" t="str">
            <v>F22</v>
          </cell>
          <cell r="F929" t="str">
            <v>F22</v>
          </cell>
          <cell r="G929" t="str">
            <v>F22</v>
          </cell>
        </row>
        <row r="930">
          <cell r="D930" t="str">
            <v>A</v>
          </cell>
          <cell r="E930" t="str">
            <v>A</v>
          </cell>
          <cell r="F930" t="str">
            <v>A</v>
          </cell>
          <cell r="G930" t="str">
            <v>A</v>
          </cell>
        </row>
        <row r="933">
          <cell r="D933" t="str">
            <v>A</v>
          </cell>
          <cell r="E933" t="str">
            <v>A</v>
          </cell>
          <cell r="F933" t="str">
            <v>A</v>
          </cell>
          <cell r="G933" t="str">
            <v>A</v>
          </cell>
        </row>
        <row r="936">
          <cell r="D936" t="str">
            <v>F22</v>
          </cell>
          <cell r="E936" t="str">
            <v>F22</v>
          </cell>
          <cell r="F936" t="str">
            <v>F22</v>
          </cell>
          <cell r="G936" t="str">
            <v>F22</v>
          </cell>
        </row>
        <row r="937">
          <cell r="D937" t="str">
            <v>F20</v>
          </cell>
          <cell r="E937" t="str">
            <v>F20</v>
          </cell>
          <cell r="F937" t="str">
            <v>F20</v>
          </cell>
          <cell r="G937" t="str">
            <v>F20</v>
          </cell>
        </row>
        <row r="942">
          <cell r="D942" t="str">
            <v>C</v>
          </cell>
          <cell r="E942" t="str">
            <v>C</v>
          </cell>
          <cell r="F942" t="str">
            <v>C</v>
          </cell>
          <cell r="G942" t="str">
            <v>C</v>
          </cell>
        </row>
        <row r="943">
          <cell r="D943" t="str">
            <v>COS
Factor</v>
          </cell>
          <cell r="E943" t="str">
            <v>COS
Factor</v>
          </cell>
          <cell r="F943" t="str">
            <v>COS
Factor</v>
          </cell>
          <cell r="G943" t="str">
            <v>COS
Factor</v>
          </cell>
        </row>
        <row r="945">
          <cell r="D945" t="str">
            <v>F107x</v>
          </cell>
          <cell r="E945" t="str">
            <v>F107x</v>
          </cell>
          <cell r="F945" t="str">
            <v>F107x</v>
          </cell>
          <cell r="G945" t="str">
            <v>F107x</v>
          </cell>
        </row>
        <row r="946">
          <cell r="D946" t="str">
            <v>F42</v>
          </cell>
          <cell r="E946" t="str">
            <v>F42</v>
          </cell>
          <cell r="F946" t="str">
            <v>F42</v>
          </cell>
          <cell r="G946" t="str">
            <v>F42</v>
          </cell>
        </row>
        <row r="947">
          <cell r="D947" t="str">
            <v>F105x</v>
          </cell>
          <cell r="E947" t="str">
            <v>F105x</v>
          </cell>
          <cell r="F947" t="str">
            <v>F105x</v>
          </cell>
          <cell r="G947" t="str">
            <v>F105x</v>
          </cell>
        </row>
        <row r="948">
          <cell r="D948" t="str">
            <v>F105x</v>
          </cell>
          <cell r="E948" t="str">
            <v>F105x</v>
          </cell>
          <cell r="F948" t="str">
            <v>F105x</v>
          </cell>
          <cell r="G948" t="str">
            <v>F105x</v>
          </cell>
        </row>
        <row r="949">
          <cell r="D949" t="str">
            <v>F102x</v>
          </cell>
          <cell r="E949" t="str">
            <v>F102x</v>
          </cell>
          <cell r="F949" t="str">
            <v>F102x</v>
          </cell>
          <cell r="G949" t="str">
            <v>F102x</v>
          </cell>
        </row>
        <row r="953">
          <cell r="D953" t="str">
            <v>F107x</v>
          </cell>
          <cell r="E953" t="str">
            <v>F107x</v>
          </cell>
          <cell r="F953" t="str">
            <v>F107x</v>
          </cell>
          <cell r="G953" t="str">
            <v>F107x</v>
          </cell>
        </row>
        <row r="954">
          <cell r="D954" t="str">
            <v>F105x</v>
          </cell>
          <cell r="E954" t="str">
            <v>F105x</v>
          </cell>
          <cell r="F954" t="str">
            <v>F105x</v>
          </cell>
          <cell r="G954" t="str">
            <v>F105x</v>
          </cell>
        </row>
        <row r="955">
          <cell r="D955" t="str">
            <v>F105x</v>
          </cell>
          <cell r="E955" t="str">
            <v>F105x</v>
          </cell>
          <cell r="F955" t="str">
            <v>F105x</v>
          </cell>
          <cell r="G955" t="str">
            <v>F105x</v>
          </cell>
        </row>
        <row r="956">
          <cell r="D956" t="str">
            <v>F105x</v>
          </cell>
          <cell r="E956" t="str">
            <v>F105x</v>
          </cell>
          <cell r="F956" t="str">
            <v>F105x</v>
          </cell>
          <cell r="G956" t="str">
            <v>F105x</v>
          </cell>
        </row>
        <row r="957">
          <cell r="D957" t="str">
            <v>F42</v>
          </cell>
          <cell r="E957" t="str">
            <v>F42</v>
          </cell>
          <cell r="F957" t="str">
            <v>F42</v>
          </cell>
          <cell r="G957" t="str">
            <v>F42</v>
          </cell>
        </row>
        <row r="958">
          <cell r="D958" t="str">
            <v>F102x</v>
          </cell>
          <cell r="E958" t="str">
            <v>F102x</v>
          </cell>
          <cell r="F958" t="str">
            <v>F102x</v>
          </cell>
          <cell r="G958" t="str">
            <v>F102x</v>
          </cell>
        </row>
        <row r="959">
          <cell r="D959" t="str">
            <v>F102x</v>
          </cell>
          <cell r="E959" t="str">
            <v>F102x</v>
          </cell>
          <cell r="F959" t="str">
            <v>F102x</v>
          </cell>
          <cell r="G959" t="str">
            <v>F102x</v>
          </cell>
        </row>
        <row r="964">
          <cell r="D964" t="str">
            <v>F107x</v>
          </cell>
          <cell r="E964" t="str">
            <v>F107x</v>
          </cell>
          <cell r="F964" t="str">
            <v>F107x</v>
          </cell>
          <cell r="G964" t="str">
            <v>F107x</v>
          </cell>
        </row>
        <row r="965">
          <cell r="D965" t="str">
            <v>F105x</v>
          </cell>
          <cell r="E965" t="str">
            <v>F105x</v>
          </cell>
          <cell r="F965" t="str">
            <v>F105x</v>
          </cell>
          <cell r="G965" t="str">
            <v>F105x</v>
          </cell>
        </row>
        <row r="966">
          <cell r="D966" t="str">
            <v>F105x</v>
          </cell>
          <cell r="E966" t="str">
            <v>F105x</v>
          </cell>
          <cell r="F966" t="str">
            <v>F105x</v>
          </cell>
          <cell r="G966" t="str">
            <v>F105x</v>
          </cell>
        </row>
        <row r="967">
          <cell r="D967" t="str">
            <v>F42</v>
          </cell>
          <cell r="E967" t="str">
            <v>F42</v>
          </cell>
          <cell r="F967" t="str">
            <v>F42</v>
          </cell>
          <cell r="G967" t="str">
            <v>F42</v>
          </cell>
        </row>
        <row r="968">
          <cell r="D968" t="str">
            <v>F105x</v>
          </cell>
          <cell r="E968" t="str">
            <v>F105x</v>
          </cell>
          <cell r="F968" t="str">
            <v>F105x</v>
          </cell>
          <cell r="G968" t="str">
            <v>F105x</v>
          </cell>
        </row>
        <row r="969">
          <cell r="D969" t="str">
            <v>F30</v>
          </cell>
          <cell r="E969" t="str">
            <v>F30</v>
          </cell>
          <cell r="F969" t="str">
            <v>F30</v>
          </cell>
          <cell r="G969" t="str">
            <v>F30</v>
          </cell>
        </row>
        <row r="970">
          <cell r="D970" t="str">
            <v>F102x</v>
          </cell>
          <cell r="E970" t="str">
            <v>F102x</v>
          </cell>
          <cell r="F970" t="str">
            <v>F102x</v>
          </cell>
          <cell r="G970" t="str">
            <v>F102x</v>
          </cell>
        </row>
        <row r="971">
          <cell r="D971" t="str">
            <v>F10</v>
          </cell>
          <cell r="E971" t="str">
            <v>F10</v>
          </cell>
          <cell r="F971" t="str">
            <v>F105x</v>
          </cell>
          <cell r="G971" t="str">
            <v>F10</v>
          </cell>
        </row>
        <row r="972">
          <cell r="D972" t="str">
            <v>F10</v>
          </cell>
          <cell r="E972" t="str">
            <v>F10</v>
          </cell>
          <cell r="F972" t="str">
            <v>F105x</v>
          </cell>
          <cell r="G972" t="str">
            <v>F10</v>
          </cell>
        </row>
        <row r="976">
          <cell r="D976" t="str">
            <v>F107x</v>
          </cell>
          <cell r="E976" t="str">
            <v>F107x</v>
          </cell>
          <cell r="F976" t="str">
            <v>F107x</v>
          </cell>
          <cell r="G976" t="str">
            <v>F107x</v>
          </cell>
        </row>
        <row r="977">
          <cell r="D977" t="str">
            <v>F102x</v>
          </cell>
          <cell r="E977" t="str">
            <v>F102x</v>
          </cell>
          <cell r="F977" t="str">
            <v>F102x</v>
          </cell>
          <cell r="G977" t="str">
            <v>F102x</v>
          </cell>
        </row>
        <row r="978">
          <cell r="D978" t="str">
            <v>F105x</v>
          </cell>
          <cell r="E978" t="str">
            <v>F105x</v>
          </cell>
          <cell r="F978" t="str">
            <v>F105x</v>
          </cell>
          <cell r="G978" t="str">
            <v>F105x</v>
          </cell>
        </row>
        <row r="979">
          <cell r="D979" t="str">
            <v>F42</v>
          </cell>
          <cell r="E979" t="str">
            <v>F42</v>
          </cell>
          <cell r="F979" t="str">
            <v>F42</v>
          </cell>
          <cell r="G979" t="str">
            <v>F42</v>
          </cell>
        </row>
        <row r="980">
          <cell r="D980" t="str">
            <v>F105x</v>
          </cell>
          <cell r="E980" t="str">
            <v>F105x</v>
          </cell>
          <cell r="F980" t="str">
            <v>F105x</v>
          </cell>
          <cell r="G980" t="str">
            <v>F105x</v>
          </cell>
        </row>
        <row r="981">
          <cell r="D981" t="str">
            <v>F30</v>
          </cell>
          <cell r="E981" t="str">
            <v>F30</v>
          </cell>
          <cell r="F981" t="str">
            <v>F30</v>
          </cell>
          <cell r="G981" t="str">
            <v>F30</v>
          </cell>
        </row>
        <row r="982">
          <cell r="D982" t="str">
            <v>F105x</v>
          </cell>
          <cell r="E982" t="str">
            <v>F105x</v>
          </cell>
          <cell r="F982" t="str">
            <v>F105x</v>
          </cell>
          <cell r="G982" t="str">
            <v>F105x</v>
          </cell>
        </row>
        <row r="983">
          <cell r="D983" t="str">
            <v>F10</v>
          </cell>
          <cell r="E983" t="str">
            <v>F10</v>
          </cell>
          <cell r="F983" t="str">
            <v>F105x</v>
          </cell>
          <cell r="G983" t="str">
            <v>F10</v>
          </cell>
        </row>
        <row r="984">
          <cell r="D984" t="str">
            <v>F10</v>
          </cell>
          <cell r="E984" t="str">
            <v>F10</v>
          </cell>
          <cell r="F984" t="str">
            <v>F10</v>
          </cell>
          <cell r="G984" t="str">
            <v>F10</v>
          </cell>
        </row>
        <row r="988">
          <cell r="D988" t="str">
            <v>F107x</v>
          </cell>
          <cell r="E988" t="str">
            <v>F107x</v>
          </cell>
          <cell r="F988" t="str">
            <v>F107x</v>
          </cell>
          <cell r="G988" t="str">
            <v>F107x</v>
          </cell>
        </row>
        <row r="989">
          <cell r="D989" t="str">
            <v>F105x</v>
          </cell>
          <cell r="E989" t="str">
            <v>F105x</v>
          </cell>
          <cell r="F989" t="str">
            <v>F105x</v>
          </cell>
          <cell r="G989" t="str">
            <v>F105x</v>
          </cell>
        </row>
        <row r="990">
          <cell r="D990" t="str">
            <v>F105x</v>
          </cell>
          <cell r="E990" t="str">
            <v>F105x</v>
          </cell>
          <cell r="F990" t="str">
            <v>F105x</v>
          </cell>
          <cell r="G990" t="str">
            <v>F105x</v>
          </cell>
        </row>
        <row r="991">
          <cell r="D991" t="str">
            <v>F102x</v>
          </cell>
          <cell r="E991" t="str">
            <v>F102x</v>
          </cell>
          <cell r="F991" t="str">
            <v>F102x</v>
          </cell>
          <cell r="G991" t="str">
            <v>F102x</v>
          </cell>
        </row>
        <row r="992">
          <cell r="D992" t="str">
            <v>F105x</v>
          </cell>
          <cell r="E992" t="str">
            <v>F105x</v>
          </cell>
          <cell r="F992" t="str">
            <v>F105x</v>
          </cell>
          <cell r="G992" t="str">
            <v>F105x</v>
          </cell>
        </row>
        <row r="993">
          <cell r="D993" t="str">
            <v>F10</v>
          </cell>
          <cell r="E993" t="str">
            <v>F10</v>
          </cell>
          <cell r="F993" t="str">
            <v>F102x</v>
          </cell>
          <cell r="G993" t="str">
            <v>F10</v>
          </cell>
        </row>
        <row r="997">
          <cell r="D997" t="str">
            <v>F107x</v>
          </cell>
          <cell r="E997" t="str">
            <v>F107x</v>
          </cell>
          <cell r="F997" t="str">
            <v>F107x</v>
          </cell>
          <cell r="G997" t="str">
            <v>F107x</v>
          </cell>
        </row>
        <row r="998">
          <cell r="D998" t="str">
            <v>F105x</v>
          </cell>
          <cell r="E998" t="str">
            <v>F105x</v>
          </cell>
          <cell r="F998" t="str">
            <v>F105x</v>
          </cell>
          <cell r="G998" t="str">
            <v>F105x</v>
          </cell>
        </row>
        <row r="999">
          <cell r="D999" t="str">
            <v>F105x</v>
          </cell>
          <cell r="E999" t="str">
            <v>F105x</v>
          </cell>
          <cell r="F999" t="str">
            <v>F105x</v>
          </cell>
          <cell r="G999" t="str">
            <v>F105x</v>
          </cell>
        </row>
        <row r="1000">
          <cell r="D1000" t="str">
            <v>F102x</v>
          </cell>
          <cell r="E1000" t="str">
            <v>F102x</v>
          </cell>
          <cell r="F1000" t="str">
            <v>F102x</v>
          </cell>
          <cell r="G1000" t="str">
            <v>F102x</v>
          </cell>
        </row>
        <row r="1001">
          <cell r="D1001" t="str">
            <v>F30</v>
          </cell>
          <cell r="E1001" t="str">
            <v>F30</v>
          </cell>
          <cell r="F1001" t="str">
            <v>F30</v>
          </cell>
          <cell r="G1001" t="str">
            <v>F30</v>
          </cell>
        </row>
        <row r="1002">
          <cell r="D1002" t="str">
            <v>F105x</v>
          </cell>
          <cell r="E1002" t="str">
            <v>F105x</v>
          </cell>
          <cell r="F1002" t="str">
            <v>F105x</v>
          </cell>
          <cell r="G1002" t="str">
            <v>F105x</v>
          </cell>
        </row>
        <row r="1003">
          <cell r="D1003" t="str">
            <v>F10</v>
          </cell>
          <cell r="E1003" t="str">
            <v>F10</v>
          </cell>
          <cell r="F1003" t="str">
            <v>F105x</v>
          </cell>
          <cell r="G1003" t="str">
            <v>F10</v>
          </cell>
        </row>
        <row r="1004">
          <cell r="D1004" t="str">
            <v>F10</v>
          </cell>
          <cell r="E1004" t="str">
            <v>F10</v>
          </cell>
          <cell r="F1004" t="str">
            <v>F102x</v>
          </cell>
          <cell r="G1004" t="str">
            <v>F10</v>
          </cell>
        </row>
        <row r="1008">
          <cell r="D1008" t="str">
            <v>F107x</v>
          </cell>
          <cell r="E1008" t="str">
            <v>F107x</v>
          </cell>
          <cell r="F1008" t="str">
            <v>F107x</v>
          </cell>
          <cell r="G1008" t="str">
            <v>F107x</v>
          </cell>
        </row>
        <row r="1009">
          <cell r="D1009" t="str">
            <v>F105x</v>
          </cell>
          <cell r="E1009" t="str">
            <v>F105x</v>
          </cell>
          <cell r="F1009" t="str">
            <v>F105x</v>
          </cell>
          <cell r="G1009" t="str">
            <v>F105x</v>
          </cell>
        </row>
        <row r="1010">
          <cell r="D1010" t="str">
            <v>F105x</v>
          </cell>
          <cell r="E1010" t="str">
            <v>F105x</v>
          </cell>
          <cell r="F1010" t="str">
            <v>F105x</v>
          </cell>
          <cell r="G1010" t="str">
            <v>F105x</v>
          </cell>
        </row>
        <row r="1011">
          <cell r="D1011" t="str">
            <v>F102x</v>
          </cell>
          <cell r="E1011" t="str">
            <v>F102x</v>
          </cell>
          <cell r="F1011" t="str">
            <v>F102x</v>
          </cell>
          <cell r="G1011" t="str">
            <v>F102x</v>
          </cell>
        </row>
        <row r="1012">
          <cell r="D1012" t="str">
            <v>F30</v>
          </cell>
          <cell r="E1012" t="str">
            <v>F30</v>
          </cell>
          <cell r="F1012" t="str">
            <v>F30</v>
          </cell>
          <cell r="G1012" t="str">
            <v>F30</v>
          </cell>
        </row>
        <row r="1013">
          <cell r="D1013" t="str">
            <v>F105x</v>
          </cell>
          <cell r="E1013" t="str">
            <v>F105x</v>
          </cell>
          <cell r="F1013" t="str">
            <v>F105x</v>
          </cell>
          <cell r="G1013" t="str">
            <v>F105x</v>
          </cell>
        </row>
        <row r="1014">
          <cell r="D1014" t="str">
            <v>F10</v>
          </cell>
          <cell r="E1014" t="str">
            <v>F10</v>
          </cell>
          <cell r="F1014" t="str">
            <v>F105x</v>
          </cell>
          <cell r="G1014" t="str">
            <v>F10</v>
          </cell>
        </row>
        <row r="1015">
          <cell r="D1015" t="str">
            <v>F10</v>
          </cell>
          <cell r="E1015" t="str">
            <v>F10</v>
          </cell>
          <cell r="F1015" t="str">
            <v>F102x</v>
          </cell>
          <cell r="G1015" t="str">
            <v>F10</v>
          </cell>
        </row>
        <row r="1019">
          <cell r="D1019" t="str">
            <v>F107x</v>
          </cell>
          <cell r="E1019" t="str">
            <v>F107x</v>
          </cell>
          <cell r="F1019" t="str">
            <v>F107x</v>
          </cell>
          <cell r="G1019" t="str">
            <v>F107x</v>
          </cell>
        </row>
        <row r="1020">
          <cell r="D1020" t="str">
            <v>F105x</v>
          </cell>
          <cell r="E1020" t="str">
            <v>F105x</v>
          </cell>
          <cell r="F1020" t="str">
            <v>F105x</v>
          </cell>
          <cell r="G1020" t="str">
            <v>F105x</v>
          </cell>
        </row>
        <row r="1021">
          <cell r="D1021" t="str">
            <v>F105x</v>
          </cell>
          <cell r="E1021" t="str">
            <v>F105x</v>
          </cell>
          <cell r="F1021" t="str">
            <v>F105x</v>
          </cell>
          <cell r="G1021" t="str">
            <v>F105x</v>
          </cell>
        </row>
        <row r="1022">
          <cell r="D1022" t="str">
            <v>F102x</v>
          </cell>
          <cell r="E1022" t="str">
            <v>F102x</v>
          </cell>
          <cell r="F1022" t="str">
            <v>F102x</v>
          </cell>
          <cell r="G1022" t="str">
            <v>F102x</v>
          </cell>
        </row>
        <row r="1023">
          <cell r="D1023" t="str">
            <v>F105x</v>
          </cell>
          <cell r="E1023" t="str">
            <v>F105x</v>
          </cell>
          <cell r="F1023" t="str">
            <v>F105x</v>
          </cell>
          <cell r="G1023" t="str">
            <v>F105x</v>
          </cell>
        </row>
        <row r="1024">
          <cell r="D1024" t="str">
            <v>F30</v>
          </cell>
          <cell r="E1024" t="str">
            <v>F30</v>
          </cell>
          <cell r="F1024" t="str">
            <v>F30</v>
          </cell>
          <cell r="G1024" t="str">
            <v>F30</v>
          </cell>
        </row>
        <row r="1025">
          <cell r="D1025" t="str">
            <v>F10</v>
          </cell>
          <cell r="E1025" t="str">
            <v>F10</v>
          </cell>
          <cell r="F1025" t="str">
            <v>F105x</v>
          </cell>
          <cell r="G1025" t="str">
            <v>F10</v>
          </cell>
        </row>
        <row r="1026">
          <cell r="D1026" t="str">
            <v>F10</v>
          </cell>
          <cell r="E1026" t="str">
            <v>F10</v>
          </cell>
          <cell r="F1026" t="str">
            <v>F102x</v>
          </cell>
          <cell r="G1026" t="str">
            <v>F10</v>
          </cell>
        </row>
        <row r="1030">
          <cell r="D1030" t="str">
            <v>F107x</v>
          </cell>
          <cell r="E1030" t="str">
            <v>F107x</v>
          </cell>
          <cell r="F1030" t="str">
            <v>F107x</v>
          </cell>
          <cell r="G1030" t="str">
            <v>F107x</v>
          </cell>
        </row>
        <row r="1031">
          <cell r="D1031" t="str">
            <v>F105x</v>
          </cell>
          <cell r="E1031" t="str">
            <v>F105x</v>
          </cell>
          <cell r="F1031" t="str">
            <v>F105x</v>
          </cell>
          <cell r="G1031" t="str">
            <v>F105x</v>
          </cell>
        </row>
        <row r="1032">
          <cell r="D1032" t="str">
            <v>F105x</v>
          </cell>
          <cell r="E1032" t="str">
            <v>F105x</v>
          </cell>
          <cell r="F1032" t="str">
            <v>F105x</v>
          </cell>
          <cell r="G1032" t="str">
            <v>F105x</v>
          </cell>
        </row>
        <row r="1033">
          <cell r="D1033" t="str">
            <v>F102x</v>
          </cell>
          <cell r="E1033" t="str">
            <v>F102x</v>
          </cell>
          <cell r="F1033" t="str">
            <v>F102x</v>
          </cell>
          <cell r="G1033" t="str">
            <v>F102x</v>
          </cell>
        </row>
        <row r="1034">
          <cell r="D1034" t="str">
            <v>F42</v>
          </cell>
          <cell r="E1034" t="str">
            <v>F42</v>
          </cell>
          <cell r="F1034" t="str">
            <v>F42</v>
          </cell>
          <cell r="G1034" t="str">
            <v>F42</v>
          </cell>
        </row>
        <row r="1035">
          <cell r="D1035" t="str">
            <v>F105x</v>
          </cell>
          <cell r="E1035" t="str">
            <v>F105x</v>
          </cell>
          <cell r="F1035" t="str">
            <v>F105x</v>
          </cell>
          <cell r="G1035" t="str">
            <v>F105x</v>
          </cell>
        </row>
        <row r="1036">
          <cell r="D1036" t="str">
            <v>F30</v>
          </cell>
          <cell r="E1036" t="str">
            <v>F30</v>
          </cell>
          <cell r="F1036" t="str">
            <v>F30</v>
          </cell>
          <cell r="G1036" t="str">
            <v>F30</v>
          </cell>
        </row>
        <row r="1037">
          <cell r="D1037" t="str">
            <v>F10</v>
          </cell>
          <cell r="E1037" t="str">
            <v>F10</v>
          </cell>
          <cell r="F1037" t="str">
            <v>F105x</v>
          </cell>
          <cell r="G1037" t="str">
            <v>F10</v>
          </cell>
        </row>
        <row r="1038">
          <cell r="D1038" t="str">
            <v>F10</v>
          </cell>
          <cell r="E1038" t="str">
            <v>F10</v>
          </cell>
          <cell r="F1038" t="str">
            <v>F102x</v>
          </cell>
          <cell r="G1038" t="str">
            <v>F10</v>
          </cell>
        </row>
        <row r="1043">
          <cell r="D1043" t="str">
            <v>C</v>
          </cell>
          <cell r="E1043" t="str">
            <v>C</v>
          </cell>
          <cell r="F1043" t="str">
            <v>C</v>
          </cell>
          <cell r="G1043" t="str">
            <v>C</v>
          </cell>
        </row>
        <row r="1044">
          <cell r="D1044" t="str">
            <v>COS
Factor</v>
          </cell>
          <cell r="E1044" t="str">
            <v>COS
Factor</v>
          </cell>
          <cell r="F1044" t="str">
            <v>COS
Factor</v>
          </cell>
          <cell r="G1044" t="str">
            <v>COS
Factor</v>
          </cell>
        </row>
        <row r="1046">
          <cell r="D1046" t="str">
            <v>F107x</v>
          </cell>
          <cell r="E1046" t="str">
            <v>F107x</v>
          </cell>
          <cell r="F1046" t="str">
            <v>F107x</v>
          </cell>
          <cell r="G1046" t="str">
            <v>F107x</v>
          </cell>
        </row>
        <row r="1047">
          <cell r="D1047" t="str">
            <v>F105x</v>
          </cell>
          <cell r="E1047" t="str">
            <v>F105x</v>
          </cell>
          <cell r="F1047" t="str">
            <v>F105x</v>
          </cell>
          <cell r="G1047" t="str">
            <v>F105x</v>
          </cell>
        </row>
        <row r="1048">
          <cell r="D1048" t="str">
            <v>F105x</v>
          </cell>
          <cell r="E1048" t="str">
            <v>F105x</v>
          </cell>
          <cell r="F1048" t="str">
            <v>F105x</v>
          </cell>
          <cell r="G1048" t="str">
            <v>F105x</v>
          </cell>
        </row>
        <row r="1049">
          <cell r="D1049" t="str">
            <v>F42</v>
          </cell>
          <cell r="E1049" t="str">
            <v>F42</v>
          </cell>
          <cell r="F1049" t="str">
            <v>F42</v>
          </cell>
          <cell r="G1049" t="str">
            <v>F42</v>
          </cell>
        </row>
        <row r="1050">
          <cell r="D1050" t="str">
            <v>F102x</v>
          </cell>
          <cell r="E1050" t="str">
            <v>F102x</v>
          </cell>
          <cell r="F1050" t="str">
            <v>F102x</v>
          </cell>
          <cell r="G1050" t="str">
            <v>F102x</v>
          </cell>
        </row>
        <row r="1051">
          <cell r="D1051" t="str">
            <v>F30</v>
          </cell>
          <cell r="E1051" t="str">
            <v>F30</v>
          </cell>
          <cell r="F1051" t="str">
            <v>F30</v>
          </cell>
          <cell r="G1051" t="str">
            <v>F30</v>
          </cell>
        </row>
        <row r="1052">
          <cell r="D1052" t="str">
            <v>F105x</v>
          </cell>
          <cell r="E1052" t="str">
            <v>F105x</v>
          </cell>
          <cell r="F1052" t="str">
            <v>F105x</v>
          </cell>
          <cell r="G1052" t="str">
            <v>F105x</v>
          </cell>
        </row>
        <row r="1055">
          <cell r="D1055" t="str">
            <v>F30</v>
          </cell>
          <cell r="E1055" t="str">
            <v>F30</v>
          </cell>
          <cell r="F1055" t="str">
            <v>F30</v>
          </cell>
          <cell r="G1055" t="str">
            <v>F30</v>
          </cell>
        </row>
        <row r="1056">
          <cell r="D1056" t="str">
            <v>F30</v>
          </cell>
          <cell r="E1056" t="str">
            <v>F30</v>
          </cell>
          <cell r="F1056" t="str">
            <v>F30</v>
          </cell>
          <cell r="G1056" t="str">
            <v>F30</v>
          </cell>
        </row>
        <row r="1057">
          <cell r="D1057" t="str">
            <v>F30</v>
          </cell>
          <cell r="E1057" t="str">
            <v>F30</v>
          </cell>
          <cell r="F1057" t="str">
            <v>F30</v>
          </cell>
          <cell r="G1057" t="str">
            <v>F30</v>
          </cell>
        </row>
        <row r="1060">
          <cell r="D1060" t="str">
            <v>F107x</v>
          </cell>
          <cell r="E1060" t="str">
            <v>F107x</v>
          </cell>
          <cell r="F1060" t="str">
            <v>F107x</v>
          </cell>
          <cell r="G1060" t="str">
            <v>F107x</v>
          </cell>
        </row>
        <row r="1061">
          <cell r="D1061" t="str">
            <v>F105x</v>
          </cell>
          <cell r="E1061" t="str">
            <v>F105x</v>
          </cell>
          <cell r="F1061" t="str">
            <v>F105x</v>
          </cell>
          <cell r="G1061" t="str">
            <v>F105x</v>
          </cell>
        </row>
        <row r="1062">
          <cell r="D1062" t="str">
            <v>F102x</v>
          </cell>
          <cell r="E1062" t="str">
            <v>F102x</v>
          </cell>
          <cell r="F1062" t="str">
            <v>F102x</v>
          </cell>
          <cell r="G1062" t="str">
            <v>F102x</v>
          </cell>
        </row>
        <row r="1066">
          <cell r="D1066" t="str">
            <v>F30</v>
          </cell>
          <cell r="E1066" t="str">
            <v>F30</v>
          </cell>
          <cell r="F1066" t="str">
            <v>F30</v>
          </cell>
          <cell r="G1066" t="str">
            <v>F30</v>
          </cell>
        </row>
        <row r="1067">
          <cell r="D1067" t="str">
            <v>F30</v>
          </cell>
          <cell r="E1067" t="str">
            <v>F30</v>
          </cell>
          <cell r="F1067" t="str">
            <v>F30</v>
          </cell>
          <cell r="G1067" t="str">
            <v>F30</v>
          </cell>
        </row>
        <row r="1069">
          <cell r="D1069" t="str">
            <v>F102x</v>
          </cell>
          <cell r="E1069" t="str">
            <v>F102x</v>
          </cell>
          <cell r="F1069" t="str">
            <v>F102x</v>
          </cell>
          <cell r="G1069" t="str">
            <v>F102x</v>
          </cell>
        </row>
        <row r="1070">
          <cell r="D1070" t="str">
            <v>F102x</v>
          </cell>
          <cell r="E1070" t="str">
            <v>F102x</v>
          </cell>
          <cell r="F1070" t="str">
            <v>F102x</v>
          </cell>
          <cell r="G1070" t="str">
            <v>F102x</v>
          </cell>
        </row>
        <row r="1079">
          <cell r="D1079" t="str">
            <v>F107x</v>
          </cell>
          <cell r="E1079" t="str">
            <v>F107x</v>
          </cell>
          <cell r="F1079" t="str">
            <v>F107x</v>
          </cell>
          <cell r="G1079" t="str">
            <v>F107x</v>
          </cell>
        </row>
        <row r="1080">
          <cell r="D1080" t="str">
            <v>F102x</v>
          </cell>
          <cell r="E1080" t="str">
            <v>F102x</v>
          </cell>
          <cell r="F1080" t="str">
            <v>F102x</v>
          </cell>
          <cell r="G1080" t="str">
            <v>F102x</v>
          </cell>
        </row>
        <row r="1081">
          <cell r="D1081" t="str">
            <v>F105x</v>
          </cell>
          <cell r="E1081" t="str">
            <v>F105x</v>
          </cell>
          <cell r="F1081" t="str">
            <v>F105x</v>
          </cell>
          <cell r="G1081" t="str">
            <v>F105x</v>
          </cell>
        </row>
        <row r="1085">
          <cell r="D1085" t="str">
            <v>F107x</v>
          </cell>
          <cell r="E1085" t="str">
            <v>F107x</v>
          </cell>
          <cell r="F1085" t="str">
            <v>F107x</v>
          </cell>
          <cell r="G1085" t="str">
            <v>F107x</v>
          </cell>
        </row>
        <row r="1086">
          <cell r="D1086" t="str">
            <v>F105x</v>
          </cell>
          <cell r="E1086" t="str">
            <v>F105x</v>
          </cell>
          <cell r="F1086" t="str">
            <v>F105x</v>
          </cell>
          <cell r="G1086" t="str">
            <v>F105x</v>
          </cell>
        </row>
        <row r="1087">
          <cell r="D1087" t="str">
            <v>F105x</v>
          </cell>
          <cell r="E1087" t="str">
            <v>F105x</v>
          </cell>
          <cell r="F1087" t="str">
            <v>F105x</v>
          </cell>
          <cell r="G1087" t="str">
            <v>F105x</v>
          </cell>
        </row>
        <row r="1088">
          <cell r="D1088" t="str">
            <v>F105x</v>
          </cell>
          <cell r="E1088" t="str">
            <v>F105x</v>
          </cell>
          <cell r="F1088" t="str">
            <v>F105x</v>
          </cell>
          <cell r="G1088" t="str">
            <v>F105x</v>
          </cell>
        </row>
        <row r="1089">
          <cell r="D1089" t="str">
            <v>F105x</v>
          </cell>
          <cell r="E1089" t="str">
            <v>F105x</v>
          </cell>
          <cell r="F1089" t="str">
            <v>F105x</v>
          </cell>
          <cell r="G1089" t="str">
            <v>F105x</v>
          </cell>
        </row>
        <row r="1090">
          <cell r="D1090" t="str">
            <v>F105x</v>
          </cell>
          <cell r="E1090" t="str">
            <v>F105x</v>
          </cell>
          <cell r="F1090" t="str">
            <v>F105x</v>
          </cell>
          <cell r="G1090" t="str">
            <v>F105x</v>
          </cell>
        </row>
        <row r="1094">
          <cell r="D1094" t="str">
            <v>F107x</v>
          </cell>
          <cell r="E1094" t="str">
            <v>F107x</v>
          </cell>
          <cell r="F1094" t="str">
            <v>F107x</v>
          </cell>
          <cell r="G1094" t="str">
            <v>F107x</v>
          </cell>
        </row>
        <row r="1095">
          <cell r="D1095" t="str">
            <v>F105x</v>
          </cell>
          <cell r="E1095" t="str">
            <v>F105x</v>
          </cell>
          <cell r="F1095" t="str">
            <v>F105x</v>
          </cell>
          <cell r="G1095" t="str">
            <v>F105x</v>
          </cell>
        </row>
        <row r="1096">
          <cell r="D1096" t="str">
            <v>F102x</v>
          </cell>
          <cell r="E1096" t="str">
            <v>F102x</v>
          </cell>
          <cell r="F1096" t="str">
            <v>F102x</v>
          </cell>
          <cell r="G1096" t="str">
            <v>F102x</v>
          </cell>
        </row>
        <row r="1097">
          <cell r="D1097" t="str">
            <v>F30</v>
          </cell>
          <cell r="E1097" t="str">
            <v>F30</v>
          </cell>
          <cell r="F1097" t="str">
            <v>F30</v>
          </cell>
          <cell r="G1097" t="str">
            <v>F30</v>
          </cell>
        </row>
        <row r="1098">
          <cell r="D1098" t="str">
            <v>F42</v>
          </cell>
          <cell r="E1098" t="str">
            <v>F42</v>
          </cell>
          <cell r="F1098" t="str">
            <v>F42</v>
          </cell>
          <cell r="G1098" t="str">
            <v>F42</v>
          </cell>
        </row>
        <row r="1099">
          <cell r="D1099" t="str">
            <v>F10</v>
          </cell>
          <cell r="E1099" t="str">
            <v>F105x</v>
          </cell>
          <cell r="F1099" t="str">
            <v>F10</v>
          </cell>
          <cell r="G1099" t="str">
            <v>F10</v>
          </cell>
        </row>
        <row r="1100">
          <cell r="D1100" t="str">
            <v>F105x</v>
          </cell>
          <cell r="E1100" t="str">
            <v>F105x</v>
          </cell>
          <cell r="F1100" t="str">
            <v>F105x</v>
          </cell>
          <cell r="G1100" t="str">
            <v>F105x</v>
          </cell>
        </row>
        <row r="1103">
          <cell r="D1103" t="str">
            <v>F102x</v>
          </cell>
          <cell r="E1103" t="str">
            <v>F102x</v>
          </cell>
          <cell r="F1103" t="str">
            <v>F102x</v>
          </cell>
          <cell r="G1103" t="str">
            <v>F102x</v>
          </cell>
        </row>
        <row r="1113">
          <cell r="D1113" t="str">
            <v>C</v>
          </cell>
          <cell r="E1113" t="str">
            <v>C</v>
          </cell>
          <cell r="F1113" t="str">
            <v>C</v>
          </cell>
          <cell r="G1113" t="str">
            <v>C</v>
          </cell>
        </row>
        <row r="1114">
          <cell r="D1114" t="str">
            <v>COS
Factor</v>
          </cell>
          <cell r="E1114" t="str">
            <v>COS
Factor</v>
          </cell>
          <cell r="F1114" t="str">
            <v>COS
Factor</v>
          </cell>
          <cell r="G1114" t="str">
            <v>COS
Factor</v>
          </cell>
        </row>
        <row r="1116">
          <cell r="D1116" t="str">
            <v>F20</v>
          </cell>
          <cell r="E1116" t="str">
            <v>F20</v>
          </cell>
          <cell r="F1116" t="str">
            <v>F20</v>
          </cell>
          <cell r="G1116" t="str">
            <v>F20</v>
          </cell>
        </row>
        <row r="1117">
          <cell r="D1117" t="str">
            <v>F10</v>
          </cell>
          <cell r="E1117" t="str">
            <v>F10</v>
          </cell>
          <cell r="F1117" t="str">
            <v>F10</v>
          </cell>
          <cell r="G1117" t="str">
            <v>F10</v>
          </cell>
        </row>
        <row r="1118">
          <cell r="D1118" t="str">
            <v>F10</v>
          </cell>
          <cell r="E1118" t="str">
            <v>F10</v>
          </cell>
          <cell r="F1118" t="str">
            <v>F10</v>
          </cell>
          <cell r="G1118" t="str">
            <v>F10</v>
          </cell>
        </row>
        <row r="1119">
          <cell r="D1119" t="str">
            <v>F10</v>
          </cell>
          <cell r="E1119" t="str">
            <v>F10</v>
          </cell>
          <cell r="F1119" t="str">
            <v>F10</v>
          </cell>
          <cell r="G1119" t="str">
            <v>F10</v>
          </cell>
        </row>
        <row r="1120">
          <cell r="D1120" t="str">
            <v>F30</v>
          </cell>
          <cell r="E1120" t="str">
            <v>F30</v>
          </cell>
          <cell r="F1120" t="str">
            <v>F30</v>
          </cell>
          <cell r="G1120" t="str">
            <v>F30</v>
          </cell>
        </row>
        <row r="1121">
          <cell r="D1121" t="str">
            <v>F102</v>
          </cell>
          <cell r="E1121" t="str">
            <v>F102</v>
          </cell>
          <cell r="F1121" t="str">
            <v>F102</v>
          </cell>
          <cell r="G1121" t="str">
            <v>F102</v>
          </cell>
        </row>
        <row r="1124">
          <cell r="D1124" t="str">
            <v>F10</v>
          </cell>
          <cell r="E1124" t="str">
            <v>F10</v>
          </cell>
          <cell r="F1124" t="str">
            <v>F10</v>
          </cell>
          <cell r="G1124" t="str">
            <v>F10</v>
          </cell>
        </row>
        <row r="1126">
          <cell r="D1126" t="str">
            <v>F10</v>
          </cell>
          <cell r="E1126" t="str">
            <v>F10</v>
          </cell>
          <cell r="F1126" t="str">
            <v>F10</v>
          </cell>
          <cell r="G1126" t="str">
            <v>F10</v>
          </cell>
        </row>
        <row r="1128">
          <cell r="D1128" t="str">
            <v>F102x</v>
          </cell>
          <cell r="E1128" t="str">
            <v>F102x</v>
          </cell>
          <cell r="F1128" t="str">
            <v>F102x</v>
          </cell>
          <cell r="G1128" t="str">
            <v>F102x</v>
          </cell>
        </row>
        <row r="1130">
          <cell r="D1130" t="str">
            <v>F11</v>
          </cell>
          <cell r="E1130" t="str">
            <v>F11</v>
          </cell>
          <cell r="F1130" t="str">
            <v>F11</v>
          </cell>
          <cell r="G1130" t="str">
            <v>F11</v>
          </cell>
        </row>
        <row r="1132">
          <cell r="D1132" t="str">
            <v>F30</v>
          </cell>
          <cell r="E1132" t="str">
            <v>F30</v>
          </cell>
          <cell r="F1132" t="str">
            <v>F30</v>
          </cell>
          <cell r="G1132" t="str">
            <v>F30</v>
          </cell>
        </row>
        <row r="1133">
          <cell r="D1133" t="str">
            <v>F30</v>
          </cell>
          <cell r="E1133" t="str">
            <v>F30</v>
          </cell>
          <cell r="F1133" t="str">
            <v>F30</v>
          </cell>
          <cell r="G1133" t="str">
            <v>F30</v>
          </cell>
        </row>
        <row r="1136">
          <cell r="D1136" t="str">
            <v>F30</v>
          </cell>
          <cell r="E1136" t="str">
            <v>F30</v>
          </cell>
          <cell r="F1136" t="str">
            <v>F30</v>
          </cell>
          <cell r="G1136" t="str">
            <v>F30</v>
          </cell>
        </row>
        <row r="1138">
          <cell r="D1138" t="str">
            <v>F30</v>
          </cell>
          <cell r="E1138" t="str">
            <v>F30</v>
          </cell>
          <cell r="F1138" t="str">
            <v>F30</v>
          </cell>
          <cell r="G1138" t="str">
            <v>F30</v>
          </cell>
        </row>
        <row r="1140">
          <cell r="D1140" t="str">
            <v>F30</v>
          </cell>
          <cell r="E1140" t="str">
            <v>F30</v>
          </cell>
          <cell r="F1140" t="str">
            <v>F30</v>
          </cell>
          <cell r="G1140" t="str">
            <v>F30</v>
          </cell>
        </row>
        <row r="1142">
          <cell r="D1142" t="str">
            <v>F30</v>
          </cell>
          <cell r="E1142" t="str">
            <v>F30</v>
          </cell>
          <cell r="F1142" t="str">
            <v>F30</v>
          </cell>
          <cell r="G1142" t="str">
            <v>F30</v>
          </cell>
        </row>
        <row r="1144">
          <cell r="D1144" t="str">
            <v>F102x</v>
          </cell>
          <cell r="E1144" t="str">
            <v>F102x</v>
          </cell>
          <cell r="F1144" t="str">
            <v>F102x</v>
          </cell>
          <cell r="G1144" t="str">
            <v>F102x</v>
          </cell>
        </row>
        <row r="1146">
          <cell r="D1146" t="str">
            <v>F102x</v>
          </cell>
          <cell r="E1146" t="str">
            <v>F102x</v>
          </cell>
          <cell r="F1146" t="str">
            <v>F102x</v>
          </cell>
          <cell r="G1146" t="str">
            <v>F102x</v>
          </cell>
        </row>
        <row r="1148">
          <cell r="D1148" t="str">
            <v>F102x</v>
          </cell>
          <cell r="E1148" t="str">
            <v>F102x</v>
          </cell>
          <cell r="F1148" t="str">
            <v>F102x</v>
          </cell>
          <cell r="G1148" t="str">
            <v>F102x</v>
          </cell>
        </row>
        <row r="1150">
          <cell r="D1150" t="str">
            <v>F102x</v>
          </cell>
          <cell r="E1150" t="str">
            <v>F102x</v>
          </cell>
          <cell r="F1150" t="str">
            <v>F102x</v>
          </cell>
          <cell r="G1150" t="str">
            <v>F102x</v>
          </cell>
        </row>
        <row r="1151">
          <cell r="D1151" t="str">
            <v>F102x</v>
          </cell>
          <cell r="E1151" t="str">
            <v>F102x</v>
          </cell>
          <cell r="F1151" t="str">
            <v>F102x</v>
          </cell>
          <cell r="G1151" t="str">
            <v>F102x</v>
          </cell>
        </row>
        <row r="1152">
          <cell r="D1152" t="str">
            <v>F102x</v>
          </cell>
          <cell r="E1152" t="str">
            <v>F102x</v>
          </cell>
          <cell r="F1152" t="str">
            <v>F102x</v>
          </cell>
          <cell r="G1152" t="str">
            <v>F102x</v>
          </cell>
        </row>
        <row r="1153">
          <cell r="D1153" t="str">
            <v>F30</v>
          </cell>
          <cell r="E1153" t="str">
            <v>F30</v>
          </cell>
          <cell r="F1153" t="str">
            <v>F30</v>
          </cell>
          <cell r="G1153" t="str">
            <v>F30</v>
          </cell>
        </row>
        <row r="1154">
          <cell r="D1154" t="str">
            <v>F102x</v>
          </cell>
          <cell r="E1154" t="str">
            <v>F102x</v>
          </cell>
          <cell r="F1154" t="str">
            <v>F102x</v>
          </cell>
          <cell r="G1154" t="str">
            <v>F102x</v>
          </cell>
        </row>
        <row r="1157">
          <cell r="D1157" t="str">
            <v>F102x</v>
          </cell>
          <cell r="E1157" t="str">
            <v>F102x</v>
          </cell>
          <cell r="F1157" t="str">
            <v>F102x</v>
          </cell>
          <cell r="G1157" t="str">
            <v>F102x</v>
          </cell>
        </row>
        <row r="1158">
          <cell r="D1158" t="str">
            <v>F102x</v>
          </cell>
          <cell r="E1158" t="str">
            <v>F102x</v>
          </cell>
          <cell r="F1158" t="str">
            <v>F102x</v>
          </cell>
          <cell r="G1158" t="str">
            <v>F102x</v>
          </cell>
        </row>
        <row r="1159">
          <cell r="D1159" t="str">
            <v>F102x</v>
          </cell>
          <cell r="E1159" t="str">
            <v>F102x</v>
          </cell>
          <cell r="F1159" t="str">
            <v>F102x</v>
          </cell>
          <cell r="G1159" t="str">
            <v>F102x</v>
          </cell>
        </row>
        <row r="1160">
          <cell r="D1160" t="str">
            <v>F102x</v>
          </cell>
          <cell r="E1160" t="str">
            <v>F102x</v>
          </cell>
          <cell r="F1160" t="str">
            <v>F102x</v>
          </cell>
          <cell r="G1160" t="str">
            <v>F102x</v>
          </cell>
        </row>
        <row r="1161">
          <cell r="D1161" t="str">
            <v>F30</v>
          </cell>
          <cell r="E1161" t="str">
            <v>F30</v>
          </cell>
          <cell r="F1161" t="str">
            <v>F30</v>
          </cell>
          <cell r="G1161" t="str">
            <v>F30</v>
          </cell>
        </row>
        <row r="1162">
          <cell r="D1162" t="str">
            <v>F102x</v>
          </cell>
          <cell r="E1162" t="str">
            <v>F102x</v>
          </cell>
          <cell r="F1162" t="str">
            <v>F102x</v>
          </cell>
          <cell r="G1162" t="str">
            <v>F102x</v>
          </cell>
        </row>
        <row r="1163">
          <cell r="D1163" t="str">
            <v>F102x</v>
          </cell>
          <cell r="E1163" t="str">
            <v>F102x</v>
          </cell>
          <cell r="F1163" t="str">
            <v>F102x</v>
          </cell>
          <cell r="G1163" t="str">
            <v>F102x</v>
          </cell>
        </row>
        <row r="1166">
          <cell r="D1166" t="str">
            <v>F102x</v>
          </cell>
          <cell r="E1166" t="str">
            <v>F102x</v>
          </cell>
          <cell r="F1166" t="str">
            <v>F102x</v>
          </cell>
          <cell r="G1166" t="str">
            <v>F102x</v>
          </cell>
        </row>
        <row r="1167">
          <cell r="D1167" t="str">
            <v>F102x</v>
          </cell>
          <cell r="E1167" t="str">
            <v>F102x</v>
          </cell>
          <cell r="F1167" t="str">
            <v>F102x</v>
          </cell>
          <cell r="G1167" t="str">
            <v>F102x</v>
          </cell>
        </row>
        <row r="1168">
          <cell r="D1168" t="str">
            <v>F102x</v>
          </cell>
          <cell r="E1168" t="str">
            <v>F102x</v>
          </cell>
          <cell r="F1168" t="str">
            <v>F102x</v>
          </cell>
          <cell r="G1168" t="str">
            <v>F102x</v>
          </cell>
        </row>
        <row r="1169">
          <cell r="D1169" t="str">
            <v>F102x</v>
          </cell>
          <cell r="E1169" t="str">
            <v>F102x</v>
          </cell>
          <cell r="F1169" t="str">
            <v>F102x</v>
          </cell>
          <cell r="G1169" t="str">
            <v>F102x</v>
          </cell>
        </row>
        <row r="1170">
          <cell r="D1170" t="str">
            <v>F102x</v>
          </cell>
          <cell r="E1170" t="str">
            <v>F102x</v>
          </cell>
          <cell r="F1170" t="str">
            <v>F102x</v>
          </cell>
          <cell r="G1170" t="str">
            <v>F102x</v>
          </cell>
        </row>
        <row r="1171">
          <cell r="D1171" t="str">
            <v>F30</v>
          </cell>
          <cell r="E1171" t="str">
            <v>F30</v>
          </cell>
          <cell r="F1171" t="str">
            <v>F30</v>
          </cell>
          <cell r="G1171" t="str">
            <v>F30</v>
          </cell>
        </row>
        <row r="1172">
          <cell r="D1172" t="str">
            <v>F102x</v>
          </cell>
          <cell r="E1172" t="str">
            <v>F102x</v>
          </cell>
          <cell r="F1172" t="str">
            <v>F102x</v>
          </cell>
          <cell r="G1172" t="str">
            <v>F102x</v>
          </cell>
        </row>
        <row r="1173">
          <cell r="D1173" t="str">
            <v>F102x</v>
          </cell>
          <cell r="E1173" t="str">
            <v>F102x</v>
          </cell>
          <cell r="F1173" t="str">
            <v>F102x</v>
          </cell>
          <cell r="G1173" t="str">
            <v>F102x</v>
          </cell>
        </row>
        <row r="1178">
          <cell r="D1178" t="str">
            <v>F137x</v>
          </cell>
          <cell r="E1178" t="str">
            <v>F137x</v>
          </cell>
          <cell r="F1178" t="str">
            <v>F137x</v>
          </cell>
          <cell r="G1178" t="str">
            <v>F137x</v>
          </cell>
        </row>
        <row r="1181">
          <cell r="D1181" t="str">
            <v>F10</v>
          </cell>
          <cell r="E1181" t="str">
            <v>F10</v>
          </cell>
          <cell r="F1181" t="str">
            <v>F10</v>
          </cell>
          <cell r="G1181" t="str">
            <v>F10</v>
          </cell>
        </row>
        <row r="1183">
          <cell r="D1183" t="str">
            <v>F10</v>
          </cell>
          <cell r="E1183" t="str">
            <v>F10</v>
          </cell>
          <cell r="F1183" t="str">
            <v>F10</v>
          </cell>
          <cell r="G1183" t="str">
            <v>F10</v>
          </cell>
        </row>
        <row r="1185">
          <cell r="D1185" t="str">
            <v>F30</v>
          </cell>
          <cell r="E1185" t="str">
            <v>F30</v>
          </cell>
          <cell r="F1185" t="str">
            <v>F30</v>
          </cell>
          <cell r="G1185" t="str">
            <v>F30</v>
          </cell>
        </row>
        <row r="1190">
          <cell r="D1190" t="str">
            <v>C</v>
          </cell>
          <cell r="E1190" t="str">
            <v>C</v>
          </cell>
          <cell r="F1190" t="str">
            <v>C</v>
          </cell>
          <cell r="G1190" t="str">
            <v>C</v>
          </cell>
        </row>
        <row r="1191">
          <cell r="D1191" t="str">
            <v>COS
Factor</v>
          </cell>
          <cell r="E1191" t="str">
            <v>COS
Factor</v>
          </cell>
          <cell r="F1191" t="str">
            <v>COS
Factor</v>
          </cell>
          <cell r="G1191" t="str">
            <v>COS
Factor</v>
          </cell>
        </row>
        <row r="1193">
          <cell r="D1193" t="str">
            <v>F51</v>
          </cell>
          <cell r="E1193" t="str">
            <v>F51</v>
          </cell>
          <cell r="F1193" t="str">
            <v>F51</v>
          </cell>
          <cell r="G1193" t="str">
            <v>F51</v>
          </cell>
        </row>
        <row r="1195">
          <cell r="D1195" t="str">
            <v>F102x</v>
          </cell>
          <cell r="E1195" t="str">
            <v>F102x</v>
          </cell>
          <cell r="F1195" t="str">
            <v>F102x</v>
          </cell>
          <cell r="G1195" t="str">
            <v>F102x</v>
          </cell>
        </row>
        <row r="1197">
          <cell r="D1197" t="str">
            <v>F102x</v>
          </cell>
          <cell r="E1197" t="str">
            <v>F102x</v>
          </cell>
          <cell r="F1197" t="str">
            <v>F102x</v>
          </cell>
          <cell r="G1197" t="str">
            <v>F102x</v>
          </cell>
        </row>
        <row r="1199">
          <cell r="D1199" t="str">
            <v>F102x</v>
          </cell>
          <cell r="E1199" t="str">
            <v>F102x</v>
          </cell>
          <cell r="F1199" t="str">
            <v>F102x</v>
          </cell>
          <cell r="G1199" t="str">
            <v>F102x</v>
          </cell>
        </row>
        <row r="1201">
          <cell r="D1201" t="str">
            <v>F30</v>
          </cell>
          <cell r="E1201" t="str">
            <v>F30</v>
          </cell>
          <cell r="F1201" t="str">
            <v>F30</v>
          </cell>
          <cell r="G1201" t="str">
            <v>F30</v>
          </cell>
        </row>
        <row r="1203">
          <cell r="D1203" t="str">
            <v>F10</v>
          </cell>
          <cell r="E1203" t="str">
            <v>F10</v>
          </cell>
          <cell r="F1203" t="str">
            <v>F10</v>
          </cell>
          <cell r="G1203" t="str">
            <v>F10</v>
          </cell>
        </row>
        <row r="1205">
          <cell r="D1205" t="str">
            <v>F30</v>
          </cell>
          <cell r="E1205" t="str">
            <v>F30</v>
          </cell>
          <cell r="F1205" t="str">
            <v>F30</v>
          </cell>
          <cell r="G1205" t="str">
            <v>F30</v>
          </cell>
        </row>
        <row r="1206">
          <cell r="D1206" t="str">
            <v>F102x</v>
          </cell>
          <cell r="E1206" t="str">
            <v>F102x</v>
          </cell>
          <cell r="F1206" t="str">
            <v>F102x</v>
          </cell>
          <cell r="G1206" t="str">
            <v>F102x</v>
          </cell>
        </row>
        <row r="1208">
          <cell r="D1208" t="str">
            <v>F10</v>
          </cell>
          <cell r="E1208" t="str">
            <v>F10</v>
          </cell>
          <cell r="F1208" t="str">
            <v>F10</v>
          </cell>
          <cell r="G1208" t="str">
            <v>F10</v>
          </cell>
        </row>
        <row r="1210">
          <cell r="D1210" t="str">
            <v>F50</v>
          </cell>
          <cell r="E1210" t="str">
            <v>F50</v>
          </cell>
          <cell r="F1210" t="str">
            <v>F50</v>
          </cell>
          <cell r="G1210" t="str">
            <v>F50</v>
          </cell>
        </row>
        <row r="1212">
          <cell r="D1212" t="str">
            <v>F30</v>
          </cell>
          <cell r="E1212" t="str">
            <v>F30</v>
          </cell>
          <cell r="F1212" t="str">
            <v>F30</v>
          </cell>
          <cell r="G1212" t="str">
            <v>F30</v>
          </cell>
        </row>
        <row r="1214">
          <cell r="D1214" t="str">
            <v>F10</v>
          </cell>
          <cell r="E1214" t="str">
            <v>F10</v>
          </cell>
          <cell r="F1214" t="str">
            <v>F10</v>
          </cell>
          <cell r="G1214" t="str">
            <v>F10</v>
          </cell>
        </row>
        <row r="1216">
          <cell r="D1216" t="str">
            <v>F104x</v>
          </cell>
          <cell r="E1216" t="str">
            <v>F104x</v>
          </cell>
          <cell r="F1216" t="str">
            <v>F104x</v>
          </cell>
          <cell r="G1216" t="str">
            <v>F104x</v>
          </cell>
        </row>
        <row r="1217">
          <cell r="D1217" t="str">
            <v>F42</v>
          </cell>
          <cell r="E1217" t="str">
            <v>F42</v>
          </cell>
          <cell r="F1217" t="str">
            <v>F42</v>
          </cell>
          <cell r="G1217" t="str">
            <v>F42</v>
          </cell>
        </row>
        <row r="1218">
          <cell r="D1218" t="str">
            <v>F138x</v>
          </cell>
          <cell r="E1218" t="str">
            <v>F138x</v>
          </cell>
          <cell r="F1218" t="str">
            <v>F138x</v>
          </cell>
          <cell r="G1218" t="str">
            <v>F138x</v>
          </cell>
        </row>
        <row r="1219">
          <cell r="D1219" t="str">
            <v>F104x</v>
          </cell>
          <cell r="E1219" t="str">
            <v>F104x</v>
          </cell>
          <cell r="F1219" t="str">
            <v>F104x</v>
          </cell>
          <cell r="G1219" t="str">
            <v>F104x</v>
          </cell>
        </row>
        <row r="1220">
          <cell r="D1220" t="str">
            <v>F141</v>
          </cell>
          <cell r="E1220" t="str">
            <v>F141</v>
          </cell>
          <cell r="F1220" t="str">
            <v>F141</v>
          </cell>
          <cell r="G1220" t="str">
            <v>F141</v>
          </cell>
        </row>
        <row r="1221">
          <cell r="D1221" t="str">
            <v>F104x</v>
          </cell>
          <cell r="E1221" t="str">
            <v>F104x</v>
          </cell>
          <cell r="F1221" t="str">
            <v>F104x</v>
          </cell>
          <cell r="G1221" t="str">
            <v>F104x</v>
          </cell>
        </row>
        <row r="1222">
          <cell r="D1222" t="str">
            <v>F104x</v>
          </cell>
          <cell r="E1222" t="str">
            <v>F104x</v>
          </cell>
          <cell r="F1222" t="str">
            <v>F104x</v>
          </cell>
          <cell r="G1222" t="str">
            <v>F104x</v>
          </cell>
        </row>
        <row r="1223">
          <cell r="D1223" t="str">
            <v>F104x</v>
          </cell>
          <cell r="E1223" t="str">
            <v>F104x</v>
          </cell>
          <cell r="F1223" t="str">
            <v>F104x</v>
          </cell>
          <cell r="G1223" t="str">
            <v>F104x</v>
          </cell>
        </row>
        <row r="1224">
          <cell r="D1224" t="str">
            <v>F104x</v>
          </cell>
          <cell r="E1224" t="str">
            <v>F104x</v>
          </cell>
          <cell r="F1224" t="str">
            <v>F104x</v>
          </cell>
          <cell r="G1224" t="str">
            <v>F104x</v>
          </cell>
        </row>
        <row r="1225">
          <cell r="D1225" t="str">
            <v>F104x</v>
          </cell>
          <cell r="E1225" t="str">
            <v>F104x</v>
          </cell>
          <cell r="F1225" t="str">
            <v>F104x</v>
          </cell>
          <cell r="G1225" t="str">
            <v>F104x</v>
          </cell>
        </row>
        <row r="1226">
          <cell r="D1226" t="str">
            <v>F104x</v>
          </cell>
          <cell r="E1226" t="str">
            <v>F104x</v>
          </cell>
          <cell r="F1226" t="str">
            <v>F104x</v>
          </cell>
          <cell r="G1226" t="str">
            <v>F104x</v>
          </cell>
        </row>
        <row r="1227">
          <cell r="D1227" t="str">
            <v>F10</v>
          </cell>
          <cell r="E1227" t="str">
            <v>F10</v>
          </cell>
          <cell r="F1227" t="str">
            <v>F102x</v>
          </cell>
          <cell r="G1227" t="str">
            <v>F10</v>
          </cell>
        </row>
        <row r="1230">
          <cell r="D1230" t="str">
            <v>F104x</v>
          </cell>
          <cell r="E1230" t="str">
            <v>F104x</v>
          </cell>
          <cell r="F1230" t="str">
            <v>F104x</v>
          </cell>
          <cell r="G1230" t="str">
            <v>F104x</v>
          </cell>
        </row>
        <row r="1232">
          <cell r="D1232" t="str">
            <v>F104x</v>
          </cell>
          <cell r="E1232" t="str">
            <v>F104x</v>
          </cell>
          <cell r="F1232" t="str">
            <v>F104x</v>
          </cell>
          <cell r="G1232" t="str">
            <v>F104x</v>
          </cell>
        </row>
        <row r="1233">
          <cell r="D1233" t="str">
            <v>F104x</v>
          </cell>
          <cell r="E1233" t="str">
            <v>F104x</v>
          </cell>
          <cell r="F1233" t="str">
            <v>F104x</v>
          </cell>
          <cell r="G1233" t="str">
            <v>F104x</v>
          </cell>
        </row>
        <row r="1234">
          <cell r="D1234" t="str">
            <v>F104x</v>
          </cell>
          <cell r="E1234" t="str">
            <v>F104x</v>
          </cell>
          <cell r="F1234" t="str">
            <v>F104x</v>
          </cell>
          <cell r="G1234" t="str">
            <v>F104x</v>
          </cell>
        </row>
        <row r="1235">
          <cell r="D1235" t="str">
            <v>F138x</v>
          </cell>
          <cell r="E1235" t="str">
            <v>F138x</v>
          </cell>
          <cell r="F1235" t="str">
            <v>F138x</v>
          </cell>
          <cell r="G1235" t="str">
            <v>F138x</v>
          </cell>
        </row>
        <row r="1236">
          <cell r="D1236" t="str">
            <v>F104x</v>
          </cell>
          <cell r="E1236" t="str">
            <v>F104x</v>
          </cell>
          <cell r="F1236" t="str">
            <v>F104x</v>
          </cell>
          <cell r="G1236" t="str">
            <v>F104x</v>
          </cell>
        </row>
        <row r="1237">
          <cell r="D1237" t="str">
            <v>F104x</v>
          </cell>
          <cell r="E1237" t="str">
            <v>F104x</v>
          </cell>
          <cell r="F1237" t="str">
            <v>F104x</v>
          </cell>
          <cell r="G1237" t="str">
            <v>F104x</v>
          </cell>
        </row>
        <row r="1238">
          <cell r="D1238" t="str">
            <v>F104x</v>
          </cell>
          <cell r="E1238" t="str">
            <v>F104x</v>
          </cell>
          <cell r="F1238" t="str">
            <v>F104x</v>
          </cell>
          <cell r="G1238" t="str">
            <v>F104x</v>
          </cell>
        </row>
        <row r="1239">
          <cell r="D1239" t="str">
            <v>F104x</v>
          </cell>
          <cell r="E1239" t="str">
            <v>F104x</v>
          </cell>
          <cell r="F1239" t="str">
            <v>F104x</v>
          </cell>
          <cell r="G1239" t="str">
            <v>F104x</v>
          </cell>
        </row>
        <row r="1240">
          <cell r="D1240" t="str">
            <v>F104x</v>
          </cell>
          <cell r="E1240" t="str">
            <v>F104x</v>
          </cell>
          <cell r="F1240" t="str">
            <v>F104x</v>
          </cell>
          <cell r="G1240" t="str">
            <v>F104x</v>
          </cell>
        </row>
        <row r="1241">
          <cell r="D1241" t="str">
            <v>F104x</v>
          </cell>
          <cell r="E1241" t="str">
            <v>F104x</v>
          </cell>
          <cell r="F1241" t="str">
            <v>F104x</v>
          </cell>
          <cell r="G1241" t="str">
            <v>F104x</v>
          </cell>
        </row>
        <row r="1242">
          <cell r="D1242" t="str">
            <v>F104x</v>
          </cell>
          <cell r="E1242" t="str">
            <v>F104x</v>
          </cell>
          <cell r="F1242" t="str">
            <v>F104x</v>
          </cell>
          <cell r="G1242" t="str">
            <v>F104x</v>
          </cell>
        </row>
        <row r="1243">
          <cell r="D1243" t="str">
            <v>F104x</v>
          </cell>
          <cell r="E1243" t="str">
            <v>F104x</v>
          </cell>
          <cell r="F1243" t="str">
            <v>F104x</v>
          </cell>
          <cell r="G1243" t="str">
            <v>F104x</v>
          </cell>
        </row>
        <row r="1244">
          <cell r="D1244" t="str">
            <v>F104x</v>
          </cell>
          <cell r="E1244" t="str">
            <v>F104x</v>
          </cell>
          <cell r="F1244" t="str">
            <v>F104x</v>
          </cell>
          <cell r="G1244" t="str">
            <v>F104x</v>
          </cell>
        </row>
        <row r="1245">
          <cell r="D1245" t="str">
            <v>F104x</v>
          </cell>
          <cell r="E1245" t="str">
            <v>F104x</v>
          </cell>
          <cell r="F1245" t="str">
            <v>F104x</v>
          </cell>
          <cell r="G1245" t="str">
            <v>F104x</v>
          </cell>
        </row>
        <row r="1246">
          <cell r="D1246" t="str">
            <v>F104x</v>
          </cell>
          <cell r="E1246" t="str">
            <v>F104x</v>
          </cell>
          <cell r="F1246" t="str">
            <v>F104x</v>
          </cell>
          <cell r="G1246" t="str">
            <v>F104x</v>
          </cell>
        </row>
        <row r="1250">
          <cell r="D1250" t="str">
            <v>F104x</v>
          </cell>
          <cell r="E1250" t="str">
            <v>F104x</v>
          </cell>
          <cell r="F1250" t="str">
            <v>F104x</v>
          </cell>
          <cell r="G1250" t="str">
            <v>F104x</v>
          </cell>
        </row>
        <row r="1251">
          <cell r="D1251" t="str">
            <v>F104x</v>
          </cell>
          <cell r="E1251" t="str">
            <v>F104x</v>
          </cell>
          <cell r="F1251" t="str">
            <v>F104x</v>
          </cell>
          <cell r="G1251" t="str">
            <v>F104x</v>
          </cell>
        </row>
        <row r="1252">
          <cell r="D1252" t="str">
            <v>F104x</v>
          </cell>
          <cell r="E1252" t="str">
            <v>F104x</v>
          </cell>
          <cell r="F1252" t="str">
            <v>F104x</v>
          </cell>
          <cell r="G1252" t="str">
            <v>F104x</v>
          </cell>
        </row>
        <row r="1253">
          <cell r="D1253" t="str">
            <v>F138x</v>
          </cell>
          <cell r="E1253" t="str">
            <v>F138x</v>
          </cell>
          <cell r="F1253" t="str">
            <v>F138x</v>
          </cell>
          <cell r="G1253" t="str">
            <v>F138x</v>
          </cell>
        </row>
        <row r="1254">
          <cell r="D1254" t="str">
            <v>F104x</v>
          </cell>
          <cell r="E1254" t="str">
            <v>F104x</v>
          </cell>
          <cell r="F1254" t="str">
            <v>F104x</v>
          </cell>
          <cell r="G1254" t="str">
            <v>F104x</v>
          </cell>
        </row>
        <row r="1255">
          <cell r="D1255" t="str">
            <v>F104x</v>
          </cell>
          <cell r="E1255" t="str">
            <v>F104x</v>
          </cell>
          <cell r="F1255" t="str">
            <v>F104x</v>
          </cell>
          <cell r="G1255" t="str">
            <v>F104x</v>
          </cell>
        </row>
        <row r="1256">
          <cell r="D1256" t="str">
            <v>F104x</v>
          </cell>
          <cell r="E1256" t="str">
            <v>F104x</v>
          </cell>
          <cell r="F1256" t="str">
            <v>F104x</v>
          </cell>
          <cell r="G1256" t="str">
            <v>F104x</v>
          </cell>
        </row>
        <row r="1257">
          <cell r="D1257" t="str">
            <v>F104x</v>
          </cell>
          <cell r="E1257" t="str">
            <v>F104x</v>
          </cell>
          <cell r="F1257" t="str">
            <v>F104x</v>
          </cell>
          <cell r="G1257" t="str">
            <v>F104x</v>
          </cell>
        </row>
        <row r="1258">
          <cell r="D1258" t="str">
            <v>F104x</v>
          </cell>
          <cell r="E1258" t="str">
            <v>F104x</v>
          </cell>
          <cell r="F1258" t="str">
            <v>F104x</v>
          </cell>
          <cell r="G1258" t="str">
            <v>F104x</v>
          </cell>
        </row>
        <row r="1259">
          <cell r="D1259" t="str">
            <v>F104x</v>
          </cell>
          <cell r="E1259" t="str">
            <v>F104x</v>
          </cell>
          <cell r="F1259" t="str">
            <v>F104x</v>
          </cell>
          <cell r="G1259" t="str">
            <v>F104x</v>
          </cell>
        </row>
        <row r="1262">
          <cell r="D1262" t="str">
            <v>F104x</v>
          </cell>
          <cell r="E1262" t="str">
            <v>F104x</v>
          </cell>
          <cell r="F1262" t="str">
            <v>F104x</v>
          </cell>
          <cell r="G1262" t="str">
            <v>F104x</v>
          </cell>
        </row>
        <row r="1268">
          <cell r="D1268" t="str">
            <v>F10</v>
          </cell>
          <cell r="E1268" t="str">
            <v>F10</v>
          </cell>
          <cell r="F1268" t="str">
            <v>F10</v>
          </cell>
          <cell r="G1268" t="str">
            <v>F10</v>
          </cell>
        </row>
        <row r="1270">
          <cell r="D1270" t="str">
            <v>F10</v>
          </cell>
          <cell r="E1270" t="str">
            <v>F10</v>
          </cell>
          <cell r="F1270" t="str">
            <v>F10</v>
          </cell>
          <cell r="G1270" t="str">
            <v>F10</v>
          </cell>
        </row>
        <row r="1272">
          <cell r="D1272" t="str">
            <v>F10</v>
          </cell>
          <cell r="E1272" t="str">
            <v>F10</v>
          </cell>
          <cell r="F1272" t="str">
            <v>F10</v>
          </cell>
          <cell r="G1272" t="str">
            <v>F10</v>
          </cell>
        </row>
        <row r="1274">
          <cell r="D1274" t="str">
            <v>F10</v>
          </cell>
          <cell r="E1274" t="str">
            <v>F10</v>
          </cell>
          <cell r="F1274" t="str">
            <v>F10</v>
          </cell>
          <cell r="G1274" t="str">
            <v>F10</v>
          </cell>
        </row>
        <row r="1275">
          <cell r="D1275" t="str">
            <v>F10</v>
          </cell>
          <cell r="E1275" t="str">
            <v>F10</v>
          </cell>
          <cell r="F1275" t="str">
            <v>F10</v>
          </cell>
          <cell r="G1275" t="str">
            <v>F10</v>
          </cell>
        </row>
        <row r="1276">
          <cell r="D1276" t="str">
            <v>F10</v>
          </cell>
          <cell r="E1276" t="str">
            <v>F10</v>
          </cell>
          <cell r="F1276" t="str">
            <v>F10</v>
          </cell>
          <cell r="G1276" t="str">
            <v>F10</v>
          </cell>
        </row>
        <row r="1277">
          <cell r="D1277" t="str">
            <v>F10</v>
          </cell>
          <cell r="E1277" t="str">
            <v>F10</v>
          </cell>
          <cell r="F1277" t="str">
            <v>F10</v>
          </cell>
          <cell r="G1277" t="str">
            <v>F10</v>
          </cell>
        </row>
        <row r="1278">
          <cell r="D1278" t="str">
            <v>F10</v>
          </cell>
          <cell r="E1278" t="str">
            <v>F10</v>
          </cell>
          <cell r="F1278" t="str">
            <v>F10</v>
          </cell>
          <cell r="G1278" t="str">
            <v>F10</v>
          </cell>
        </row>
        <row r="1281">
          <cell r="D1281" t="str">
            <v>F10</v>
          </cell>
          <cell r="E1281" t="str">
            <v>F10</v>
          </cell>
          <cell r="F1281" t="str">
            <v>F10</v>
          </cell>
          <cell r="G1281" t="str">
            <v>F10</v>
          </cell>
        </row>
        <row r="1290">
          <cell r="D1290" t="str">
            <v>F106</v>
          </cell>
          <cell r="E1290" t="str">
            <v>F106</v>
          </cell>
          <cell r="F1290" t="str">
            <v>F106</v>
          </cell>
          <cell r="G1290" t="str">
            <v>F106</v>
          </cell>
        </row>
        <row r="1295">
          <cell r="D1295" t="str">
            <v>F118</v>
          </cell>
          <cell r="E1295" t="str">
            <v>F118</v>
          </cell>
          <cell r="F1295" t="str">
            <v>F118</v>
          </cell>
          <cell r="G1295" t="str">
            <v>F118</v>
          </cell>
        </row>
        <row r="1297">
          <cell r="D1297" t="str">
            <v>F119</v>
          </cell>
          <cell r="E1297" t="str">
            <v>F119</v>
          </cell>
          <cell r="F1297" t="str">
            <v>F119</v>
          </cell>
          <cell r="G1297" t="str">
            <v>F119</v>
          </cell>
        </row>
        <row r="1299">
          <cell r="D1299" t="str">
            <v>F120</v>
          </cell>
          <cell r="E1299" t="str">
            <v>F120</v>
          </cell>
          <cell r="F1299" t="str">
            <v>F120</v>
          </cell>
          <cell r="G1299" t="str">
            <v>F120</v>
          </cell>
        </row>
        <row r="1303">
          <cell r="D1303" t="str">
            <v>C</v>
          </cell>
          <cell r="E1303" t="str">
            <v>C</v>
          </cell>
          <cell r="F1303" t="str">
            <v>C</v>
          </cell>
          <cell r="G1303" t="str">
            <v>C</v>
          </cell>
        </row>
        <row r="1304">
          <cell r="D1304" t="str">
            <v>COS
Factor</v>
          </cell>
          <cell r="E1304" t="str">
            <v>COS
Factor</v>
          </cell>
          <cell r="F1304" t="str">
            <v>COS
Factor</v>
          </cell>
          <cell r="G1304" t="str">
            <v>COS
Factor</v>
          </cell>
        </row>
        <row r="1306">
          <cell r="D1306" t="str">
            <v>F121</v>
          </cell>
          <cell r="E1306" t="str">
            <v>F121</v>
          </cell>
          <cell r="F1306" t="str">
            <v>F121</v>
          </cell>
          <cell r="G1306" t="str">
            <v>F121</v>
          </cell>
        </row>
        <row r="1308">
          <cell r="D1308" t="str">
            <v>F122</v>
          </cell>
          <cell r="E1308" t="str">
            <v>F122</v>
          </cell>
          <cell r="F1308" t="str">
            <v>F122</v>
          </cell>
          <cell r="G1308" t="str">
            <v>F122</v>
          </cell>
        </row>
        <row r="1310">
          <cell r="D1310" t="str">
            <v>F123</v>
          </cell>
          <cell r="E1310" t="str">
            <v>F123</v>
          </cell>
          <cell r="F1310" t="str">
            <v>F123</v>
          </cell>
          <cell r="G1310" t="str">
            <v>F123</v>
          </cell>
        </row>
        <row r="1312">
          <cell r="D1312" t="str">
            <v>F124</v>
          </cell>
          <cell r="E1312" t="str">
            <v>F124</v>
          </cell>
          <cell r="F1312" t="str">
            <v>F124</v>
          </cell>
          <cell r="G1312" t="str">
            <v>F124</v>
          </cell>
        </row>
        <row r="1314">
          <cell r="D1314" t="str">
            <v>F125</v>
          </cell>
          <cell r="E1314" t="str">
            <v>F125</v>
          </cell>
          <cell r="F1314" t="str">
            <v>F125</v>
          </cell>
          <cell r="G1314" t="str">
            <v>F125</v>
          </cell>
        </row>
        <row r="1316">
          <cell r="D1316" t="str">
            <v>F126</v>
          </cell>
          <cell r="E1316" t="str">
            <v>F126</v>
          </cell>
          <cell r="F1316" t="str">
            <v>F126</v>
          </cell>
          <cell r="G1316" t="str">
            <v>F126</v>
          </cell>
        </row>
        <row r="1318">
          <cell r="D1318" t="str">
            <v>F127</v>
          </cell>
          <cell r="E1318" t="str">
            <v>F127</v>
          </cell>
          <cell r="F1318" t="str">
            <v>F127</v>
          </cell>
          <cell r="G1318" t="str">
            <v>F127</v>
          </cell>
        </row>
        <row r="1320">
          <cell r="D1320" t="str">
            <v>F128</v>
          </cell>
          <cell r="E1320" t="str">
            <v>F128</v>
          </cell>
          <cell r="F1320" t="str">
            <v>F128</v>
          </cell>
          <cell r="G1320" t="str">
            <v>F128</v>
          </cell>
        </row>
        <row r="1322">
          <cell r="D1322" t="str">
            <v>F129</v>
          </cell>
          <cell r="E1322" t="str">
            <v>F129</v>
          </cell>
          <cell r="F1322" t="str">
            <v>F129</v>
          </cell>
          <cell r="G1322" t="str">
            <v>F129</v>
          </cell>
        </row>
        <row r="1324">
          <cell r="D1324" t="str">
            <v>F130</v>
          </cell>
          <cell r="E1324" t="str">
            <v>F130</v>
          </cell>
          <cell r="F1324" t="str">
            <v>F130</v>
          </cell>
          <cell r="G1324" t="str">
            <v>F130</v>
          </cell>
        </row>
        <row r="1326">
          <cell r="D1326" t="str">
            <v>F121</v>
          </cell>
          <cell r="E1326" t="str">
            <v>F121</v>
          </cell>
          <cell r="F1326" t="str">
            <v>F121</v>
          </cell>
          <cell r="G1326" t="str">
            <v>F121</v>
          </cell>
        </row>
        <row r="1328">
          <cell r="D1328" t="str">
            <v>F120</v>
          </cell>
          <cell r="E1328" t="str">
            <v>F120</v>
          </cell>
          <cell r="F1328" t="str">
            <v>F120</v>
          </cell>
          <cell r="G1328" t="str">
            <v>F120</v>
          </cell>
        </row>
        <row r="1330">
          <cell r="D1330" t="str">
            <v>F102x</v>
          </cell>
          <cell r="E1330" t="str">
            <v>F102x</v>
          </cell>
          <cell r="F1330" t="str">
            <v>F102x</v>
          </cell>
          <cell r="G1330" t="str">
            <v>F102x</v>
          </cell>
        </row>
        <row r="1337">
          <cell r="D1337" t="str">
            <v>F107x</v>
          </cell>
          <cell r="E1337" t="str">
            <v>F107x</v>
          </cell>
          <cell r="F1337" t="str">
            <v>F107x</v>
          </cell>
          <cell r="G1337" t="str">
            <v>F107x</v>
          </cell>
        </row>
        <row r="1338">
          <cell r="D1338" t="str">
            <v>F105x</v>
          </cell>
          <cell r="E1338" t="str">
            <v>F105x</v>
          </cell>
          <cell r="F1338" t="str">
            <v>F105x</v>
          </cell>
          <cell r="G1338" t="str">
            <v>F105x</v>
          </cell>
        </row>
        <row r="1339">
          <cell r="D1339" t="str">
            <v>F105x</v>
          </cell>
          <cell r="E1339" t="str">
            <v>F105x</v>
          </cell>
          <cell r="F1339" t="str">
            <v>F105x</v>
          </cell>
          <cell r="G1339" t="str">
            <v>F105x</v>
          </cell>
        </row>
        <row r="1340">
          <cell r="D1340" t="str">
            <v>F105x</v>
          </cell>
          <cell r="E1340" t="str">
            <v>F105x</v>
          </cell>
          <cell r="F1340" t="str">
            <v>F105x</v>
          </cell>
          <cell r="G1340" t="str">
            <v>F105x</v>
          </cell>
        </row>
        <row r="1341">
          <cell r="D1341" t="str">
            <v>F42</v>
          </cell>
          <cell r="E1341" t="str">
            <v>F42</v>
          </cell>
          <cell r="F1341" t="str">
            <v>F42</v>
          </cell>
          <cell r="G1341" t="str">
            <v>F42</v>
          </cell>
        </row>
        <row r="1342">
          <cell r="D1342" t="str">
            <v>F102x</v>
          </cell>
          <cell r="E1342" t="str">
            <v>F102x</v>
          </cell>
          <cell r="F1342" t="str">
            <v>F102x</v>
          </cell>
          <cell r="G1342" t="str">
            <v>F102x</v>
          </cell>
        </row>
        <row r="1343">
          <cell r="D1343" t="str">
            <v>F30</v>
          </cell>
          <cell r="E1343" t="str">
            <v>F30</v>
          </cell>
          <cell r="F1343" t="str">
            <v>F30</v>
          </cell>
          <cell r="G1343" t="str">
            <v>F30</v>
          </cell>
        </row>
        <row r="1344">
          <cell r="D1344" t="str">
            <v>F10</v>
          </cell>
          <cell r="E1344" t="str">
            <v>F10</v>
          </cell>
          <cell r="F1344" t="str">
            <v>F105x</v>
          </cell>
          <cell r="G1344" t="str">
            <v>F10</v>
          </cell>
        </row>
        <row r="1345">
          <cell r="D1345" t="str">
            <v>F10</v>
          </cell>
          <cell r="E1345" t="str">
            <v>F10</v>
          </cell>
          <cell r="F1345" t="str">
            <v>F105x</v>
          </cell>
          <cell r="G1345" t="str">
            <v>F10</v>
          </cell>
        </row>
        <row r="1348">
          <cell r="D1348" t="str">
            <v>F30</v>
          </cell>
          <cell r="E1348" t="str">
            <v>F30</v>
          </cell>
          <cell r="F1348" t="str">
            <v>F30</v>
          </cell>
          <cell r="G1348" t="str">
            <v>F30</v>
          </cell>
        </row>
        <row r="1350">
          <cell r="D1350" t="str">
            <v>F30</v>
          </cell>
          <cell r="E1350" t="str">
            <v>F30</v>
          </cell>
          <cell r="F1350" t="str">
            <v>F30</v>
          </cell>
          <cell r="G1350" t="str">
            <v>F30</v>
          </cell>
        </row>
        <row r="1351">
          <cell r="D1351" t="str">
            <v>F30</v>
          </cell>
          <cell r="E1351" t="str">
            <v>F30</v>
          </cell>
          <cell r="F1351" t="str">
            <v>F30</v>
          </cell>
          <cell r="G1351" t="str">
            <v>F30</v>
          </cell>
        </row>
        <row r="1353">
          <cell r="D1353" t="str">
            <v>F30</v>
          </cell>
          <cell r="E1353" t="str">
            <v>F30</v>
          </cell>
          <cell r="F1353" t="str">
            <v>F30</v>
          </cell>
          <cell r="G1353" t="str">
            <v>F30</v>
          </cell>
        </row>
        <row r="1354">
          <cell r="D1354" t="str">
            <v>F30</v>
          </cell>
          <cell r="E1354" t="str">
            <v>F30</v>
          </cell>
          <cell r="F1354" t="str">
            <v>F30</v>
          </cell>
          <cell r="G1354" t="str">
            <v>F30</v>
          </cell>
        </row>
        <row r="1355">
          <cell r="D1355" t="str">
            <v>F30</v>
          </cell>
          <cell r="E1355" t="str">
            <v>F30</v>
          </cell>
          <cell r="F1355" t="str">
            <v>F30</v>
          </cell>
          <cell r="G1355" t="str">
            <v>F30</v>
          </cell>
        </row>
        <row r="1365">
          <cell r="D1365" t="str">
            <v>F10</v>
          </cell>
          <cell r="E1365" t="str">
            <v>F10</v>
          </cell>
          <cell r="F1365" t="str">
            <v>F10</v>
          </cell>
          <cell r="G1365" t="str">
            <v>F10</v>
          </cell>
        </row>
        <row r="1368">
          <cell r="D1368" t="str">
            <v>F108x</v>
          </cell>
          <cell r="E1368" t="str">
            <v>F108x</v>
          </cell>
          <cell r="F1368" t="str">
            <v>F108x</v>
          </cell>
          <cell r="G1368" t="str">
            <v>F108x</v>
          </cell>
        </row>
        <row r="1369">
          <cell r="D1369" t="str">
            <v>F40</v>
          </cell>
          <cell r="E1369" t="str">
            <v>F40</v>
          </cell>
          <cell r="F1369" t="str">
            <v>F40</v>
          </cell>
          <cell r="G1369" t="str">
            <v>F40</v>
          </cell>
        </row>
        <row r="1370">
          <cell r="D1370" t="str">
            <v>F108x</v>
          </cell>
          <cell r="E1370" t="str">
            <v>F108x</v>
          </cell>
          <cell r="F1370" t="str">
            <v>F108x</v>
          </cell>
          <cell r="G1370" t="str">
            <v>F108x</v>
          </cell>
        </row>
        <row r="1371">
          <cell r="D1371" t="str">
            <v>F108x</v>
          </cell>
          <cell r="E1371" t="str">
            <v>F108x</v>
          </cell>
          <cell r="F1371" t="str">
            <v>F108x</v>
          </cell>
          <cell r="G1371" t="str">
            <v>F108x</v>
          </cell>
        </row>
        <row r="1372">
          <cell r="D1372" t="str">
            <v>F108x</v>
          </cell>
          <cell r="E1372" t="str">
            <v>F108x</v>
          </cell>
          <cell r="F1372" t="str">
            <v>F108x</v>
          </cell>
          <cell r="G1372" t="str">
            <v>F108x</v>
          </cell>
        </row>
        <row r="1375">
          <cell r="D1375" t="str">
            <v>F10</v>
          </cell>
          <cell r="E1375" t="str">
            <v>F10</v>
          </cell>
          <cell r="F1375" t="str">
            <v>F10</v>
          </cell>
          <cell r="G1375" t="str">
            <v>F10</v>
          </cell>
        </row>
        <row r="1378">
          <cell r="D1378" t="str">
            <v>F107x</v>
          </cell>
          <cell r="E1378" t="str">
            <v>F107x</v>
          </cell>
          <cell r="F1378" t="str">
            <v>F107x</v>
          </cell>
          <cell r="G1378" t="str">
            <v>F107x</v>
          </cell>
        </row>
        <row r="1379">
          <cell r="D1379" t="str">
            <v>F105x</v>
          </cell>
          <cell r="E1379" t="str">
            <v>F105x</v>
          </cell>
          <cell r="F1379" t="str">
            <v>F105x</v>
          </cell>
          <cell r="G1379" t="str">
            <v>F105x</v>
          </cell>
        </row>
        <row r="1380">
          <cell r="D1380" t="str">
            <v>F105x</v>
          </cell>
          <cell r="E1380" t="str">
            <v>F105x</v>
          </cell>
          <cell r="F1380" t="str">
            <v>F105x</v>
          </cell>
          <cell r="G1380" t="str">
            <v>F105x</v>
          </cell>
        </row>
        <row r="1381">
          <cell r="D1381" t="str">
            <v>F30</v>
          </cell>
          <cell r="E1381" t="str">
            <v>F30</v>
          </cell>
          <cell r="F1381" t="str">
            <v>F30</v>
          </cell>
          <cell r="G1381" t="str">
            <v>F30</v>
          </cell>
        </row>
        <row r="1382">
          <cell r="D1382" t="str">
            <v>F105x</v>
          </cell>
          <cell r="E1382" t="str">
            <v>F105x</v>
          </cell>
          <cell r="F1382" t="str">
            <v>F105x</v>
          </cell>
          <cell r="G1382" t="str">
            <v>F105x</v>
          </cell>
        </row>
        <row r="1383">
          <cell r="D1383" t="str">
            <v>F105x</v>
          </cell>
          <cell r="E1383" t="str">
            <v>F105x</v>
          </cell>
          <cell r="F1383" t="str">
            <v>F105x</v>
          </cell>
          <cell r="G1383" t="str">
            <v>F105x</v>
          </cell>
        </row>
        <row r="1384">
          <cell r="D1384" t="str">
            <v>F105x</v>
          </cell>
          <cell r="E1384" t="str">
            <v>F105x</v>
          </cell>
          <cell r="F1384" t="str">
            <v>F105x</v>
          </cell>
          <cell r="G1384" t="str">
            <v>F105x</v>
          </cell>
        </row>
        <row r="1385">
          <cell r="D1385" t="str">
            <v>F42</v>
          </cell>
          <cell r="E1385" t="str">
            <v>F42</v>
          </cell>
          <cell r="F1385" t="str">
            <v>F42</v>
          </cell>
          <cell r="G1385" t="str">
            <v>F42</v>
          </cell>
        </row>
        <row r="1386">
          <cell r="D1386" t="str">
            <v>F105x</v>
          </cell>
          <cell r="E1386" t="str">
            <v>F105x</v>
          </cell>
          <cell r="F1386" t="str">
            <v>F105x</v>
          </cell>
          <cell r="G1386" t="str">
            <v>F105x</v>
          </cell>
        </row>
        <row r="1387">
          <cell r="D1387" t="str">
            <v>F10</v>
          </cell>
          <cell r="E1387" t="str">
            <v>F10</v>
          </cell>
          <cell r="F1387" t="str">
            <v>F105x</v>
          </cell>
          <cell r="G1387" t="str">
            <v>F10</v>
          </cell>
        </row>
        <row r="1388">
          <cell r="D1388" t="str">
            <v>F102x</v>
          </cell>
          <cell r="E1388" t="str">
            <v>F102x</v>
          </cell>
          <cell r="F1388" t="str">
            <v>F102x</v>
          </cell>
          <cell r="G1388" t="str">
            <v>F102x</v>
          </cell>
        </row>
        <row r="1391">
          <cell r="D1391" t="str">
            <v>F30</v>
          </cell>
          <cell r="E1391" t="str">
            <v>F30</v>
          </cell>
          <cell r="F1391" t="str">
            <v>F30</v>
          </cell>
          <cell r="G1391" t="str">
            <v>F30</v>
          </cell>
        </row>
      </sheetData>
      <sheetData sheetId="27">
        <row r="6">
          <cell r="R6" t="str">
            <v>440.NA</v>
          </cell>
          <cell r="S6">
            <v>0</v>
          </cell>
        </row>
        <row r="7">
          <cell r="R7" t="str">
            <v>440.S</v>
          </cell>
          <cell r="S7">
            <v>742487158.46402931</v>
          </cell>
        </row>
        <row r="8">
          <cell r="R8" t="str">
            <v>440.NA1</v>
          </cell>
          <cell r="S8">
            <v>0</v>
          </cell>
        </row>
        <row r="9">
          <cell r="R9" t="str">
            <v>440.NA2</v>
          </cell>
          <cell r="S9">
            <v>742487158.46402931</v>
          </cell>
        </row>
        <row r="10">
          <cell r="R10" t="str">
            <v>440.NA3</v>
          </cell>
          <cell r="S10">
            <v>0</v>
          </cell>
        </row>
        <row r="11">
          <cell r="R11" t="str">
            <v>442.NA</v>
          </cell>
          <cell r="S11">
            <v>0</v>
          </cell>
        </row>
        <row r="12">
          <cell r="R12" t="str">
            <v>442.S</v>
          </cell>
          <cell r="S12">
            <v>1220620281.6892591</v>
          </cell>
        </row>
        <row r="13">
          <cell r="R13" t="str">
            <v>442.SE</v>
          </cell>
          <cell r="S13">
            <v>0</v>
          </cell>
        </row>
        <row r="14">
          <cell r="R14" t="str">
            <v>442.SG</v>
          </cell>
          <cell r="S14">
            <v>0</v>
          </cell>
        </row>
        <row r="15">
          <cell r="R15" t="str">
            <v>442.NA1</v>
          </cell>
          <cell r="S15">
            <v>0</v>
          </cell>
        </row>
        <row r="16">
          <cell r="R16" t="str">
            <v>442.NA2</v>
          </cell>
          <cell r="S16">
            <v>0</v>
          </cell>
        </row>
        <row r="17">
          <cell r="R17" t="str">
            <v>442.NA3</v>
          </cell>
          <cell r="S17">
            <v>1220620281.6892591</v>
          </cell>
        </row>
        <row r="18">
          <cell r="R18" t="str">
            <v>442.NA4</v>
          </cell>
          <cell r="S18">
            <v>0</v>
          </cell>
        </row>
        <row r="19">
          <cell r="R19" t="str">
            <v>444.NA</v>
          </cell>
          <cell r="S19">
            <v>0</v>
          </cell>
        </row>
        <row r="20">
          <cell r="R20" t="str">
            <v>444.S</v>
          </cell>
          <cell r="S20">
            <v>9123413.1166586392</v>
          </cell>
        </row>
        <row r="21">
          <cell r="R21" t="str">
            <v>444.SO</v>
          </cell>
          <cell r="S21">
            <v>0</v>
          </cell>
        </row>
        <row r="22">
          <cell r="R22" t="str">
            <v>444.NA1</v>
          </cell>
          <cell r="S22">
            <v>9123413.1166586392</v>
          </cell>
        </row>
        <row r="23">
          <cell r="R23" t="str">
            <v>444.NA2</v>
          </cell>
          <cell r="S23">
            <v>0</v>
          </cell>
        </row>
        <row r="24">
          <cell r="R24" t="str">
            <v>445.NA</v>
          </cell>
          <cell r="S24">
            <v>0</v>
          </cell>
        </row>
        <row r="25">
          <cell r="R25" t="str">
            <v>445.S</v>
          </cell>
          <cell r="S25">
            <v>16329652.593925001</v>
          </cell>
        </row>
        <row r="26">
          <cell r="R26" t="str">
            <v>445.NA1</v>
          </cell>
          <cell r="S26">
            <v>0</v>
          </cell>
        </row>
        <row r="27">
          <cell r="R27" t="str">
            <v>445.NA2</v>
          </cell>
          <cell r="S27">
            <v>16329652.593925001</v>
          </cell>
        </row>
        <row r="28">
          <cell r="R28" t="str">
            <v>445.NA3</v>
          </cell>
          <cell r="S28">
            <v>0</v>
          </cell>
        </row>
        <row r="29">
          <cell r="R29" t="str">
            <v>448.NA</v>
          </cell>
          <cell r="S29">
            <v>0</v>
          </cell>
        </row>
        <row r="30">
          <cell r="R30" t="str">
            <v>448.S</v>
          </cell>
          <cell r="S30">
            <v>0</v>
          </cell>
        </row>
        <row r="31">
          <cell r="R31" t="str">
            <v>448.SO</v>
          </cell>
          <cell r="S31">
            <v>0</v>
          </cell>
        </row>
        <row r="32">
          <cell r="R32" t="str">
            <v>448.NA1</v>
          </cell>
          <cell r="S32">
            <v>0</v>
          </cell>
        </row>
        <row r="33">
          <cell r="R33" t="str">
            <v>448.NA2</v>
          </cell>
          <cell r="S33">
            <v>0</v>
          </cell>
        </row>
        <row r="34">
          <cell r="R34" t="str">
            <v>Total Sales to Ultimate Customers.NA</v>
          </cell>
          <cell r="S34">
            <v>1988560505.8638721</v>
          </cell>
        </row>
        <row r="35">
          <cell r="R35" t="str">
            <v>Total Sales to Ultimate Customers.NA1</v>
          </cell>
          <cell r="S35">
            <v>0</v>
          </cell>
        </row>
        <row r="36">
          <cell r="R36" t="str">
            <v>Total Sales to Ultimate Customers.NA2</v>
          </cell>
          <cell r="S36">
            <v>0</v>
          </cell>
        </row>
        <row r="37">
          <cell r="R37" t="str">
            <v>Total Sales to Ultimate Customers.NA3</v>
          </cell>
          <cell r="S37">
            <v>0</v>
          </cell>
        </row>
        <row r="38">
          <cell r="R38" t="str">
            <v>447.NA</v>
          </cell>
          <cell r="S38">
            <v>0</v>
          </cell>
        </row>
        <row r="39">
          <cell r="R39" t="str">
            <v>447.S</v>
          </cell>
          <cell r="S39">
            <v>0</v>
          </cell>
        </row>
        <row r="40">
          <cell r="R40" t="str">
            <v>447.NA1</v>
          </cell>
          <cell r="S40">
            <v>0</v>
          </cell>
        </row>
        <row r="41">
          <cell r="R41" t="str">
            <v>447.NA2</v>
          </cell>
          <cell r="S41">
            <v>0</v>
          </cell>
        </row>
        <row r="42">
          <cell r="R42" t="str">
            <v>447NPC.NA</v>
          </cell>
          <cell r="S42">
            <v>0</v>
          </cell>
        </row>
        <row r="43">
          <cell r="R43" t="str">
            <v>447NPC.SG</v>
          </cell>
          <cell r="S43">
            <v>115082019.36786942</v>
          </cell>
        </row>
        <row r="44">
          <cell r="R44" t="str">
            <v>447NPC.SE</v>
          </cell>
          <cell r="S44">
            <v>0</v>
          </cell>
        </row>
        <row r="45">
          <cell r="R45" t="str">
            <v>447NPC.SG1</v>
          </cell>
          <cell r="S45">
            <v>0</v>
          </cell>
        </row>
        <row r="46">
          <cell r="R46" t="str">
            <v>447NPC.NA1</v>
          </cell>
          <cell r="S46">
            <v>115082019.36786942</v>
          </cell>
        </row>
        <row r="47">
          <cell r="R47" t="str">
            <v>447NPC.NA2</v>
          </cell>
          <cell r="S47">
            <v>0</v>
          </cell>
        </row>
        <row r="48">
          <cell r="R48" t="str">
            <v>447NPC.NA3</v>
          </cell>
          <cell r="S48">
            <v>115082019.36786942</v>
          </cell>
        </row>
        <row r="49">
          <cell r="R49" t="str">
            <v>447NPC.NA4</v>
          </cell>
          <cell r="S49">
            <v>0</v>
          </cell>
        </row>
        <row r="50">
          <cell r="R50" t="str">
            <v>449.NA</v>
          </cell>
          <cell r="S50">
            <v>0</v>
          </cell>
        </row>
        <row r="51">
          <cell r="R51" t="str">
            <v>449.S</v>
          </cell>
          <cell r="S51">
            <v>0.1</v>
          </cell>
        </row>
        <row r="52">
          <cell r="R52" t="str">
            <v>449.SG</v>
          </cell>
          <cell r="S52">
            <v>0</v>
          </cell>
        </row>
        <row r="53">
          <cell r="R53" t="str">
            <v>449.NA1</v>
          </cell>
          <cell r="S53">
            <v>0</v>
          </cell>
        </row>
        <row r="54">
          <cell r="R54" t="str">
            <v>449.NA2</v>
          </cell>
          <cell r="S54">
            <v>0</v>
          </cell>
        </row>
        <row r="55">
          <cell r="R55" t="str">
            <v>449.NA3</v>
          </cell>
          <cell r="S55">
            <v>0.1</v>
          </cell>
        </row>
        <row r="56">
          <cell r="R56" t="str">
            <v>449.NA4</v>
          </cell>
          <cell r="S56">
            <v>0</v>
          </cell>
        </row>
        <row r="57">
          <cell r="R57" t="str">
            <v>Total Sales from Electricity.NA</v>
          </cell>
          <cell r="S57">
            <v>2103642525.3317416</v>
          </cell>
        </row>
        <row r="58">
          <cell r="R58" t="str">
            <v>450.NA</v>
          </cell>
          <cell r="S58">
            <v>0</v>
          </cell>
        </row>
        <row r="59">
          <cell r="R59" t="str">
            <v>450.S</v>
          </cell>
          <cell r="S59">
            <v>3479500.68</v>
          </cell>
        </row>
        <row r="60">
          <cell r="R60" t="str">
            <v>450.SO</v>
          </cell>
          <cell r="S60">
            <v>0</v>
          </cell>
        </row>
        <row r="61">
          <cell r="R61" t="str">
            <v>450.NA1</v>
          </cell>
          <cell r="S61">
            <v>3479500.68</v>
          </cell>
        </row>
        <row r="62">
          <cell r="R62" t="str">
            <v>450.NA2</v>
          </cell>
          <cell r="S62">
            <v>0</v>
          </cell>
        </row>
        <row r="63">
          <cell r="R63" t="str">
            <v>451.NA</v>
          </cell>
          <cell r="S63">
            <v>0</v>
          </cell>
        </row>
        <row r="64">
          <cell r="R64" t="str">
            <v>451.S</v>
          </cell>
          <cell r="S64">
            <v>3596319.8</v>
          </cell>
        </row>
        <row r="65">
          <cell r="R65" t="str">
            <v>451.SG</v>
          </cell>
          <cell r="S65">
            <v>0</v>
          </cell>
        </row>
        <row r="66">
          <cell r="R66" t="str">
            <v>451.SO</v>
          </cell>
          <cell r="S66">
            <v>4069.4124471935816</v>
          </cell>
        </row>
        <row r="67">
          <cell r="R67" t="str">
            <v>451.NA1</v>
          </cell>
          <cell r="S67">
            <v>3600389.2124471935</v>
          </cell>
        </row>
        <row r="68">
          <cell r="R68" t="str">
            <v>451.NA2</v>
          </cell>
          <cell r="S68">
            <v>0</v>
          </cell>
        </row>
        <row r="69">
          <cell r="R69" t="str">
            <v>453.NA</v>
          </cell>
          <cell r="S69">
            <v>0</v>
          </cell>
        </row>
        <row r="70">
          <cell r="R70" t="str">
            <v>453.SG</v>
          </cell>
          <cell r="S70">
            <v>0</v>
          </cell>
        </row>
        <row r="71">
          <cell r="R71" t="str">
            <v>453.NA1</v>
          </cell>
          <cell r="S71">
            <v>0</v>
          </cell>
        </row>
        <row r="72">
          <cell r="R72" t="str">
            <v>453.NA2</v>
          </cell>
          <cell r="S72">
            <v>0</v>
          </cell>
        </row>
        <row r="73">
          <cell r="R73" t="str">
            <v>454.NA</v>
          </cell>
          <cell r="S73">
            <v>0</v>
          </cell>
        </row>
        <row r="74">
          <cell r="R74" t="str">
            <v>454.S</v>
          </cell>
          <cell r="S74">
            <v>2963721.2399999998</v>
          </cell>
        </row>
        <row r="75">
          <cell r="R75" t="str">
            <v>454.SG</v>
          </cell>
          <cell r="S75">
            <v>2702576.1955494457</v>
          </cell>
        </row>
        <row r="76">
          <cell r="R76" t="str">
            <v>454.SG1</v>
          </cell>
          <cell r="S76">
            <v>7873.8753037604338</v>
          </cell>
        </row>
        <row r="77">
          <cell r="R77" t="str">
            <v>454.SO</v>
          </cell>
          <cell r="S77">
            <v>1927367.3195468043</v>
          </cell>
        </row>
        <row r="78">
          <cell r="R78" t="str">
            <v>454.NA1</v>
          </cell>
          <cell r="S78">
            <v>7601538.6304000095</v>
          </cell>
        </row>
        <row r="79">
          <cell r="R79" t="str">
            <v>454.NA2</v>
          </cell>
          <cell r="S79">
            <v>0</v>
          </cell>
        </row>
        <row r="80">
          <cell r="R80" t="str">
            <v>454.NA3</v>
          </cell>
          <cell r="S80">
            <v>0</v>
          </cell>
        </row>
        <row r="81">
          <cell r="R81" t="str">
            <v>454.NA4</v>
          </cell>
          <cell r="S81">
            <v>0</v>
          </cell>
        </row>
        <row r="82">
          <cell r="R82" t="str">
            <v>456.NA</v>
          </cell>
          <cell r="S82">
            <v>0</v>
          </cell>
        </row>
        <row r="83">
          <cell r="R83" t="str">
            <v>456.S</v>
          </cell>
          <cell r="S83">
            <v>-1838779.113416886</v>
          </cell>
        </row>
        <row r="84">
          <cell r="R84" t="str">
            <v>456.CN</v>
          </cell>
          <cell r="S84">
            <v>0</v>
          </cell>
        </row>
        <row r="85">
          <cell r="R85" t="str">
            <v>456.SE</v>
          </cell>
          <cell r="S85">
            <v>3575969.77818966</v>
          </cell>
        </row>
        <row r="86">
          <cell r="R86" t="str">
            <v>456.SO</v>
          </cell>
          <cell r="S86">
            <v>637583.09589216195</v>
          </cell>
        </row>
        <row r="87">
          <cell r="R87" t="str">
            <v>456.SG</v>
          </cell>
          <cell r="S87">
            <v>51905165.243835233</v>
          </cell>
        </row>
        <row r="88">
          <cell r="R88" t="str">
            <v>456.NA1</v>
          </cell>
          <cell r="S88">
            <v>0</v>
          </cell>
        </row>
        <row r="89">
          <cell r="R89" t="str">
            <v>456.NA2</v>
          </cell>
          <cell r="S89">
            <v>0</v>
          </cell>
        </row>
        <row r="90">
          <cell r="R90" t="str">
            <v>456.NA3</v>
          </cell>
          <cell r="S90">
            <v>54279939.004500166</v>
          </cell>
        </row>
        <row r="91">
          <cell r="R91" t="str">
            <v>456.NA4</v>
          </cell>
          <cell r="S91">
            <v>0</v>
          </cell>
        </row>
        <row r="92">
          <cell r="R92" t="str">
            <v>Total Other Electric Revenues.NA</v>
          </cell>
          <cell r="S92">
            <v>68961367.527347371</v>
          </cell>
        </row>
        <row r="93">
          <cell r="R93" t="str">
            <v>Total Other Electric Revenues.NA1</v>
          </cell>
          <cell r="S93">
            <v>0</v>
          </cell>
        </row>
        <row r="94">
          <cell r="R94" t="str">
            <v>Total Electric Operating Revenues.NA</v>
          </cell>
          <cell r="S94">
            <v>2172603892.8590889</v>
          </cell>
        </row>
        <row r="95">
          <cell r="R95" t="str">
            <v>Total Electric Operating Revenues.NA1</v>
          </cell>
          <cell r="S95">
            <v>0</v>
          </cell>
        </row>
        <row r="96">
          <cell r="R96" t="str">
            <v>Summary of Revenues by Factor.NA</v>
          </cell>
          <cell r="S96">
            <v>0</v>
          </cell>
        </row>
        <row r="97">
          <cell r="R97" t="str">
            <v>Summary of Revenues by Factor.NA1</v>
          </cell>
          <cell r="S97">
            <v>1996761268.5704551</v>
          </cell>
        </row>
        <row r="98">
          <cell r="R98" t="str">
            <v>Summary of Revenues by Factor.NA2</v>
          </cell>
          <cell r="S98">
            <v>0</v>
          </cell>
        </row>
        <row r="99">
          <cell r="R99" t="str">
            <v>Summary of Revenues by Factor.NA3</v>
          </cell>
          <cell r="S99">
            <v>3575969.77818966</v>
          </cell>
        </row>
        <row r="100">
          <cell r="R100" t="str">
            <v>Summary of Revenues by Factor.NA4</v>
          </cell>
          <cell r="S100">
            <v>2569019.82788616</v>
          </cell>
        </row>
        <row r="101">
          <cell r="R101" t="str">
            <v>Summary of Revenues by Factor.NA5</v>
          </cell>
          <cell r="S101">
            <v>169697634.68255785</v>
          </cell>
        </row>
        <row r="102">
          <cell r="R102" t="str">
            <v>Summary of Revenues by Factor.NA6</v>
          </cell>
          <cell r="S102">
            <v>0</v>
          </cell>
        </row>
        <row r="103">
          <cell r="R103" t="str">
            <v>Summary of Revenues by Factor.NA7</v>
          </cell>
          <cell r="S103">
            <v>0</v>
          </cell>
        </row>
        <row r="104">
          <cell r="R104" t="str">
            <v>Total Electric Operating Revenues.NA2</v>
          </cell>
          <cell r="S104">
            <v>2172603892.8590889</v>
          </cell>
        </row>
        <row r="105">
          <cell r="R105" t="str">
            <v>Miscellaneous Revenues.NA</v>
          </cell>
          <cell r="S105">
            <v>0</v>
          </cell>
        </row>
        <row r="106">
          <cell r="R106" t="str">
            <v>41160.NA</v>
          </cell>
          <cell r="S106">
            <v>0</v>
          </cell>
        </row>
        <row r="107">
          <cell r="R107" t="str">
            <v>41160.S</v>
          </cell>
          <cell r="S107">
            <v>0</v>
          </cell>
        </row>
        <row r="108">
          <cell r="R108" t="str">
            <v>41160.SG</v>
          </cell>
          <cell r="S108">
            <v>0</v>
          </cell>
        </row>
        <row r="109">
          <cell r="R109" t="str">
            <v>41160.SO</v>
          </cell>
          <cell r="S109">
            <v>0</v>
          </cell>
        </row>
        <row r="110">
          <cell r="R110" t="str">
            <v>41160.SG1</v>
          </cell>
          <cell r="S110">
            <v>0</v>
          </cell>
        </row>
        <row r="111">
          <cell r="R111" t="str">
            <v>41160.SG2</v>
          </cell>
          <cell r="S111">
            <v>0</v>
          </cell>
        </row>
        <row r="112">
          <cell r="R112" t="str">
            <v>41160.NA1</v>
          </cell>
          <cell r="S112">
            <v>0</v>
          </cell>
        </row>
        <row r="113">
          <cell r="R113" t="str">
            <v>41160.NA2</v>
          </cell>
          <cell r="S113">
            <v>0</v>
          </cell>
        </row>
        <row r="114">
          <cell r="R114" t="str">
            <v>41170.NA</v>
          </cell>
          <cell r="S114">
            <v>0</v>
          </cell>
        </row>
        <row r="115">
          <cell r="R115" t="str">
            <v>41170.S</v>
          </cell>
          <cell r="S115">
            <v>0</v>
          </cell>
        </row>
        <row r="116">
          <cell r="R116" t="str">
            <v>41170.SG</v>
          </cell>
          <cell r="S116">
            <v>0</v>
          </cell>
        </row>
        <row r="117">
          <cell r="R117" t="str">
            <v>41170.NA1</v>
          </cell>
          <cell r="S117">
            <v>0</v>
          </cell>
        </row>
        <row r="118">
          <cell r="R118" t="str">
            <v>41170.NA2</v>
          </cell>
          <cell r="S118">
            <v>0</v>
          </cell>
        </row>
        <row r="119">
          <cell r="R119" t="str">
            <v>4118.NA</v>
          </cell>
          <cell r="S119">
            <v>0</v>
          </cell>
        </row>
        <row r="120">
          <cell r="R120" t="str">
            <v>4118.S</v>
          </cell>
          <cell r="S120">
            <v>0</v>
          </cell>
        </row>
        <row r="121">
          <cell r="R121" t="str">
            <v>4118.SE</v>
          </cell>
          <cell r="S121">
            <v>-11711.175965208819</v>
          </cell>
        </row>
        <row r="122">
          <cell r="R122" t="str">
            <v>4118.NA1</v>
          </cell>
          <cell r="S122">
            <v>-11711.175965208819</v>
          </cell>
        </row>
        <row r="123">
          <cell r="R123" t="str">
            <v>4118.NA2</v>
          </cell>
          <cell r="S123">
            <v>0</v>
          </cell>
        </row>
        <row r="124">
          <cell r="R124" t="str">
            <v>41181.NA</v>
          </cell>
          <cell r="S124">
            <v>0</v>
          </cell>
        </row>
        <row r="125">
          <cell r="R125" t="str">
            <v>41181.SE</v>
          </cell>
          <cell r="S125">
            <v>0</v>
          </cell>
        </row>
        <row r="126">
          <cell r="R126" t="str">
            <v>41181.NA1</v>
          </cell>
          <cell r="S126">
            <v>0</v>
          </cell>
        </row>
        <row r="127">
          <cell r="R127" t="str">
            <v>41181.NA2</v>
          </cell>
          <cell r="S127">
            <v>0</v>
          </cell>
        </row>
        <row r="128">
          <cell r="R128" t="str">
            <v>4194.NA</v>
          </cell>
          <cell r="S128">
            <v>0</v>
          </cell>
        </row>
        <row r="129">
          <cell r="R129" t="str">
            <v>4194.SG</v>
          </cell>
          <cell r="S129">
            <v>0</v>
          </cell>
        </row>
        <row r="130">
          <cell r="R130" t="str">
            <v>4194.NA1</v>
          </cell>
          <cell r="S130">
            <v>0</v>
          </cell>
        </row>
        <row r="131">
          <cell r="R131" t="str">
            <v>4194.NA2</v>
          </cell>
          <cell r="S131">
            <v>0</v>
          </cell>
        </row>
        <row r="132">
          <cell r="R132" t="str">
            <v>421.NA</v>
          </cell>
          <cell r="S132">
            <v>0</v>
          </cell>
        </row>
        <row r="133">
          <cell r="R133" t="str">
            <v>421.S</v>
          </cell>
          <cell r="S133">
            <v>-55793.630000000121</v>
          </cell>
        </row>
        <row r="134">
          <cell r="R134" t="str">
            <v>421.SG</v>
          </cell>
          <cell r="S134">
            <v>0</v>
          </cell>
        </row>
        <row r="135">
          <cell r="R135" t="str">
            <v>421.SG-P</v>
          </cell>
          <cell r="S135">
            <v>0</v>
          </cell>
        </row>
        <row r="136">
          <cell r="R136" t="str">
            <v>421.CN</v>
          </cell>
          <cell r="S136">
            <v>0</v>
          </cell>
        </row>
        <row r="137">
          <cell r="R137" t="str">
            <v>421.SO</v>
          </cell>
          <cell r="S137">
            <v>-189.23334982551165</v>
          </cell>
        </row>
        <row r="138">
          <cell r="R138" t="str">
            <v>421.SG1</v>
          </cell>
          <cell r="S138">
            <v>-389945.03502777725</v>
          </cell>
        </row>
        <row r="139">
          <cell r="R139" t="str">
            <v>421.NA1</v>
          </cell>
          <cell r="S139">
            <v>-445927.89837760286</v>
          </cell>
        </row>
        <row r="140">
          <cell r="R140" t="str">
            <v>421.NA2</v>
          </cell>
          <cell r="S140">
            <v>0</v>
          </cell>
        </row>
        <row r="141">
          <cell r="R141" t="str">
            <v>Total Miscellaneous Revenues.NA</v>
          </cell>
          <cell r="S141">
            <v>-457639.07434281171</v>
          </cell>
        </row>
        <row r="142">
          <cell r="R142" t="str">
            <v>Miscellaneous Expenses.NA</v>
          </cell>
          <cell r="S142">
            <v>0</v>
          </cell>
        </row>
        <row r="143">
          <cell r="R143" t="str">
            <v>4311.NA</v>
          </cell>
          <cell r="S143">
            <v>0</v>
          </cell>
        </row>
        <row r="144">
          <cell r="R144" t="str">
            <v>4311.S</v>
          </cell>
          <cell r="S144">
            <v>983443.5</v>
          </cell>
        </row>
        <row r="145">
          <cell r="R145" t="str">
            <v>4311.NA1</v>
          </cell>
          <cell r="S145">
            <v>983443.5</v>
          </cell>
        </row>
        <row r="146">
          <cell r="R146" t="str">
            <v>Total Miscellaneous Expenses.NA</v>
          </cell>
          <cell r="S146">
            <v>983443.5</v>
          </cell>
        </row>
        <row r="147">
          <cell r="R147" t="str">
            <v>Total Miscellaneous Expenses.NA1</v>
          </cell>
          <cell r="S147">
            <v>0</v>
          </cell>
        </row>
        <row r="148">
          <cell r="R148" t="str">
            <v>Net Misc Revenue and Expense.NA</v>
          </cell>
          <cell r="S148">
            <v>525804.42565718829</v>
          </cell>
        </row>
        <row r="149">
          <cell r="R149" t="str">
            <v>Net Misc Revenue and Expense.NA1</v>
          </cell>
          <cell r="S149">
            <v>0</v>
          </cell>
        </row>
        <row r="150">
          <cell r="R150" t="str">
            <v>500.NA</v>
          </cell>
          <cell r="S150">
            <v>0</v>
          </cell>
        </row>
        <row r="151">
          <cell r="R151" t="str">
            <v>500.SG</v>
          </cell>
          <cell r="S151">
            <v>6157919.4978705887</v>
          </cell>
        </row>
        <row r="152">
          <cell r="R152" t="str">
            <v>500.SG1</v>
          </cell>
          <cell r="S152">
            <v>629803.33766484389</v>
          </cell>
        </row>
        <row r="153">
          <cell r="R153" t="str">
            <v>500.NA1</v>
          </cell>
          <cell r="S153">
            <v>6787722.8355354322</v>
          </cell>
        </row>
        <row r="154">
          <cell r="R154" t="str">
            <v>500.NA2</v>
          </cell>
          <cell r="S154">
            <v>0</v>
          </cell>
        </row>
        <row r="155">
          <cell r="R155" t="str">
            <v>501.NA</v>
          </cell>
          <cell r="S155">
            <v>0</v>
          </cell>
        </row>
        <row r="156">
          <cell r="R156" t="str">
            <v>501.S</v>
          </cell>
          <cell r="S156">
            <v>0</v>
          </cell>
        </row>
        <row r="157">
          <cell r="R157" t="str">
            <v>501.SE</v>
          </cell>
          <cell r="S157">
            <v>14901642.49394688</v>
          </cell>
        </row>
        <row r="158">
          <cell r="R158" t="str">
            <v>501.SE1</v>
          </cell>
          <cell r="S158">
            <v>0</v>
          </cell>
        </row>
        <row r="159">
          <cell r="R159" t="str">
            <v>501.SE2</v>
          </cell>
          <cell r="S159">
            <v>0</v>
          </cell>
        </row>
        <row r="160">
          <cell r="R160" t="str">
            <v>501.SE3</v>
          </cell>
          <cell r="S160">
            <v>1559197.0070634068</v>
          </cell>
        </row>
        <row r="161">
          <cell r="R161" t="str">
            <v>501.NA1</v>
          </cell>
          <cell r="S161">
            <v>16460839.501010288</v>
          </cell>
        </row>
        <row r="162">
          <cell r="R162" t="str">
            <v>501.NA2</v>
          </cell>
          <cell r="S162">
            <v>0</v>
          </cell>
        </row>
        <row r="163">
          <cell r="R163" t="str">
            <v>501NPC.NA</v>
          </cell>
          <cell r="S163">
            <v>0</v>
          </cell>
        </row>
        <row r="164">
          <cell r="R164" t="str">
            <v>501NPC.S</v>
          </cell>
          <cell r="S164">
            <v>0</v>
          </cell>
        </row>
        <row r="165">
          <cell r="R165" t="str">
            <v>501NPC.SE</v>
          </cell>
          <cell r="S165">
            <v>319381918.76118594</v>
          </cell>
        </row>
        <row r="166">
          <cell r="R166" t="str">
            <v>501NPC.SE1</v>
          </cell>
          <cell r="S166">
            <v>0</v>
          </cell>
        </row>
        <row r="167">
          <cell r="R167" t="str">
            <v>501NPC.SE2</v>
          </cell>
          <cell r="S167">
            <v>0</v>
          </cell>
        </row>
        <row r="168">
          <cell r="R168" t="str">
            <v>501NPC.SE3</v>
          </cell>
          <cell r="S168">
            <v>24994175.583884533</v>
          </cell>
        </row>
        <row r="169">
          <cell r="R169" t="str">
            <v>501NPC.NA1</v>
          </cell>
          <cell r="S169">
            <v>344376094.34507048</v>
          </cell>
        </row>
        <row r="170">
          <cell r="R170" t="str">
            <v>501NPC.NA2</v>
          </cell>
          <cell r="S170">
            <v>0</v>
          </cell>
        </row>
        <row r="171">
          <cell r="R171" t="str">
            <v>501NPC.NA3</v>
          </cell>
          <cell r="S171">
            <v>360836933.84608078</v>
          </cell>
        </row>
        <row r="172">
          <cell r="R172" t="str">
            <v>501NPC.NA4</v>
          </cell>
          <cell r="S172">
            <v>0</v>
          </cell>
        </row>
        <row r="173">
          <cell r="R173" t="str">
            <v>502.NA</v>
          </cell>
          <cell r="S173">
            <v>0</v>
          </cell>
        </row>
        <row r="174">
          <cell r="R174" t="str">
            <v>502.SG</v>
          </cell>
          <cell r="S174">
            <v>33527015.858707167</v>
          </cell>
        </row>
        <row r="175">
          <cell r="R175" t="str">
            <v>502.SG1</v>
          </cell>
          <cell r="S175">
            <v>3486341.817650137</v>
          </cell>
        </row>
        <row r="176">
          <cell r="R176" t="str">
            <v>502.NA1</v>
          </cell>
          <cell r="S176">
            <v>37013357.676357307</v>
          </cell>
        </row>
        <row r="177">
          <cell r="R177" t="str">
            <v>502.NA2</v>
          </cell>
          <cell r="S177">
            <v>0</v>
          </cell>
        </row>
        <row r="178">
          <cell r="R178" t="str">
            <v>503.NA</v>
          </cell>
          <cell r="S178">
            <v>0</v>
          </cell>
        </row>
        <row r="179">
          <cell r="R179" t="str">
            <v>503.SE</v>
          </cell>
          <cell r="S179">
            <v>0</v>
          </cell>
        </row>
        <row r="180">
          <cell r="R180" t="str">
            <v>503.NA1</v>
          </cell>
          <cell r="S180">
            <v>0</v>
          </cell>
        </row>
        <row r="181">
          <cell r="R181" t="str">
            <v>503.NA2</v>
          </cell>
          <cell r="S181">
            <v>0</v>
          </cell>
        </row>
        <row r="182">
          <cell r="R182" t="str">
            <v>503NPC.NA</v>
          </cell>
          <cell r="S182">
            <v>0</v>
          </cell>
        </row>
        <row r="183">
          <cell r="R183" t="str">
            <v>503NPC.SE</v>
          </cell>
          <cell r="S183">
            <v>1710047.2553217798</v>
          </cell>
        </row>
        <row r="184">
          <cell r="R184" t="str">
            <v>503NPC.NA1</v>
          </cell>
          <cell r="S184">
            <v>1710047.2553217798</v>
          </cell>
        </row>
        <row r="185">
          <cell r="R185" t="str">
            <v>503NPC.NA2</v>
          </cell>
          <cell r="S185">
            <v>0</v>
          </cell>
        </row>
        <row r="186">
          <cell r="R186" t="str">
            <v>505.NA</v>
          </cell>
          <cell r="S186">
            <v>0</v>
          </cell>
        </row>
        <row r="187">
          <cell r="R187" t="str">
            <v>505.SG</v>
          </cell>
          <cell r="S187">
            <v>714965.23947649216</v>
          </cell>
        </row>
        <row r="188">
          <cell r="R188" t="str">
            <v>505.SG1</v>
          </cell>
          <cell r="S188">
            <v>313733.98843518732</v>
          </cell>
        </row>
        <row r="189">
          <cell r="R189" t="str">
            <v>505.NA1</v>
          </cell>
          <cell r="S189">
            <v>1028699.2279116795</v>
          </cell>
        </row>
        <row r="190">
          <cell r="R190" t="str">
            <v>505.NA2</v>
          </cell>
          <cell r="S190">
            <v>0</v>
          </cell>
        </row>
        <row r="191">
          <cell r="R191" t="str">
            <v>506.NA</v>
          </cell>
          <cell r="S191">
            <v>0</v>
          </cell>
        </row>
        <row r="192">
          <cell r="R192" t="str">
            <v>506.SG</v>
          </cell>
          <cell r="S192">
            <v>9315520.1144503318</v>
          </cell>
        </row>
        <row r="193">
          <cell r="R193" t="str">
            <v>506.SE</v>
          </cell>
          <cell r="S193">
            <v>0</v>
          </cell>
        </row>
        <row r="194">
          <cell r="R194" t="str">
            <v>506.SG1</v>
          </cell>
          <cell r="S194">
            <v>446926.75706728303</v>
          </cell>
        </row>
        <row r="195">
          <cell r="R195" t="str">
            <v>506.NA1</v>
          </cell>
          <cell r="S195">
            <v>9762446.8715176154</v>
          </cell>
        </row>
        <row r="196">
          <cell r="R196" t="str">
            <v>506.NA2</v>
          </cell>
          <cell r="S196">
            <v>0</v>
          </cell>
        </row>
        <row r="197">
          <cell r="R197" t="str">
            <v>507.NA</v>
          </cell>
          <cell r="S197">
            <v>0</v>
          </cell>
        </row>
        <row r="198">
          <cell r="R198" t="str">
            <v>507.SG</v>
          </cell>
          <cell r="S198">
            <v>172657.48903207603</v>
          </cell>
        </row>
        <row r="199">
          <cell r="R199" t="str">
            <v>507.SG1</v>
          </cell>
          <cell r="S199">
            <v>0</v>
          </cell>
        </row>
        <row r="200">
          <cell r="R200" t="str">
            <v>507.NA1</v>
          </cell>
          <cell r="S200">
            <v>172657.48903207603</v>
          </cell>
        </row>
        <row r="201">
          <cell r="R201" t="str">
            <v>507.NA2</v>
          </cell>
          <cell r="S201">
            <v>0</v>
          </cell>
        </row>
        <row r="202">
          <cell r="R202" t="str">
            <v>510.NA</v>
          </cell>
          <cell r="S202">
            <v>0</v>
          </cell>
        </row>
        <row r="203">
          <cell r="R203" t="str">
            <v>510.SG</v>
          </cell>
          <cell r="S203">
            <v>771660.6077034917</v>
          </cell>
        </row>
        <row r="204">
          <cell r="R204" t="str">
            <v>510.SG1</v>
          </cell>
          <cell r="S204">
            <v>1540653.4541119379</v>
          </cell>
        </row>
        <row r="205">
          <cell r="R205" t="str">
            <v>510.NA1</v>
          </cell>
          <cell r="S205">
            <v>2312314.0618154295</v>
          </cell>
        </row>
        <row r="206">
          <cell r="R206" t="str">
            <v>510.NA2</v>
          </cell>
          <cell r="S206">
            <v>0</v>
          </cell>
        </row>
        <row r="207">
          <cell r="R207" t="str">
            <v>510.NA3</v>
          </cell>
          <cell r="S207">
            <v>0</v>
          </cell>
        </row>
        <row r="208">
          <cell r="R208" t="str">
            <v>510.NA4</v>
          </cell>
          <cell r="S208">
            <v>0</v>
          </cell>
        </row>
        <row r="209">
          <cell r="R209" t="str">
            <v>511.NA</v>
          </cell>
          <cell r="S209">
            <v>0</v>
          </cell>
        </row>
        <row r="210">
          <cell r="R210" t="str">
            <v>511.SG</v>
          </cell>
          <cell r="S210">
            <v>12804797.045976831</v>
          </cell>
        </row>
        <row r="211">
          <cell r="R211" t="str">
            <v>511.SG1</v>
          </cell>
          <cell r="S211">
            <v>609204.06379390974</v>
          </cell>
        </row>
        <row r="212">
          <cell r="R212" t="str">
            <v>511.NA1</v>
          </cell>
          <cell r="S212">
            <v>13414001.109770741</v>
          </cell>
        </row>
        <row r="213">
          <cell r="R213" t="str">
            <v>511.NA2</v>
          </cell>
          <cell r="S213">
            <v>0</v>
          </cell>
        </row>
        <row r="214">
          <cell r="R214" t="str">
            <v>512.NA</v>
          </cell>
          <cell r="S214">
            <v>0</v>
          </cell>
        </row>
        <row r="215">
          <cell r="R215" t="str">
            <v>512.SG</v>
          </cell>
          <cell r="S215">
            <v>40165642.915305115</v>
          </cell>
        </row>
        <row r="216">
          <cell r="R216" t="str">
            <v>512.SG1</v>
          </cell>
          <cell r="S216">
            <v>1404886.6299405862</v>
          </cell>
        </row>
        <row r="217">
          <cell r="R217" t="str">
            <v>512.NA1</v>
          </cell>
          <cell r="S217">
            <v>41570529.5452457</v>
          </cell>
        </row>
        <row r="218">
          <cell r="R218" t="str">
            <v>512.NA2</v>
          </cell>
          <cell r="S218">
            <v>0</v>
          </cell>
        </row>
        <row r="219">
          <cell r="R219" t="str">
            <v>513.NA</v>
          </cell>
          <cell r="S219">
            <v>0</v>
          </cell>
        </row>
        <row r="220">
          <cell r="R220" t="str">
            <v>513.SG</v>
          </cell>
          <cell r="S220">
            <v>14909197.651186576</v>
          </cell>
        </row>
        <row r="221">
          <cell r="R221" t="str">
            <v>513.SG1</v>
          </cell>
          <cell r="S221">
            <v>328977.64479701116</v>
          </cell>
        </row>
        <row r="222">
          <cell r="R222" t="str">
            <v>513.NA1</v>
          </cell>
          <cell r="S222">
            <v>15238175.295983586</v>
          </cell>
        </row>
        <row r="223">
          <cell r="R223" t="str">
            <v>513.NA2</v>
          </cell>
          <cell r="S223">
            <v>0</v>
          </cell>
        </row>
        <row r="224">
          <cell r="R224" t="str">
            <v>514.NA</v>
          </cell>
          <cell r="S224">
            <v>0</v>
          </cell>
        </row>
        <row r="225">
          <cell r="R225" t="str">
            <v>514.SG</v>
          </cell>
          <cell r="S225">
            <v>3789632.1428474258</v>
          </cell>
        </row>
        <row r="226">
          <cell r="R226" t="str">
            <v>514.SG1</v>
          </cell>
          <cell r="S226">
            <v>1413352.8831296994</v>
          </cell>
        </row>
        <row r="227">
          <cell r="R227" t="str">
            <v>514.NA1</v>
          </cell>
          <cell r="S227">
            <v>5202985.0259771254</v>
          </cell>
        </row>
        <row r="228">
          <cell r="R228" t="str">
            <v>514.NA2</v>
          </cell>
          <cell r="S228">
            <v>0</v>
          </cell>
        </row>
        <row r="229">
          <cell r="R229" t="str">
            <v>Total Steam Power Generation.NA</v>
          </cell>
          <cell r="S229">
            <v>495049870.24054933</v>
          </cell>
        </row>
        <row r="230">
          <cell r="R230" t="str">
            <v>517.NA</v>
          </cell>
          <cell r="S230">
            <v>0</v>
          </cell>
        </row>
        <row r="231">
          <cell r="R231" t="str">
            <v>517.SG</v>
          </cell>
          <cell r="S231">
            <v>0</v>
          </cell>
        </row>
        <row r="232">
          <cell r="R232" t="str">
            <v>517.NA1</v>
          </cell>
          <cell r="S232">
            <v>0</v>
          </cell>
        </row>
        <row r="233">
          <cell r="R233" t="str">
            <v>517.NA2</v>
          </cell>
          <cell r="S233">
            <v>0</v>
          </cell>
        </row>
        <row r="234">
          <cell r="R234" t="str">
            <v>518.NA</v>
          </cell>
          <cell r="S234">
            <v>0</v>
          </cell>
        </row>
        <row r="235">
          <cell r="R235" t="str">
            <v>518.SE</v>
          </cell>
          <cell r="S235">
            <v>0</v>
          </cell>
        </row>
        <row r="236">
          <cell r="R236" t="str">
            <v>518.NA1</v>
          </cell>
          <cell r="S236">
            <v>0</v>
          </cell>
        </row>
        <row r="237">
          <cell r="R237" t="str">
            <v>518.NA2</v>
          </cell>
          <cell r="S237">
            <v>0</v>
          </cell>
        </row>
        <row r="238">
          <cell r="R238" t="str">
            <v>518.NA3</v>
          </cell>
          <cell r="S238">
            <v>0</v>
          </cell>
        </row>
        <row r="239">
          <cell r="R239" t="str">
            <v>519.NA</v>
          </cell>
          <cell r="S239">
            <v>0</v>
          </cell>
        </row>
        <row r="240">
          <cell r="R240" t="str">
            <v>519.SG</v>
          </cell>
          <cell r="S240">
            <v>0</v>
          </cell>
        </row>
        <row r="241">
          <cell r="R241" t="str">
            <v>519.NA1</v>
          </cell>
          <cell r="S241">
            <v>0</v>
          </cell>
        </row>
        <row r="242">
          <cell r="R242" t="str">
            <v>519.NA2</v>
          </cell>
          <cell r="S242">
            <v>0</v>
          </cell>
        </row>
        <row r="243">
          <cell r="R243" t="str">
            <v>520.NA</v>
          </cell>
          <cell r="S243">
            <v>0</v>
          </cell>
        </row>
        <row r="244">
          <cell r="R244" t="str">
            <v>520.SG</v>
          </cell>
          <cell r="S244">
            <v>0</v>
          </cell>
        </row>
        <row r="245">
          <cell r="R245" t="str">
            <v>520.NA1</v>
          </cell>
          <cell r="S245">
            <v>0</v>
          </cell>
        </row>
        <row r="246">
          <cell r="R246" t="str">
            <v>520.NA2</v>
          </cell>
          <cell r="S246">
            <v>0</v>
          </cell>
        </row>
        <row r="247">
          <cell r="R247" t="str">
            <v>520.NA3</v>
          </cell>
          <cell r="S247">
            <v>0</v>
          </cell>
        </row>
        <row r="248">
          <cell r="R248" t="str">
            <v>520.NA4</v>
          </cell>
          <cell r="S248">
            <v>0</v>
          </cell>
        </row>
        <row r="249">
          <cell r="R249" t="str">
            <v>523.NA</v>
          </cell>
          <cell r="S249">
            <v>0</v>
          </cell>
        </row>
        <row r="250">
          <cell r="R250" t="str">
            <v>523.SG</v>
          </cell>
          <cell r="S250">
            <v>0</v>
          </cell>
        </row>
        <row r="251">
          <cell r="R251" t="str">
            <v>523.NA1</v>
          </cell>
          <cell r="S251">
            <v>0</v>
          </cell>
        </row>
        <row r="252">
          <cell r="R252" t="str">
            <v>523.NA2</v>
          </cell>
          <cell r="S252">
            <v>0</v>
          </cell>
        </row>
        <row r="253">
          <cell r="R253" t="str">
            <v>524.NA</v>
          </cell>
          <cell r="S253">
            <v>0</v>
          </cell>
        </row>
        <row r="254">
          <cell r="R254" t="str">
            <v>524.SG</v>
          </cell>
          <cell r="S254">
            <v>0</v>
          </cell>
        </row>
        <row r="255">
          <cell r="R255" t="str">
            <v>524.NA1</v>
          </cell>
          <cell r="S255">
            <v>0</v>
          </cell>
        </row>
        <row r="256">
          <cell r="R256" t="str">
            <v>524.NA2</v>
          </cell>
          <cell r="S256">
            <v>0</v>
          </cell>
        </row>
        <row r="257">
          <cell r="R257" t="str">
            <v>528.NA</v>
          </cell>
          <cell r="S257">
            <v>0</v>
          </cell>
        </row>
        <row r="258">
          <cell r="R258" t="str">
            <v>528.SG</v>
          </cell>
          <cell r="S258">
            <v>0</v>
          </cell>
        </row>
        <row r="259">
          <cell r="R259" t="str">
            <v>528.NA1</v>
          </cell>
          <cell r="S259">
            <v>0</v>
          </cell>
        </row>
        <row r="260">
          <cell r="R260" t="str">
            <v>528.NA2</v>
          </cell>
          <cell r="S260">
            <v>0</v>
          </cell>
        </row>
        <row r="261">
          <cell r="R261" t="str">
            <v>529.NA</v>
          </cell>
          <cell r="S261">
            <v>0</v>
          </cell>
        </row>
        <row r="262">
          <cell r="R262" t="str">
            <v>529.SG</v>
          </cell>
          <cell r="S262">
            <v>0</v>
          </cell>
        </row>
        <row r="263">
          <cell r="R263" t="str">
            <v>529.NA1</v>
          </cell>
          <cell r="S263">
            <v>0</v>
          </cell>
        </row>
        <row r="264">
          <cell r="R264" t="str">
            <v>529.NA2</v>
          </cell>
          <cell r="S264">
            <v>0</v>
          </cell>
        </row>
        <row r="265">
          <cell r="R265" t="str">
            <v>530.NA</v>
          </cell>
          <cell r="S265">
            <v>0</v>
          </cell>
        </row>
        <row r="266">
          <cell r="R266" t="str">
            <v>530.SG</v>
          </cell>
          <cell r="S266">
            <v>0</v>
          </cell>
        </row>
        <row r="267">
          <cell r="R267" t="str">
            <v>530.NA1</v>
          </cell>
          <cell r="S267">
            <v>0</v>
          </cell>
        </row>
        <row r="268">
          <cell r="R268" t="str">
            <v>530.NA2</v>
          </cell>
          <cell r="S268">
            <v>0</v>
          </cell>
        </row>
        <row r="269">
          <cell r="R269" t="str">
            <v>531.NA</v>
          </cell>
          <cell r="S269">
            <v>0</v>
          </cell>
        </row>
        <row r="270">
          <cell r="R270" t="str">
            <v>531.SG</v>
          </cell>
          <cell r="S270">
            <v>0</v>
          </cell>
        </row>
        <row r="271">
          <cell r="R271" t="str">
            <v>531.NA1</v>
          </cell>
          <cell r="S271">
            <v>0</v>
          </cell>
        </row>
        <row r="272">
          <cell r="R272" t="str">
            <v>531.NA2</v>
          </cell>
          <cell r="S272">
            <v>0</v>
          </cell>
        </row>
        <row r="273">
          <cell r="R273" t="str">
            <v>532.NA</v>
          </cell>
          <cell r="S273">
            <v>0</v>
          </cell>
        </row>
        <row r="274">
          <cell r="R274" t="str">
            <v>532.SG</v>
          </cell>
          <cell r="S274">
            <v>0</v>
          </cell>
        </row>
        <row r="275">
          <cell r="R275" t="str">
            <v>532.NA1</v>
          </cell>
          <cell r="S275">
            <v>0</v>
          </cell>
        </row>
        <row r="276">
          <cell r="R276" t="str">
            <v>532.NA2</v>
          </cell>
          <cell r="S276">
            <v>0</v>
          </cell>
        </row>
        <row r="277">
          <cell r="R277" t="str">
            <v>Total Nuclear Power Generation.NA</v>
          </cell>
          <cell r="S277">
            <v>0</v>
          </cell>
        </row>
        <row r="278">
          <cell r="R278" t="str">
            <v>Total Nuclear Power Generation.NA1</v>
          </cell>
          <cell r="S278">
            <v>0</v>
          </cell>
        </row>
        <row r="279">
          <cell r="R279" t="str">
            <v>535.NA</v>
          </cell>
          <cell r="S279">
            <v>0</v>
          </cell>
        </row>
        <row r="280">
          <cell r="R280" t="str">
            <v>535.DGP</v>
          </cell>
          <cell r="S280">
            <v>0</v>
          </cell>
        </row>
        <row r="281">
          <cell r="R281" t="str">
            <v>535.SG</v>
          </cell>
          <cell r="S281">
            <v>3254859.8266743389</v>
          </cell>
        </row>
        <row r="282">
          <cell r="R282" t="str">
            <v>535.SG1</v>
          </cell>
          <cell r="S282">
            <v>610404.31797583832</v>
          </cell>
        </row>
        <row r="283">
          <cell r="R283" t="str">
            <v>535.NA1</v>
          </cell>
          <cell r="S283">
            <v>0</v>
          </cell>
        </row>
        <row r="284">
          <cell r="R284" t="str">
            <v>535.NA2</v>
          </cell>
          <cell r="S284">
            <v>3865264.1446501771</v>
          </cell>
        </row>
        <row r="285">
          <cell r="R285" t="str">
            <v>535.NA3</v>
          </cell>
          <cell r="S285">
            <v>0</v>
          </cell>
        </row>
        <row r="286">
          <cell r="R286" t="str">
            <v>536.NA</v>
          </cell>
          <cell r="S286">
            <v>0</v>
          </cell>
        </row>
        <row r="287">
          <cell r="R287" t="str">
            <v>536.DGP</v>
          </cell>
          <cell r="S287">
            <v>0</v>
          </cell>
        </row>
        <row r="288">
          <cell r="R288" t="str">
            <v>536.SG</v>
          </cell>
          <cell r="S288">
            <v>53344.341599182044</v>
          </cell>
        </row>
        <row r="289">
          <cell r="R289" t="str">
            <v>536.SG1</v>
          </cell>
          <cell r="S289">
            <v>0</v>
          </cell>
        </row>
        <row r="290">
          <cell r="R290" t="str">
            <v>536.NA1</v>
          </cell>
          <cell r="S290">
            <v>0</v>
          </cell>
        </row>
        <row r="291">
          <cell r="R291" t="str">
            <v>536.NA2</v>
          </cell>
          <cell r="S291">
            <v>53344.341599182044</v>
          </cell>
        </row>
        <row r="292">
          <cell r="R292" t="str">
            <v>536.NA3</v>
          </cell>
          <cell r="S292">
            <v>0</v>
          </cell>
        </row>
        <row r="293">
          <cell r="R293" t="str">
            <v>537.NA</v>
          </cell>
          <cell r="S293">
            <v>0</v>
          </cell>
        </row>
        <row r="294">
          <cell r="R294" t="str">
            <v>537.DGP</v>
          </cell>
          <cell r="S294">
            <v>0</v>
          </cell>
        </row>
        <row r="295">
          <cell r="R295" t="str">
            <v>537.SG</v>
          </cell>
          <cell r="S295">
            <v>1756348.1606624865</v>
          </cell>
        </row>
        <row r="296">
          <cell r="R296" t="str">
            <v>537.SG1</v>
          </cell>
          <cell r="S296">
            <v>136881.00118375628</v>
          </cell>
        </row>
        <row r="297">
          <cell r="R297" t="str">
            <v>537.NA1</v>
          </cell>
          <cell r="S297">
            <v>0</v>
          </cell>
        </row>
        <row r="298">
          <cell r="R298" t="str">
            <v>537.NA2</v>
          </cell>
          <cell r="S298">
            <v>1893229.1618462428</v>
          </cell>
        </row>
        <row r="299">
          <cell r="R299" t="str">
            <v>537.NA3</v>
          </cell>
          <cell r="S299">
            <v>0</v>
          </cell>
        </row>
        <row r="300">
          <cell r="R300" t="str">
            <v>538.NA</v>
          </cell>
          <cell r="S300">
            <v>0</v>
          </cell>
        </row>
        <row r="301">
          <cell r="R301" t="str">
            <v>538.DGP</v>
          </cell>
          <cell r="S301">
            <v>0</v>
          </cell>
        </row>
        <row r="302">
          <cell r="R302" t="str">
            <v>538.SG</v>
          </cell>
          <cell r="S302">
            <v>0</v>
          </cell>
        </row>
        <row r="303">
          <cell r="R303" t="str">
            <v>538.SG1</v>
          </cell>
          <cell r="S303">
            <v>0</v>
          </cell>
        </row>
        <row r="304">
          <cell r="R304" t="str">
            <v>538.NA1</v>
          </cell>
          <cell r="S304">
            <v>0</v>
          </cell>
        </row>
        <row r="305">
          <cell r="R305" t="str">
            <v>538.NA2</v>
          </cell>
          <cell r="S305">
            <v>0</v>
          </cell>
        </row>
        <row r="306">
          <cell r="R306" t="str">
            <v>538.NA3</v>
          </cell>
          <cell r="S306">
            <v>0</v>
          </cell>
        </row>
        <row r="307">
          <cell r="R307" t="str">
            <v>539.NA</v>
          </cell>
          <cell r="S307">
            <v>0</v>
          </cell>
        </row>
        <row r="308">
          <cell r="R308" t="str">
            <v>539.DGP</v>
          </cell>
          <cell r="S308">
            <v>0</v>
          </cell>
        </row>
        <row r="309">
          <cell r="R309" t="str">
            <v>539.SG</v>
          </cell>
          <cell r="S309">
            <v>4887509.1394778639</v>
          </cell>
        </row>
        <row r="310">
          <cell r="R310" t="str">
            <v>539.SG1</v>
          </cell>
          <cell r="S310">
            <v>3923830.3397401846</v>
          </cell>
        </row>
        <row r="311">
          <cell r="R311" t="str">
            <v>539.NA1</v>
          </cell>
          <cell r="S311">
            <v>0</v>
          </cell>
        </row>
        <row r="312">
          <cell r="R312" t="str">
            <v>539.NA2</v>
          </cell>
          <cell r="S312">
            <v>0</v>
          </cell>
        </row>
        <row r="313">
          <cell r="R313" t="str">
            <v>539.NA3</v>
          </cell>
          <cell r="S313">
            <v>8811339.479218049</v>
          </cell>
        </row>
        <row r="314">
          <cell r="R314" t="str">
            <v>539.NA4</v>
          </cell>
          <cell r="S314">
            <v>0</v>
          </cell>
        </row>
        <row r="315">
          <cell r="R315" t="str">
            <v>540.NA</v>
          </cell>
          <cell r="S315">
            <v>0</v>
          </cell>
        </row>
        <row r="316">
          <cell r="R316" t="str">
            <v>540.DGP</v>
          </cell>
          <cell r="S316">
            <v>0</v>
          </cell>
        </row>
        <row r="317">
          <cell r="R317" t="str">
            <v>540.SG</v>
          </cell>
          <cell r="S317">
            <v>664514.30208643258</v>
          </cell>
        </row>
        <row r="318">
          <cell r="R318" t="str">
            <v>540.SG1</v>
          </cell>
          <cell r="S318">
            <v>23792.445261621215</v>
          </cell>
        </row>
        <row r="319">
          <cell r="R319" t="str">
            <v>540.NA1</v>
          </cell>
          <cell r="S319">
            <v>0</v>
          </cell>
        </row>
        <row r="320">
          <cell r="R320" t="str">
            <v>540.NA2</v>
          </cell>
          <cell r="S320">
            <v>688306.74734805385</v>
          </cell>
        </row>
        <row r="321">
          <cell r="R321" t="str">
            <v>540.NA3</v>
          </cell>
          <cell r="S321">
            <v>0</v>
          </cell>
        </row>
        <row r="322">
          <cell r="R322" t="str">
            <v>541.NA</v>
          </cell>
          <cell r="S322">
            <v>0</v>
          </cell>
        </row>
        <row r="323">
          <cell r="R323" t="str">
            <v>541.DGP</v>
          </cell>
          <cell r="S323">
            <v>0</v>
          </cell>
        </row>
        <row r="324">
          <cell r="R324" t="str">
            <v>541.SG</v>
          </cell>
          <cell r="S324">
            <v>169.7257565477249</v>
          </cell>
        </row>
        <row r="325">
          <cell r="R325" t="str">
            <v>541.SG1</v>
          </cell>
          <cell r="S325">
            <v>0</v>
          </cell>
        </row>
        <row r="326">
          <cell r="R326" t="str">
            <v>541.NA1</v>
          </cell>
          <cell r="S326">
            <v>0</v>
          </cell>
        </row>
        <row r="327">
          <cell r="R327" t="str">
            <v>541.NA2</v>
          </cell>
          <cell r="S327">
            <v>169.7257565477249</v>
          </cell>
        </row>
        <row r="328">
          <cell r="R328" t="str">
            <v>541.NA3</v>
          </cell>
          <cell r="S328">
            <v>0</v>
          </cell>
        </row>
        <row r="329">
          <cell r="R329" t="str">
            <v>542.NA</v>
          </cell>
          <cell r="S329">
            <v>0</v>
          </cell>
        </row>
        <row r="330">
          <cell r="R330" t="str">
            <v>542.DGP</v>
          </cell>
          <cell r="S330">
            <v>0</v>
          </cell>
        </row>
        <row r="331">
          <cell r="R331" t="str">
            <v>542.SG</v>
          </cell>
          <cell r="S331">
            <v>334730.7880239574</v>
          </cell>
        </row>
        <row r="332">
          <cell r="R332" t="str">
            <v>542.SG1</v>
          </cell>
          <cell r="S332">
            <v>62156.743469774206</v>
          </cell>
        </row>
        <row r="333">
          <cell r="R333" t="str">
            <v>542.NA1</v>
          </cell>
          <cell r="S333">
            <v>0</v>
          </cell>
        </row>
        <row r="334">
          <cell r="R334" t="str">
            <v>542.NA2</v>
          </cell>
          <cell r="S334">
            <v>396887.5314937316</v>
          </cell>
        </row>
        <row r="335">
          <cell r="R335" t="str">
            <v>542.NA3</v>
          </cell>
          <cell r="S335">
            <v>0</v>
          </cell>
        </row>
        <row r="336">
          <cell r="R336" t="str">
            <v>542.NA4</v>
          </cell>
          <cell r="S336">
            <v>0</v>
          </cell>
        </row>
        <row r="337">
          <cell r="R337" t="str">
            <v>542.NA5</v>
          </cell>
          <cell r="S337">
            <v>0</v>
          </cell>
        </row>
        <row r="338">
          <cell r="R338" t="str">
            <v>542.NA6</v>
          </cell>
          <cell r="S338">
            <v>0</v>
          </cell>
        </row>
        <row r="339">
          <cell r="R339" t="str">
            <v>543.NA</v>
          </cell>
          <cell r="S339">
            <v>0</v>
          </cell>
        </row>
        <row r="340">
          <cell r="R340" t="str">
            <v>543.DGP</v>
          </cell>
          <cell r="S340">
            <v>0</v>
          </cell>
        </row>
        <row r="341">
          <cell r="R341" t="str">
            <v>543.SG</v>
          </cell>
          <cell r="S341">
            <v>455594.61208479881</v>
          </cell>
        </row>
        <row r="342">
          <cell r="R342" t="str">
            <v>543.SG1</v>
          </cell>
          <cell r="S342">
            <v>162588.69662301452</v>
          </cell>
        </row>
        <row r="343">
          <cell r="R343" t="str">
            <v>543.NA1</v>
          </cell>
          <cell r="S343">
            <v>0</v>
          </cell>
        </row>
        <row r="344">
          <cell r="R344" t="str">
            <v>543.NA2</v>
          </cell>
          <cell r="S344">
            <v>618183.30870781327</v>
          </cell>
        </row>
        <row r="345">
          <cell r="R345" t="str">
            <v>543.NA3</v>
          </cell>
          <cell r="S345">
            <v>0</v>
          </cell>
        </row>
        <row r="346">
          <cell r="R346" t="str">
            <v>544.NA</v>
          </cell>
          <cell r="S346">
            <v>0</v>
          </cell>
        </row>
        <row r="347">
          <cell r="R347" t="str">
            <v>544.DGP</v>
          </cell>
          <cell r="S347">
            <v>0</v>
          </cell>
        </row>
        <row r="348">
          <cell r="R348" t="str">
            <v>544.SG</v>
          </cell>
          <cell r="S348">
            <v>564258.9905768818</v>
          </cell>
        </row>
        <row r="349">
          <cell r="R349" t="str">
            <v>544.SG1</v>
          </cell>
          <cell r="S349">
            <v>201180.39234994011</v>
          </cell>
        </row>
        <row r="350">
          <cell r="R350" t="str">
            <v>544.NA1</v>
          </cell>
          <cell r="S350">
            <v>0</v>
          </cell>
        </row>
        <row r="351">
          <cell r="R351" t="str">
            <v>544.NA2</v>
          </cell>
          <cell r="S351">
            <v>765439.38292682194</v>
          </cell>
        </row>
        <row r="352">
          <cell r="R352" t="str">
            <v>544.NA3</v>
          </cell>
          <cell r="S352">
            <v>0</v>
          </cell>
        </row>
        <row r="353">
          <cell r="R353" t="str">
            <v>545.NA</v>
          </cell>
          <cell r="S353">
            <v>0</v>
          </cell>
        </row>
        <row r="354">
          <cell r="R354" t="str">
            <v>545.DGP</v>
          </cell>
          <cell r="S354">
            <v>0</v>
          </cell>
        </row>
        <row r="355">
          <cell r="R355" t="str">
            <v>545.SG</v>
          </cell>
          <cell r="S355">
            <v>1044153.2217291177</v>
          </cell>
        </row>
        <row r="356">
          <cell r="R356" t="str">
            <v>545.SG1</v>
          </cell>
          <cell r="S356">
            <v>275174.99991139857</v>
          </cell>
        </row>
        <row r="357">
          <cell r="R357" t="str">
            <v>545.NA1</v>
          </cell>
          <cell r="S357">
            <v>0</v>
          </cell>
        </row>
        <row r="358">
          <cell r="R358" t="str">
            <v>545.NA2</v>
          </cell>
          <cell r="S358">
            <v>1319328.2216405163</v>
          </cell>
        </row>
        <row r="359">
          <cell r="R359" t="str">
            <v>545.NA3</v>
          </cell>
          <cell r="S359">
            <v>0</v>
          </cell>
        </row>
        <row r="360">
          <cell r="R360" t="str">
            <v>Total Hydraulic Power Generation .NA</v>
          </cell>
          <cell r="S360">
            <v>18411492.045187138</v>
          </cell>
        </row>
        <row r="361">
          <cell r="R361" t="str">
            <v>Total Hydraulic Power Generation .NA1</v>
          </cell>
          <cell r="S361">
            <v>0</v>
          </cell>
        </row>
        <row r="362">
          <cell r="R362" t="str">
            <v>546.NA</v>
          </cell>
          <cell r="S362">
            <v>0</v>
          </cell>
        </row>
        <row r="363">
          <cell r="R363" t="str">
            <v>546.SG</v>
          </cell>
          <cell r="S363">
            <v>182888.98632553944</v>
          </cell>
        </row>
        <row r="364">
          <cell r="R364" t="str">
            <v>546.SG1</v>
          </cell>
          <cell r="S364">
            <v>0</v>
          </cell>
        </row>
        <row r="365">
          <cell r="R365" t="str">
            <v>546.NA1</v>
          </cell>
          <cell r="S365">
            <v>182888.98632553944</v>
          </cell>
        </row>
        <row r="366">
          <cell r="R366" t="str">
            <v>546.NA2</v>
          </cell>
          <cell r="S366">
            <v>0</v>
          </cell>
        </row>
        <row r="367">
          <cell r="R367" t="str">
            <v>547.NA</v>
          </cell>
          <cell r="S367">
            <v>0</v>
          </cell>
        </row>
        <row r="368">
          <cell r="R368" t="str">
            <v>547.SE</v>
          </cell>
          <cell r="S368">
            <v>0</v>
          </cell>
        </row>
        <row r="369">
          <cell r="R369" t="str">
            <v>547.SE1</v>
          </cell>
          <cell r="S369">
            <v>0</v>
          </cell>
        </row>
        <row r="370">
          <cell r="R370" t="str">
            <v>547.NA1</v>
          </cell>
          <cell r="S370">
            <v>0</v>
          </cell>
        </row>
        <row r="371">
          <cell r="R371" t="str">
            <v>547.NA2</v>
          </cell>
          <cell r="S371">
            <v>0</v>
          </cell>
        </row>
        <row r="372">
          <cell r="R372" t="str">
            <v>547NPC.NA</v>
          </cell>
          <cell r="S372">
            <v>0</v>
          </cell>
        </row>
        <row r="373">
          <cell r="R373" t="str">
            <v>547NPC.SE</v>
          </cell>
          <cell r="S373">
            <v>115633084.12677391</v>
          </cell>
        </row>
        <row r="374">
          <cell r="R374" t="str">
            <v>547NPC.SE1</v>
          </cell>
          <cell r="S374">
            <v>1388926.3878713145</v>
          </cell>
        </row>
        <row r="375">
          <cell r="R375" t="str">
            <v>547NPC.NA1</v>
          </cell>
          <cell r="S375">
            <v>117022010.51464522</v>
          </cell>
        </row>
        <row r="376">
          <cell r="R376" t="str">
            <v>547NPC.NA2</v>
          </cell>
          <cell r="S376">
            <v>0</v>
          </cell>
        </row>
        <row r="377">
          <cell r="R377" t="str">
            <v>548.NA</v>
          </cell>
          <cell r="S377">
            <v>0</v>
          </cell>
        </row>
        <row r="378">
          <cell r="R378" t="str">
            <v>548.SG</v>
          </cell>
          <cell r="S378">
            <v>7701367.9257866489</v>
          </cell>
        </row>
        <row r="379">
          <cell r="R379" t="str">
            <v>548.SG1</v>
          </cell>
          <cell r="S379">
            <v>276668.46408651379</v>
          </cell>
        </row>
        <row r="380">
          <cell r="R380" t="str">
            <v>548.NA1</v>
          </cell>
          <cell r="S380">
            <v>7978036.3898731628</v>
          </cell>
        </row>
        <row r="381">
          <cell r="R381" t="str">
            <v>548.NA2</v>
          </cell>
          <cell r="S381">
            <v>0</v>
          </cell>
        </row>
        <row r="382">
          <cell r="R382" t="str">
            <v>549.NA</v>
          </cell>
          <cell r="S382">
            <v>0</v>
          </cell>
        </row>
        <row r="383">
          <cell r="R383" t="str">
            <v>549.S</v>
          </cell>
          <cell r="S383">
            <v>0</v>
          </cell>
        </row>
        <row r="384">
          <cell r="R384" t="str">
            <v>549.SG</v>
          </cell>
          <cell r="S384">
            <v>1979443.984509761</v>
          </cell>
        </row>
        <row r="385">
          <cell r="R385" t="str">
            <v>549.SG1</v>
          </cell>
          <cell r="S385">
            <v>1392516.6362327482</v>
          </cell>
        </row>
        <row r="386">
          <cell r="R386" t="str">
            <v>549.NA1</v>
          </cell>
          <cell r="S386">
            <v>3371960.6207425091</v>
          </cell>
        </row>
        <row r="387">
          <cell r="R387" t="str">
            <v>549.NA2</v>
          </cell>
          <cell r="S387">
            <v>0</v>
          </cell>
        </row>
        <row r="388">
          <cell r="R388" t="str">
            <v>549.NA3</v>
          </cell>
          <cell r="S388">
            <v>0</v>
          </cell>
        </row>
        <row r="389">
          <cell r="R389" t="str">
            <v>549.NA4</v>
          </cell>
          <cell r="S389">
            <v>0</v>
          </cell>
        </row>
        <row r="390">
          <cell r="R390" t="str">
            <v>549.NA5</v>
          </cell>
          <cell r="S390">
            <v>0</v>
          </cell>
        </row>
        <row r="391">
          <cell r="R391" t="str">
            <v>550.NA</v>
          </cell>
          <cell r="S391">
            <v>0</v>
          </cell>
        </row>
        <row r="392">
          <cell r="R392" t="str">
            <v>550.S</v>
          </cell>
          <cell r="S392">
            <v>0</v>
          </cell>
        </row>
        <row r="393">
          <cell r="R393" t="str">
            <v>550.SG</v>
          </cell>
          <cell r="S393">
            <v>17638.893603602879</v>
          </cell>
        </row>
        <row r="394">
          <cell r="R394" t="str">
            <v>550.SG1</v>
          </cell>
          <cell r="S394">
            <v>1304336.5817809149</v>
          </cell>
        </row>
        <row r="395">
          <cell r="R395" t="str">
            <v>550.NA1</v>
          </cell>
          <cell r="S395">
            <v>1321975.4753845178</v>
          </cell>
        </row>
        <row r="396">
          <cell r="R396" t="str">
            <v>550.NA2</v>
          </cell>
          <cell r="S396">
            <v>0</v>
          </cell>
        </row>
        <row r="397">
          <cell r="R397" t="str">
            <v>551.NA</v>
          </cell>
          <cell r="S397">
            <v>0</v>
          </cell>
        </row>
        <row r="398">
          <cell r="R398" t="str">
            <v>551.SG</v>
          </cell>
          <cell r="S398">
            <v>0</v>
          </cell>
        </row>
        <row r="399">
          <cell r="R399" t="str">
            <v>551.NA1</v>
          </cell>
          <cell r="S399">
            <v>0</v>
          </cell>
        </row>
        <row r="400">
          <cell r="R400" t="str">
            <v>551.NA2</v>
          </cell>
          <cell r="S400">
            <v>0</v>
          </cell>
        </row>
        <row r="401">
          <cell r="R401" t="str">
            <v>552.NA</v>
          </cell>
          <cell r="S401">
            <v>0</v>
          </cell>
        </row>
        <row r="402">
          <cell r="R402" t="str">
            <v>552.SG</v>
          </cell>
          <cell r="S402">
            <v>1768920.2373799954</v>
          </cell>
        </row>
        <row r="403">
          <cell r="R403" t="str">
            <v>552.SG1</v>
          </cell>
          <cell r="S403">
            <v>80569.542779483032</v>
          </cell>
        </row>
        <row r="404">
          <cell r="R404" t="str">
            <v>552.NA1</v>
          </cell>
          <cell r="S404">
            <v>1849489.7801594785</v>
          </cell>
        </row>
        <row r="405">
          <cell r="R405" t="str">
            <v>552.NA2</v>
          </cell>
          <cell r="S405">
            <v>0</v>
          </cell>
        </row>
        <row r="406">
          <cell r="R406" t="str">
            <v>553.NA</v>
          </cell>
          <cell r="S406">
            <v>0</v>
          </cell>
        </row>
        <row r="407">
          <cell r="R407" t="str">
            <v>553.SG</v>
          </cell>
          <cell r="S407">
            <v>4158760.8029818959</v>
          </cell>
        </row>
        <row r="408">
          <cell r="R408" t="str">
            <v>553.SG1</v>
          </cell>
          <cell r="S408">
            <v>6261574.1975650322</v>
          </cell>
        </row>
        <row r="409">
          <cell r="R409" t="str">
            <v>553.SG2</v>
          </cell>
          <cell r="S409">
            <v>290616.45327010303</v>
          </cell>
        </row>
        <row r="410">
          <cell r="R410" t="str">
            <v>553.NA1</v>
          </cell>
          <cell r="S410">
            <v>10710951.453817032</v>
          </cell>
        </row>
        <row r="411">
          <cell r="R411" t="str">
            <v>553.NA2</v>
          </cell>
          <cell r="S411">
            <v>0</v>
          </cell>
        </row>
        <row r="412">
          <cell r="R412" t="str">
            <v>554.NA</v>
          </cell>
          <cell r="S412">
            <v>0</v>
          </cell>
        </row>
        <row r="413">
          <cell r="R413" t="str">
            <v>554.SG</v>
          </cell>
          <cell r="S413">
            <v>25213.006100173985</v>
          </cell>
        </row>
        <row r="414">
          <cell r="R414" t="str">
            <v>554.SG1</v>
          </cell>
          <cell r="S414">
            <v>551154.49116008298</v>
          </cell>
        </row>
        <row r="415">
          <cell r="R415" t="str">
            <v>554.SG2</v>
          </cell>
          <cell r="S415">
            <v>71813.535353566476</v>
          </cell>
        </row>
        <row r="416">
          <cell r="R416" t="str">
            <v>554.NA1</v>
          </cell>
          <cell r="S416">
            <v>648181.03261382354</v>
          </cell>
        </row>
        <row r="417">
          <cell r="R417" t="str">
            <v>554.NA2</v>
          </cell>
          <cell r="S417">
            <v>0</v>
          </cell>
        </row>
        <row r="418">
          <cell r="R418" t="str">
            <v>Total Other Power Generation.NA</v>
          </cell>
          <cell r="S418">
            <v>143085494.25356129</v>
          </cell>
        </row>
        <row r="419">
          <cell r="R419" t="str">
            <v>Total Other Power Generation.NA1</v>
          </cell>
          <cell r="S419">
            <v>0</v>
          </cell>
        </row>
        <row r="420">
          <cell r="R420" t="str">
            <v>Total Other Power Generation.NA2</v>
          </cell>
          <cell r="S420">
            <v>0</v>
          </cell>
        </row>
        <row r="421">
          <cell r="R421" t="str">
            <v>555.NA</v>
          </cell>
          <cell r="S421">
            <v>0</v>
          </cell>
        </row>
        <row r="422">
          <cell r="R422" t="str">
            <v>555.S</v>
          </cell>
          <cell r="S422">
            <v>0</v>
          </cell>
        </row>
        <row r="423">
          <cell r="R423" t="str">
            <v>555.NA1</v>
          </cell>
          <cell r="S423">
            <v>0</v>
          </cell>
        </row>
        <row r="424">
          <cell r="R424" t="str">
            <v>555.NA2</v>
          </cell>
          <cell r="S424">
            <v>0</v>
          </cell>
        </row>
        <row r="425">
          <cell r="R425" t="str">
            <v>555NPC.NA</v>
          </cell>
          <cell r="S425">
            <v>0</v>
          </cell>
        </row>
        <row r="426">
          <cell r="R426" t="str">
            <v>555NPC.SG</v>
          </cell>
          <cell r="S426">
            <v>236325045.72357804</v>
          </cell>
        </row>
        <row r="427">
          <cell r="R427" t="str">
            <v>555NPC.SE</v>
          </cell>
          <cell r="S427">
            <v>4859495.2073726552</v>
          </cell>
        </row>
        <row r="428">
          <cell r="R428" t="str">
            <v>555NPC.SG1</v>
          </cell>
          <cell r="S428">
            <v>0</v>
          </cell>
        </row>
        <row r="429">
          <cell r="R429" t="str">
            <v>555NPC.DGP</v>
          </cell>
          <cell r="S429">
            <v>0</v>
          </cell>
        </row>
        <row r="430">
          <cell r="R430" t="str">
            <v>555NPC.NA1</v>
          </cell>
          <cell r="S430">
            <v>241184540.9309507</v>
          </cell>
        </row>
        <row r="431">
          <cell r="R431" t="str">
            <v>555NPC.NA2</v>
          </cell>
          <cell r="S431">
            <v>0</v>
          </cell>
        </row>
        <row r="432">
          <cell r="R432" t="str">
            <v>555NPC.NA3</v>
          </cell>
          <cell r="S432">
            <v>241184540.9309507</v>
          </cell>
        </row>
        <row r="433">
          <cell r="R433" t="str">
            <v>555NPC.NA4</v>
          </cell>
          <cell r="S433">
            <v>0</v>
          </cell>
        </row>
        <row r="434">
          <cell r="R434" t="str">
            <v>556.NA</v>
          </cell>
          <cell r="S434">
            <v>0</v>
          </cell>
        </row>
        <row r="435">
          <cell r="R435" t="str">
            <v>556.SG</v>
          </cell>
          <cell r="S435">
            <v>624067.17576230271</v>
          </cell>
        </row>
        <row r="436">
          <cell r="R436" t="str">
            <v>556.NA1</v>
          </cell>
          <cell r="S436">
            <v>0</v>
          </cell>
        </row>
        <row r="437">
          <cell r="R437" t="str">
            <v>556.NA2</v>
          </cell>
          <cell r="S437">
            <v>624067.17576230271</v>
          </cell>
        </row>
        <row r="438">
          <cell r="R438" t="str">
            <v>556.NA3</v>
          </cell>
          <cell r="S438">
            <v>0</v>
          </cell>
        </row>
        <row r="439">
          <cell r="R439" t="str">
            <v>556.NA4</v>
          </cell>
          <cell r="S439">
            <v>0</v>
          </cell>
        </row>
        <row r="440">
          <cell r="R440" t="str">
            <v>556.NA5</v>
          </cell>
          <cell r="S440">
            <v>0</v>
          </cell>
        </row>
        <row r="441">
          <cell r="R441" t="str">
            <v>557.NA</v>
          </cell>
          <cell r="S441">
            <v>0</v>
          </cell>
        </row>
        <row r="442">
          <cell r="R442" t="str">
            <v>557.S</v>
          </cell>
          <cell r="S442">
            <v>0</v>
          </cell>
        </row>
        <row r="443">
          <cell r="R443" t="str">
            <v>557.SG</v>
          </cell>
          <cell r="S443">
            <v>18182329.954922441</v>
          </cell>
        </row>
        <row r="444">
          <cell r="R444" t="str">
            <v>557.SGCT</v>
          </cell>
          <cell r="S444">
            <v>491822.57964503509</v>
          </cell>
        </row>
        <row r="445">
          <cell r="R445" t="str">
            <v>557.SE</v>
          </cell>
          <cell r="S445">
            <v>4068.7870950473052</v>
          </cell>
        </row>
        <row r="446">
          <cell r="R446" t="str">
            <v>557.SG1</v>
          </cell>
          <cell r="S446">
            <v>0</v>
          </cell>
        </row>
        <row r="447">
          <cell r="R447" t="str">
            <v>557.TROJP</v>
          </cell>
          <cell r="S447">
            <v>0</v>
          </cell>
        </row>
        <row r="448">
          <cell r="R448" t="str">
            <v>557.NA1</v>
          </cell>
          <cell r="S448">
            <v>0</v>
          </cell>
        </row>
        <row r="449">
          <cell r="R449" t="str">
            <v>557.NA2</v>
          </cell>
          <cell r="S449">
            <v>18678221.321662523</v>
          </cell>
        </row>
        <row r="450">
          <cell r="R450" t="str">
            <v>557.NA3</v>
          </cell>
          <cell r="S450">
            <v>0</v>
          </cell>
        </row>
        <row r="451">
          <cell r="R451" t="str">
            <v>Embedded Cost Differentials.NA</v>
          </cell>
          <cell r="S451">
            <v>0</v>
          </cell>
        </row>
        <row r="452">
          <cell r="R452" t="str">
            <v>Company Owned Hydro.DGP</v>
          </cell>
          <cell r="S452">
            <v>0</v>
          </cell>
        </row>
        <row r="453">
          <cell r="R453" t="str">
            <v>Company Owned Hydro.SG</v>
          </cell>
          <cell r="S453">
            <v>0</v>
          </cell>
        </row>
        <row r="454">
          <cell r="R454" t="str">
            <v>Mid-C Contract.MC</v>
          </cell>
          <cell r="S454">
            <v>0</v>
          </cell>
        </row>
        <row r="455">
          <cell r="R455" t="str">
            <v>Mid-C Contract.SG</v>
          </cell>
          <cell r="S455">
            <v>0</v>
          </cell>
        </row>
        <row r="456">
          <cell r="R456" t="str">
            <v>Existing QF Contracts.S</v>
          </cell>
          <cell r="S456">
            <v>0</v>
          </cell>
        </row>
        <row r="457">
          <cell r="R457" t="str">
            <v>Existing QF Contracts.SG</v>
          </cell>
          <cell r="S457">
            <v>0</v>
          </cell>
        </row>
        <row r="458">
          <cell r="R458" t="str">
            <v>Existing QF Contracts.NA</v>
          </cell>
          <cell r="S458">
            <v>0</v>
          </cell>
        </row>
        <row r="459">
          <cell r="R459" t="str">
            <v>Existing QF Contracts.NA1</v>
          </cell>
          <cell r="S459">
            <v>0</v>
          </cell>
        </row>
        <row r="460">
          <cell r="R460" t="str">
            <v>Existing QF Contracts.NA2</v>
          </cell>
          <cell r="S460">
            <v>0</v>
          </cell>
        </row>
        <row r="461">
          <cell r="R461" t="str">
            <v>2010 Protocol Stipulated Embedded Cost Differential .NA</v>
          </cell>
          <cell r="S461">
            <v>0</v>
          </cell>
        </row>
        <row r="462">
          <cell r="R462" t="str">
            <v>Company Owned Hydro.DGP1</v>
          </cell>
          <cell r="S462">
            <v>0</v>
          </cell>
        </row>
        <row r="463">
          <cell r="R463" t="str">
            <v>Company Owned Hydro.SG1</v>
          </cell>
          <cell r="S463">
            <v>0</v>
          </cell>
        </row>
        <row r="464">
          <cell r="R464" t="str">
            <v>Mid-C Contract.MC1</v>
          </cell>
          <cell r="S464">
            <v>0</v>
          </cell>
        </row>
        <row r="465">
          <cell r="R465" t="str">
            <v>Mid-C Contract.SG1</v>
          </cell>
          <cell r="S465">
            <v>0</v>
          </cell>
        </row>
        <row r="466">
          <cell r="R466" t="str">
            <v>Klamath Dam Removal Surcharge Re-allocation.S</v>
          </cell>
          <cell r="S466">
            <v>0</v>
          </cell>
        </row>
        <row r="467">
          <cell r="R467" t="str">
            <v>Klamath Dam Removal Surcharge Re-allocation.NA</v>
          </cell>
          <cell r="S467">
            <v>0</v>
          </cell>
        </row>
        <row r="468">
          <cell r="R468" t="str">
            <v>Klamath Dam Removal Surcharge Re-allocation.NA1</v>
          </cell>
          <cell r="S468">
            <v>0</v>
          </cell>
        </row>
        <row r="469">
          <cell r="R469" t="str">
            <v>Total Other Power Supply.NA</v>
          </cell>
          <cell r="S469">
            <v>260486829.42837551</v>
          </cell>
        </row>
        <row r="470">
          <cell r="R470" t="str">
            <v>Total Other Power Supply.NA1</v>
          </cell>
          <cell r="S470">
            <v>0</v>
          </cell>
        </row>
        <row r="471">
          <cell r="R471" t="str">
            <v>Total Production Expense.NA</v>
          </cell>
          <cell r="S471">
            <v>917033685.9676733</v>
          </cell>
        </row>
        <row r="472">
          <cell r="R472" t="str">
            <v>Total Production Expense.NA1</v>
          </cell>
          <cell r="S472">
            <v>0</v>
          </cell>
        </row>
        <row r="473">
          <cell r="R473" t="str">
            <v>Total Production Expense.NA2</v>
          </cell>
          <cell r="S473">
            <v>0</v>
          </cell>
        </row>
        <row r="474">
          <cell r="R474" t="str">
            <v>Summary of Production Expense by Factor.NA</v>
          </cell>
          <cell r="S474">
            <v>0</v>
          </cell>
        </row>
        <row r="475">
          <cell r="R475" t="str">
            <v>Summary of Production Expense by Factor.NA1</v>
          </cell>
          <cell r="S475">
            <v>0</v>
          </cell>
        </row>
        <row r="476">
          <cell r="R476" t="str">
            <v>Summary of Production Expense by Factor.NA2</v>
          </cell>
          <cell r="S476">
            <v>432109307.77751267</v>
          </cell>
        </row>
        <row r="477">
          <cell r="R477" t="str">
            <v>Summary of Production Expense by Factor.NA3</v>
          </cell>
          <cell r="S477">
            <v>484432555.61051553</v>
          </cell>
        </row>
        <row r="478">
          <cell r="R478" t="str">
            <v>Summary of Production Expense by Factor.NA4</v>
          </cell>
          <cell r="S478">
            <v>0</v>
          </cell>
        </row>
        <row r="479">
          <cell r="R479" t="str">
            <v>Summary of Production Expense by Factor.NA5</v>
          </cell>
          <cell r="S479">
            <v>0</v>
          </cell>
        </row>
        <row r="480">
          <cell r="R480" t="str">
            <v>Summary of Production Expense by Factor.NA6</v>
          </cell>
          <cell r="S480">
            <v>491822.57964503509</v>
          </cell>
        </row>
        <row r="481">
          <cell r="R481" t="str">
            <v>Summary of Production Expense by Factor.NA7</v>
          </cell>
          <cell r="S481">
            <v>0</v>
          </cell>
        </row>
        <row r="482">
          <cell r="R482" t="str">
            <v>Summary of Production Expense by Factor.NA8</v>
          </cell>
          <cell r="S482">
            <v>0</v>
          </cell>
        </row>
        <row r="483">
          <cell r="R483" t="str">
            <v>Summary of Production Expense by Factor.NA9</v>
          </cell>
          <cell r="S483">
            <v>0</v>
          </cell>
        </row>
        <row r="484">
          <cell r="R484" t="str">
            <v>Summary of Production Expense by Factor.NA10</v>
          </cell>
          <cell r="S484">
            <v>0</v>
          </cell>
        </row>
        <row r="485">
          <cell r="R485" t="str">
            <v>Summary of Production Expense by Factor.NA11</v>
          </cell>
          <cell r="S485">
            <v>0</v>
          </cell>
        </row>
        <row r="486">
          <cell r="R486" t="str">
            <v>Summary of Production Expense by Factor.NA12</v>
          </cell>
          <cell r="S486">
            <v>0</v>
          </cell>
        </row>
        <row r="487">
          <cell r="R487" t="str">
            <v>Summary of Production Expense by Factor.NA13</v>
          </cell>
          <cell r="S487">
            <v>0</v>
          </cell>
        </row>
        <row r="488">
          <cell r="R488" t="str">
            <v>Summary of Production Expense by Factor.NA14</v>
          </cell>
          <cell r="S488">
            <v>0</v>
          </cell>
        </row>
        <row r="489">
          <cell r="R489" t="str">
            <v>Summary of Production Expense by Factor.NA15</v>
          </cell>
          <cell r="S489">
            <v>0</v>
          </cell>
        </row>
        <row r="490">
          <cell r="R490" t="str">
            <v>Summary of Production Expense by Factor.NA16</v>
          </cell>
          <cell r="S490">
            <v>0</v>
          </cell>
        </row>
        <row r="491">
          <cell r="R491" t="str">
            <v>Summary of Production Expense by Factor.NA17</v>
          </cell>
          <cell r="S491">
            <v>0</v>
          </cell>
        </row>
        <row r="492">
          <cell r="R492" t="str">
            <v>Summary of Production Expense by Factor.NA18</v>
          </cell>
          <cell r="S492">
            <v>0</v>
          </cell>
        </row>
        <row r="493">
          <cell r="R493" t="str">
            <v>Total Production Expense by Factor.NA</v>
          </cell>
          <cell r="S493">
            <v>917033685.96767318</v>
          </cell>
        </row>
        <row r="494">
          <cell r="R494" t="str">
            <v>560.NA</v>
          </cell>
          <cell r="S494">
            <v>0</v>
          </cell>
        </row>
        <row r="495">
          <cell r="R495" t="str">
            <v>560.SG</v>
          </cell>
          <cell r="S495">
            <v>4059714.7838961198</v>
          </cell>
        </row>
        <row r="496">
          <cell r="R496" t="str">
            <v>560.NA1</v>
          </cell>
          <cell r="S496">
            <v>0</v>
          </cell>
        </row>
        <row r="497">
          <cell r="R497" t="str">
            <v>560.NA2</v>
          </cell>
          <cell r="S497">
            <v>4059714.7838961198</v>
          </cell>
        </row>
        <row r="498">
          <cell r="R498" t="str">
            <v>560.NA3</v>
          </cell>
          <cell r="S498">
            <v>0</v>
          </cell>
        </row>
        <row r="499">
          <cell r="R499" t="str">
            <v>561.NA</v>
          </cell>
          <cell r="S499">
            <v>0</v>
          </cell>
        </row>
        <row r="500">
          <cell r="R500" t="str">
            <v>561.SG</v>
          </cell>
          <cell r="S500">
            <v>8205936.2050232673</v>
          </cell>
        </row>
        <row r="501">
          <cell r="R501" t="str">
            <v>561.NA1</v>
          </cell>
          <cell r="S501">
            <v>0</v>
          </cell>
        </row>
        <row r="502">
          <cell r="R502" t="str">
            <v>561.NA2</v>
          </cell>
          <cell r="S502">
            <v>8205936.2050232673</v>
          </cell>
        </row>
        <row r="503">
          <cell r="R503" t="str">
            <v>562.NA</v>
          </cell>
          <cell r="S503">
            <v>0</v>
          </cell>
        </row>
        <row r="504">
          <cell r="R504" t="str">
            <v>562.SG</v>
          </cell>
          <cell r="S504">
            <v>1344233.5166938193</v>
          </cell>
        </row>
        <row r="505">
          <cell r="R505" t="str">
            <v>562.NA1</v>
          </cell>
          <cell r="S505">
            <v>0</v>
          </cell>
        </row>
        <row r="506">
          <cell r="R506" t="str">
            <v>562.NA2</v>
          </cell>
          <cell r="S506">
            <v>1344233.5166938193</v>
          </cell>
        </row>
        <row r="507">
          <cell r="R507" t="str">
            <v>562.NA3</v>
          </cell>
          <cell r="S507">
            <v>0</v>
          </cell>
        </row>
        <row r="508">
          <cell r="R508" t="str">
            <v>563.NA</v>
          </cell>
          <cell r="S508">
            <v>0</v>
          </cell>
        </row>
        <row r="509">
          <cell r="R509" t="str">
            <v>563.SG</v>
          </cell>
          <cell r="S509">
            <v>179134.7750732085</v>
          </cell>
        </row>
        <row r="510">
          <cell r="R510" t="str">
            <v>563.NA1</v>
          </cell>
          <cell r="S510">
            <v>0</v>
          </cell>
        </row>
        <row r="511">
          <cell r="R511" t="str">
            <v>563.NA2</v>
          </cell>
          <cell r="S511">
            <v>179134.7750732085</v>
          </cell>
        </row>
        <row r="512">
          <cell r="R512" t="str">
            <v>563.NA3</v>
          </cell>
          <cell r="S512">
            <v>0</v>
          </cell>
        </row>
        <row r="513">
          <cell r="R513" t="str">
            <v>564.NA</v>
          </cell>
          <cell r="S513">
            <v>0</v>
          </cell>
        </row>
        <row r="514">
          <cell r="R514" t="str">
            <v>564.SG</v>
          </cell>
          <cell r="S514">
            <v>0</v>
          </cell>
        </row>
        <row r="515">
          <cell r="R515" t="str">
            <v>564.NA1</v>
          </cell>
          <cell r="S515">
            <v>0</v>
          </cell>
        </row>
        <row r="516">
          <cell r="R516" t="str">
            <v>564.NA2</v>
          </cell>
          <cell r="S516">
            <v>0</v>
          </cell>
        </row>
        <row r="517">
          <cell r="R517" t="str">
            <v>564.NA3</v>
          </cell>
          <cell r="S517">
            <v>0</v>
          </cell>
        </row>
        <row r="518">
          <cell r="R518" t="str">
            <v>565.NA</v>
          </cell>
          <cell r="S518">
            <v>0</v>
          </cell>
        </row>
        <row r="519">
          <cell r="R519" t="str">
            <v>565.SG</v>
          </cell>
          <cell r="S519">
            <v>0</v>
          </cell>
        </row>
        <row r="520">
          <cell r="R520" t="str">
            <v>565.SE</v>
          </cell>
          <cell r="S520">
            <v>0</v>
          </cell>
        </row>
        <row r="521">
          <cell r="R521" t="str">
            <v>565.NA1</v>
          </cell>
          <cell r="S521">
            <v>0</v>
          </cell>
        </row>
        <row r="522">
          <cell r="R522" t="str">
            <v>565.NA2</v>
          </cell>
          <cell r="S522">
            <v>0</v>
          </cell>
        </row>
        <row r="523">
          <cell r="R523" t="str">
            <v>565NPC.NA</v>
          </cell>
          <cell r="S523">
            <v>0</v>
          </cell>
        </row>
        <row r="524">
          <cell r="R524" t="str">
            <v>565NPC.SG</v>
          </cell>
          <cell r="S524">
            <v>62950194.107227273</v>
          </cell>
        </row>
        <row r="525">
          <cell r="R525" t="str">
            <v>565NPC.SE</v>
          </cell>
          <cell r="S525">
            <v>1941001.7242775455</v>
          </cell>
        </row>
        <row r="526">
          <cell r="R526" t="str">
            <v>565NPC.NA1</v>
          </cell>
          <cell r="S526">
            <v>64891195.831504822</v>
          </cell>
        </row>
        <row r="527">
          <cell r="R527" t="str">
            <v>565NPC.NA2</v>
          </cell>
          <cell r="S527">
            <v>0</v>
          </cell>
        </row>
        <row r="528">
          <cell r="R528" t="str">
            <v>565NPC.NA3</v>
          </cell>
          <cell r="S528">
            <v>64891195.831504822</v>
          </cell>
        </row>
        <row r="529">
          <cell r="R529" t="str">
            <v>565NPC.NA4</v>
          </cell>
          <cell r="S529">
            <v>0</v>
          </cell>
        </row>
        <row r="530">
          <cell r="R530" t="str">
            <v>566.NA</v>
          </cell>
          <cell r="S530">
            <v>0</v>
          </cell>
        </row>
        <row r="531">
          <cell r="R531" t="str">
            <v>566.SG</v>
          </cell>
          <cell r="S531">
            <v>1050077.3286607845</v>
          </cell>
        </row>
        <row r="532">
          <cell r="R532" t="str">
            <v>566.NA1</v>
          </cell>
          <cell r="S532">
            <v>0</v>
          </cell>
        </row>
        <row r="533">
          <cell r="R533" t="str">
            <v>566.NA2</v>
          </cell>
          <cell r="S533">
            <v>1050077.3286607845</v>
          </cell>
        </row>
        <row r="534">
          <cell r="R534" t="str">
            <v>566.NA3</v>
          </cell>
          <cell r="S534">
            <v>0</v>
          </cell>
        </row>
        <row r="535">
          <cell r="R535" t="str">
            <v>567.NA</v>
          </cell>
          <cell r="S535">
            <v>0</v>
          </cell>
        </row>
        <row r="536">
          <cell r="R536" t="str">
            <v>567.SG</v>
          </cell>
          <cell r="S536">
            <v>983694.9169061163</v>
          </cell>
        </row>
        <row r="537">
          <cell r="R537" t="str">
            <v>567.NA1</v>
          </cell>
          <cell r="S537">
            <v>0</v>
          </cell>
        </row>
        <row r="538">
          <cell r="R538" t="str">
            <v>567.NA2</v>
          </cell>
          <cell r="S538">
            <v>983694.9169061163</v>
          </cell>
        </row>
        <row r="539">
          <cell r="R539" t="str">
            <v>567.NA3</v>
          </cell>
          <cell r="S539">
            <v>0</v>
          </cell>
        </row>
        <row r="540">
          <cell r="R540" t="str">
            <v>568.NA</v>
          </cell>
          <cell r="S540">
            <v>0</v>
          </cell>
        </row>
        <row r="541">
          <cell r="R541" t="str">
            <v>568.SG</v>
          </cell>
          <cell r="S541">
            <v>519020.73798729363</v>
          </cell>
        </row>
        <row r="542">
          <cell r="R542" t="str">
            <v>568.NA1</v>
          </cell>
          <cell r="S542">
            <v>0</v>
          </cell>
        </row>
        <row r="543">
          <cell r="R543" t="str">
            <v>568.NA2</v>
          </cell>
          <cell r="S543">
            <v>519020.73798729363</v>
          </cell>
        </row>
        <row r="544">
          <cell r="R544" t="str">
            <v>568.NA3</v>
          </cell>
          <cell r="S544">
            <v>0</v>
          </cell>
        </row>
        <row r="545">
          <cell r="R545" t="str">
            <v>569.NA</v>
          </cell>
          <cell r="S545">
            <v>0</v>
          </cell>
        </row>
        <row r="546">
          <cell r="R546" t="str">
            <v>569.SG</v>
          </cell>
          <cell r="S546">
            <v>1818459.9486786514</v>
          </cell>
        </row>
        <row r="547">
          <cell r="R547" t="str">
            <v>569.NA1</v>
          </cell>
          <cell r="S547">
            <v>0</v>
          </cell>
        </row>
        <row r="548">
          <cell r="R548" t="str">
            <v>569.NA2</v>
          </cell>
          <cell r="S548">
            <v>1818459.9486786514</v>
          </cell>
        </row>
        <row r="549">
          <cell r="R549" t="str">
            <v>569.NA3</v>
          </cell>
          <cell r="S549">
            <v>0</v>
          </cell>
        </row>
        <row r="550">
          <cell r="R550" t="str">
            <v>570.NA</v>
          </cell>
          <cell r="S550">
            <v>0</v>
          </cell>
        </row>
        <row r="551">
          <cell r="R551" t="str">
            <v>570.SG</v>
          </cell>
          <cell r="S551">
            <v>3515819.7258060938</v>
          </cell>
        </row>
        <row r="552">
          <cell r="R552" t="str">
            <v>570.NA1</v>
          </cell>
          <cell r="S552">
            <v>0</v>
          </cell>
        </row>
        <row r="553">
          <cell r="R553" t="str">
            <v>570.NA2</v>
          </cell>
          <cell r="S553">
            <v>3515819.7258060938</v>
          </cell>
        </row>
        <row r="554">
          <cell r="R554" t="str">
            <v>570.NA3</v>
          </cell>
          <cell r="S554">
            <v>0</v>
          </cell>
        </row>
        <row r="555">
          <cell r="R555" t="str">
            <v>571.NA</v>
          </cell>
          <cell r="S555">
            <v>0</v>
          </cell>
        </row>
        <row r="556">
          <cell r="R556" t="str">
            <v>571.SG</v>
          </cell>
          <cell r="S556">
            <v>7476399.0819796156</v>
          </cell>
        </row>
        <row r="557">
          <cell r="R557" t="str">
            <v>571.NA1</v>
          </cell>
          <cell r="S557">
            <v>0</v>
          </cell>
        </row>
        <row r="558">
          <cell r="R558" t="str">
            <v>571.NA2</v>
          </cell>
          <cell r="S558">
            <v>7476399.0819796156</v>
          </cell>
        </row>
        <row r="559">
          <cell r="R559" t="str">
            <v>571.NA3</v>
          </cell>
          <cell r="S559">
            <v>0</v>
          </cell>
        </row>
        <row r="560">
          <cell r="R560" t="str">
            <v>572.NA</v>
          </cell>
          <cell r="S560">
            <v>0</v>
          </cell>
        </row>
        <row r="561">
          <cell r="R561" t="str">
            <v>572.SG</v>
          </cell>
          <cell r="S561">
            <v>22590.196364615542</v>
          </cell>
        </row>
        <row r="562">
          <cell r="R562" t="str">
            <v>572.NA1</v>
          </cell>
          <cell r="S562">
            <v>0</v>
          </cell>
        </row>
        <row r="563">
          <cell r="R563" t="str">
            <v>572.NA2</v>
          </cell>
          <cell r="S563">
            <v>22590.196364615542</v>
          </cell>
        </row>
        <row r="564">
          <cell r="R564" t="str">
            <v>572.NA3</v>
          </cell>
          <cell r="S564">
            <v>0</v>
          </cell>
        </row>
        <row r="565">
          <cell r="R565" t="str">
            <v>573.NA</v>
          </cell>
          <cell r="S565">
            <v>0</v>
          </cell>
        </row>
        <row r="566">
          <cell r="R566" t="str">
            <v>573.SG</v>
          </cell>
          <cell r="S566">
            <v>237826.85593182204</v>
          </cell>
        </row>
        <row r="567">
          <cell r="R567" t="str">
            <v>573.NA1</v>
          </cell>
          <cell r="S567">
            <v>0</v>
          </cell>
        </row>
        <row r="568">
          <cell r="R568" t="str">
            <v>573.NA2</v>
          </cell>
          <cell r="S568">
            <v>237826.85593182204</v>
          </cell>
        </row>
        <row r="569">
          <cell r="R569" t="str">
            <v>573.NA3</v>
          </cell>
          <cell r="S569">
            <v>0</v>
          </cell>
        </row>
        <row r="570">
          <cell r="R570" t="str">
            <v>Total Transmission Expense.NA</v>
          </cell>
          <cell r="S570">
            <v>94304103.904506221</v>
          </cell>
        </row>
        <row r="571">
          <cell r="R571" t="str">
            <v>Total Transmission Expense.NA1</v>
          </cell>
          <cell r="S571">
            <v>0</v>
          </cell>
        </row>
        <row r="572">
          <cell r="R572" t="str">
            <v>Summary of Transmission Expense by Factor.NA</v>
          </cell>
          <cell r="S572">
            <v>0</v>
          </cell>
        </row>
        <row r="573">
          <cell r="R573" t="str">
            <v>Summary of Transmission Expense by Factor.NA1</v>
          </cell>
          <cell r="S573">
            <v>1941001.7242775455</v>
          </cell>
        </row>
        <row r="574">
          <cell r="R574" t="str">
            <v>Summary of Transmission Expense by Factor.NA2</v>
          </cell>
          <cell r="S574">
            <v>92363102.18022868</v>
          </cell>
        </row>
        <row r="575">
          <cell r="R575" t="str">
            <v>Summary of Transmission Expense by Factor.NA3</v>
          </cell>
          <cell r="S575">
            <v>0</v>
          </cell>
        </row>
        <row r="576">
          <cell r="R576" t="str">
            <v>Total Transmission Expense by Factor.NA</v>
          </cell>
          <cell r="S576">
            <v>94304103.904506221</v>
          </cell>
        </row>
        <row r="577">
          <cell r="R577" t="str">
            <v>580.NA</v>
          </cell>
          <cell r="S577">
            <v>0</v>
          </cell>
        </row>
        <row r="578">
          <cell r="R578" t="str">
            <v>580.S</v>
          </cell>
          <cell r="S578">
            <v>801638.22</v>
          </cell>
        </row>
        <row r="579">
          <cell r="R579" t="str">
            <v>580.SNPD</v>
          </cell>
          <cell r="S579">
            <v>4753508.1053913441</v>
          </cell>
        </row>
        <row r="580">
          <cell r="R580" t="str">
            <v>580.NA1</v>
          </cell>
          <cell r="S580">
            <v>5555146.3253913438</v>
          </cell>
        </row>
        <row r="581">
          <cell r="R581" t="str">
            <v>580.NA2</v>
          </cell>
          <cell r="S581">
            <v>0</v>
          </cell>
        </row>
        <row r="582">
          <cell r="R582" t="str">
            <v>581.NA</v>
          </cell>
          <cell r="S582">
            <v>0</v>
          </cell>
        </row>
        <row r="583">
          <cell r="R583" t="str">
            <v>581.S</v>
          </cell>
          <cell r="S583">
            <v>0</v>
          </cell>
        </row>
        <row r="584">
          <cell r="R584" t="str">
            <v>581.SNPD</v>
          </cell>
          <cell r="S584">
            <v>5626627.8575685592</v>
          </cell>
        </row>
        <row r="585">
          <cell r="R585" t="str">
            <v>581.NA1</v>
          </cell>
          <cell r="S585">
            <v>5626627.8575685592</v>
          </cell>
        </row>
        <row r="586">
          <cell r="R586" t="str">
            <v>581.NA2</v>
          </cell>
          <cell r="S586">
            <v>0</v>
          </cell>
        </row>
        <row r="587">
          <cell r="R587" t="str">
            <v>582.NA</v>
          </cell>
          <cell r="S587">
            <v>0</v>
          </cell>
        </row>
        <row r="588">
          <cell r="R588" t="str">
            <v>582.S</v>
          </cell>
          <cell r="S588">
            <v>1751703.53</v>
          </cell>
        </row>
        <row r="589">
          <cell r="R589" t="str">
            <v>582.SNPD</v>
          </cell>
          <cell r="S589">
            <v>7131.6806167717523</v>
          </cell>
        </row>
        <row r="590">
          <cell r="R590" t="str">
            <v>582.NA1</v>
          </cell>
          <cell r="S590">
            <v>1758835.2106167718</v>
          </cell>
        </row>
        <row r="591">
          <cell r="R591" t="str">
            <v>582.NA2</v>
          </cell>
          <cell r="S591">
            <v>0</v>
          </cell>
        </row>
        <row r="592">
          <cell r="R592" t="str">
            <v>583.NA</v>
          </cell>
          <cell r="S592">
            <v>0</v>
          </cell>
        </row>
        <row r="593">
          <cell r="R593" t="str">
            <v>583.S</v>
          </cell>
          <cell r="S593">
            <v>4149414.26</v>
          </cell>
        </row>
        <row r="594">
          <cell r="R594" t="str">
            <v>583.SNPD</v>
          </cell>
          <cell r="S594">
            <v>2624.8229032930549</v>
          </cell>
        </row>
        <row r="595">
          <cell r="R595" t="str">
            <v>583.NA1</v>
          </cell>
          <cell r="S595">
            <v>4152039.082903293</v>
          </cell>
        </row>
        <row r="596">
          <cell r="R596" t="str">
            <v>583.NA2</v>
          </cell>
          <cell r="S596">
            <v>0</v>
          </cell>
        </row>
        <row r="597">
          <cell r="R597" t="str">
            <v>584.NA</v>
          </cell>
          <cell r="S597">
            <v>0</v>
          </cell>
        </row>
        <row r="598">
          <cell r="R598" t="str">
            <v>584.S</v>
          </cell>
          <cell r="S598">
            <v>32.11</v>
          </cell>
        </row>
        <row r="599">
          <cell r="R599" t="str">
            <v>584.SNPD</v>
          </cell>
          <cell r="S599">
            <v>2959.9960607613343</v>
          </cell>
        </row>
        <row r="600">
          <cell r="R600" t="str">
            <v>584.NA1</v>
          </cell>
          <cell r="S600">
            <v>2992.1060607613344</v>
          </cell>
        </row>
        <row r="601">
          <cell r="R601" t="str">
            <v>584.NA2</v>
          </cell>
          <cell r="S601">
            <v>0</v>
          </cell>
        </row>
        <row r="602">
          <cell r="R602" t="str">
            <v>585.NA</v>
          </cell>
          <cell r="S602">
            <v>0</v>
          </cell>
        </row>
        <row r="603">
          <cell r="R603" t="str">
            <v>585.S</v>
          </cell>
          <cell r="S603">
            <v>0</v>
          </cell>
        </row>
        <row r="604">
          <cell r="R604" t="str">
            <v>585.SNPD</v>
          </cell>
          <cell r="S604">
            <v>107276.35302386136</v>
          </cell>
        </row>
        <row r="605">
          <cell r="R605" t="str">
            <v>585.NA1</v>
          </cell>
          <cell r="S605">
            <v>107276.35302386136</v>
          </cell>
        </row>
        <row r="606">
          <cell r="R606" t="str">
            <v>585.NA2</v>
          </cell>
          <cell r="S606">
            <v>0</v>
          </cell>
        </row>
        <row r="607">
          <cell r="R607" t="str">
            <v>586.NA</v>
          </cell>
          <cell r="S607">
            <v>0</v>
          </cell>
        </row>
        <row r="608">
          <cell r="R608" t="str">
            <v>586.S</v>
          </cell>
          <cell r="S608">
            <v>2058403.42</v>
          </cell>
        </row>
        <row r="609">
          <cell r="R609" t="str">
            <v>586.SNPD</v>
          </cell>
          <cell r="S609">
            <v>150377.70213119304</v>
          </cell>
        </row>
        <row r="610">
          <cell r="R610" t="str">
            <v>586.NA1</v>
          </cell>
          <cell r="S610">
            <v>2208781.1221311931</v>
          </cell>
        </row>
        <row r="611">
          <cell r="R611" t="str">
            <v>586.NA2</v>
          </cell>
          <cell r="S611">
            <v>0</v>
          </cell>
        </row>
        <row r="612">
          <cell r="R612" t="str">
            <v>587.NA</v>
          </cell>
          <cell r="S612">
            <v>0</v>
          </cell>
        </row>
        <row r="613">
          <cell r="R613" t="str">
            <v>587.S</v>
          </cell>
          <cell r="S613">
            <v>3746958.73</v>
          </cell>
        </row>
        <row r="614">
          <cell r="R614" t="str">
            <v>587.SNPD</v>
          </cell>
          <cell r="S614">
            <v>0</v>
          </cell>
        </row>
        <row r="615">
          <cell r="R615" t="str">
            <v>587.NA1</v>
          </cell>
          <cell r="S615">
            <v>3746958.73</v>
          </cell>
        </row>
        <row r="616">
          <cell r="R616" t="str">
            <v>587.NA2</v>
          </cell>
          <cell r="S616">
            <v>0</v>
          </cell>
        </row>
        <row r="617">
          <cell r="R617" t="str">
            <v>588.NA</v>
          </cell>
          <cell r="S617">
            <v>0</v>
          </cell>
        </row>
        <row r="618">
          <cell r="R618" t="str">
            <v>588.S</v>
          </cell>
          <cell r="S618">
            <v>929144.54</v>
          </cell>
        </row>
        <row r="619">
          <cell r="R619" t="str">
            <v>588.SNPD</v>
          </cell>
          <cell r="S619">
            <v>1746568.7520685613</v>
          </cell>
        </row>
        <row r="620">
          <cell r="R620" t="str">
            <v>588.NA1</v>
          </cell>
          <cell r="S620">
            <v>2675713.2920685615</v>
          </cell>
        </row>
        <row r="621">
          <cell r="R621" t="str">
            <v>588.NA2</v>
          </cell>
          <cell r="S621">
            <v>0</v>
          </cell>
        </row>
        <row r="622">
          <cell r="R622" t="str">
            <v>589.NA</v>
          </cell>
          <cell r="S622">
            <v>0</v>
          </cell>
        </row>
        <row r="623">
          <cell r="R623" t="str">
            <v>589.S</v>
          </cell>
          <cell r="S623">
            <v>630427.81999999995</v>
          </cell>
        </row>
        <row r="624">
          <cell r="R624" t="str">
            <v>589.SNPD</v>
          </cell>
          <cell r="S624">
            <v>11401.41042277232</v>
          </cell>
        </row>
        <row r="625">
          <cell r="R625" t="str">
            <v>589.NA1</v>
          </cell>
          <cell r="S625">
            <v>641829.23042277223</v>
          </cell>
        </row>
        <row r="626">
          <cell r="R626" t="str">
            <v>589.NA2</v>
          </cell>
          <cell r="S626">
            <v>0</v>
          </cell>
        </row>
        <row r="627">
          <cell r="R627" t="str">
            <v>590.NA</v>
          </cell>
          <cell r="S627">
            <v>0</v>
          </cell>
        </row>
        <row r="628">
          <cell r="R628" t="str">
            <v>590.S</v>
          </cell>
          <cell r="S628">
            <v>1454643.71</v>
          </cell>
        </row>
        <row r="629">
          <cell r="R629" t="str">
            <v>590.SNPD</v>
          </cell>
          <cell r="S629">
            <v>1047785.3531622316</v>
          </cell>
        </row>
        <row r="630">
          <cell r="R630" t="str">
            <v>590.NA1</v>
          </cell>
          <cell r="S630">
            <v>2502429.0631622318</v>
          </cell>
        </row>
        <row r="631">
          <cell r="R631" t="str">
            <v>590.NA2</v>
          </cell>
          <cell r="S631">
            <v>0</v>
          </cell>
        </row>
        <row r="632">
          <cell r="R632" t="str">
            <v>591.NA</v>
          </cell>
          <cell r="S632">
            <v>0</v>
          </cell>
        </row>
        <row r="633">
          <cell r="R633" t="str">
            <v>591.S</v>
          </cell>
          <cell r="S633">
            <v>695907.73</v>
          </cell>
        </row>
        <row r="634">
          <cell r="R634" t="str">
            <v>591.SNPD</v>
          </cell>
          <cell r="S634">
            <v>45816.773332606077</v>
          </cell>
        </row>
        <row r="635">
          <cell r="R635" t="str">
            <v>591.NA1</v>
          </cell>
          <cell r="S635">
            <v>741724.50333260605</v>
          </cell>
        </row>
        <row r="636">
          <cell r="R636" t="str">
            <v>591.NA2</v>
          </cell>
          <cell r="S636">
            <v>0</v>
          </cell>
        </row>
        <row r="637">
          <cell r="R637" t="str">
            <v>592.NA</v>
          </cell>
          <cell r="S637">
            <v>0</v>
          </cell>
        </row>
        <row r="638">
          <cell r="R638" t="str">
            <v>592.S</v>
          </cell>
          <cell r="S638">
            <v>3413841.97</v>
          </cell>
        </row>
        <row r="639">
          <cell r="R639" t="str">
            <v>592.SNPD</v>
          </cell>
          <cell r="S639">
            <v>720019.76629377971</v>
          </cell>
        </row>
        <row r="640">
          <cell r="R640" t="str">
            <v>592.NA1</v>
          </cell>
          <cell r="S640">
            <v>4133861.7362937797</v>
          </cell>
        </row>
        <row r="641">
          <cell r="R641" t="str">
            <v>593.NA</v>
          </cell>
          <cell r="S641">
            <v>0</v>
          </cell>
        </row>
        <row r="642">
          <cell r="R642" t="str">
            <v>593.S</v>
          </cell>
          <cell r="S642">
            <v>32404760.890000001</v>
          </cell>
        </row>
        <row r="643">
          <cell r="R643" t="str">
            <v>593.SNPD</v>
          </cell>
          <cell r="S643">
            <v>851283.88512556907</v>
          </cell>
        </row>
        <row r="644">
          <cell r="R644" t="str">
            <v>593.NA1</v>
          </cell>
          <cell r="S644">
            <v>33256044.775125571</v>
          </cell>
        </row>
        <row r="645">
          <cell r="R645" t="str">
            <v>593.NA2</v>
          </cell>
          <cell r="S645">
            <v>0</v>
          </cell>
        </row>
        <row r="646">
          <cell r="R646" t="str">
            <v>594.NA</v>
          </cell>
          <cell r="S646">
            <v>0</v>
          </cell>
        </row>
        <row r="647">
          <cell r="R647" t="str">
            <v>594.S</v>
          </cell>
          <cell r="S647">
            <v>12480061.689999999</v>
          </cell>
        </row>
        <row r="648">
          <cell r="R648" t="str">
            <v>594.SNPD</v>
          </cell>
          <cell r="S648">
            <v>4312.8461483477113</v>
          </cell>
        </row>
        <row r="649">
          <cell r="R649" t="str">
            <v>594.NA1</v>
          </cell>
          <cell r="S649">
            <v>12484374.536148347</v>
          </cell>
        </row>
        <row r="650">
          <cell r="R650" t="str">
            <v>594.NA2</v>
          </cell>
          <cell r="S650">
            <v>0</v>
          </cell>
        </row>
        <row r="651">
          <cell r="R651" t="str">
            <v>595.NA</v>
          </cell>
          <cell r="S651">
            <v>0</v>
          </cell>
        </row>
        <row r="652">
          <cell r="R652" t="str">
            <v>595.S</v>
          </cell>
          <cell r="S652">
            <v>0</v>
          </cell>
        </row>
        <row r="653">
          <cell r="R653" t="str">
            <v>595.SNPD</v>
          </cell>
          <cell r="S653">
            <v>441814.19949860475</v>
          </cell>
        </row>
        <row r="654">
          <cell r="R654" t="str">
            <v>595.NA1</v>
          </cell>
          <cell r="S654">
            <v>441814.19949860475</v>
          </cell>
        </row>
        <row r="655">
          <cell r="R655" t="str">
            <v>595.NA2</v>
          </cell>
          <cell r="S655">
            <v>0</v>
          </cell>
        </row>
        <row r="656">
          <cell r="R656" t="str">
            <v>596.NA</v>
          </cell>
          <cell r="S656">
            <v>0</v>
          </cell>
        </row>
        <row r="657">
          <cell r="R657" t="str">
            <v>596.S</v>
          </cell>
          <cell r="S657">
            <v>1597474.07</v>
          </cell>
        </row>
        <row r="658">
          <cell r="R658" t="str">
            <v>596.SNPD</v>
          </cell>
          <cell r="S658">
            <v>0</v>
          </cell>
        </row>
        <row r="659">
          <cell r="R659" t="str">
            <v>596.NA1</v>
          </cell>
          <cell r="S659">
            <v>1597474.07</v>
          </cell>
        </row>
        <row r="660">
          <cell r="R660" t="str">
            <v>596.NA2</v>
          </cell>
          <cell r="S660">
            <v>0</v>
          </cell>
        </row>
        <row r="661">
          <cell r="R661" t="str">
            <v>597.NA</v>
          </cell>
          <cell r="S661">
            <v>0</v>
          </cell>
        </row>
        <row r="662">
          <cell r="R662" t="str">
            <v>597.S</v>
          </cell>
          <cell r="S662">
            <v>1700609.66</v>
          </cell>
        </row>
        <row r="663">
          <cell r="R663" t="str">
            <v>597.SNPD</v>
          </cell>
          <cell r="S663">
            <v>136840.08555713057</v>
          </cell>
        </row>
        <row r="664">
          <cell r="R664" t="str">
            <v>597.NA1</v>
          </cell>
          <cell r="S664">
            <v>1837449.7455571305</v>
          </cell>
        </row>
        <row r="665">
          <cell r="R665" t="str">
            <v>597.NA2</v>
          </cell>
          <cell r="S665">
            <v>0</v>
          </cell>
        </row>
        <row r="666">
          <cell r="R666" t="str">
            <v>598.NA</v>
          </cell>
          <cell r="S666">
            <v>0</v>
          </cell>
        </row>
        <row r="667">
          <cell r="R667" t="str">
            <v>598.S</v>
          </cell>
          <cell r="S667">
            <v>820869.59</v>
          </cell>
        </row>
        <row r="668">
          <cell r="R668" t="str">
            <v>598.SNPD</v>
          </cell>
          <cell r="S668">
            <v>1610792.9134982424</v>
          </cell>
        </row>
        <row r="669">
          <cell r="R669" t="str">
            <v>598.NA1</v>
          </cell>
          <cell r="S669">
            <v>2431662.5034982422</v>
          </cell>
        </row>
        <row r="670">
          <cell r="R670" t="str">
            <v>598.NA2</v>
          </cell>
          <cell r="S670">
            <v>0</v>
          </cell>
        </row>
        <row r="671">
          <cell r="R671" t="str">
            <v>Total Distribution Expense.NA</v>
          </cell>
          <cell r="S671">
            <v>85903034.442803606</v>
          </cell>
        </row>
        <row r="672">
          <cell r="R672" t="str">
            <v>Total Distribution Expense.NA1</v>
          </cell>
          <cell r="S672">
            <v>0</v>
          </cell>
        </row>
        <row r="673">
          <cell r="R673" t="str">
            <v>Total Distribution Expense.NA2</v>
          </cell>
          <cell r="S673">
            <v>0</v>
          </cell>
        </row>
        <row r="674">
          <cell r="R674" t="str">
            <v>Summary of Distribution Expense by Factor.NA</v>
          </cell>
          <cell r="S674">
            <v>0</v>
          </cell>
        </row>
        <row r="675">
          <cell r="R675" t="str">
            <v>Summary of Distribution Expense by Factor.NA1</v>
          </cell>
          <cell r="S675">
            <v>68635891.939999998</v>
          </cell>
        </row>
        <row r="676">
          <cell r="R676" t="str">
            <v>Summary of Distribution Expense by Factor.NA2</v>
          </cell>
          <cell r="S676">
            <v>17267142.502803627</v>
          </cell>
        </row>
        <row r="677">
          <cell r="R677" t="str">
            <v>Summary of Distribution Expense by Factor.NA3</v>
          </cell>
          <cell r="S677">
            <v>0</v>
          </cell>
        </row>
        <row r="678">
          <cell r="R678" t="str">
            <v>Total Distribution Expense by Factor.NA</v>
          </cell>
          <cell r="S678">
            <v>85903034.442803621</v>
          </cell>
        </row>
        <row r="679">
          <cell r="R679" t="str">
            <v>Total Distribution Expense by Factor.NA1</v>
          </cell>
          <cell r="S679">
            <v>0</v>
          </cell>
        </row>
        <row r="680">
          <cell r="R680" t="str">
            <v>901.NA</v>
          </cell>
          <cell r="S680">
            <v>0</v>
          </cell>
        </row>
        <row r="681">
          <cell r="R681" t="str">
            <v>901.S</v>
          </cell>
          <cell r="S681">
            <v>0</v>
          </cell>
        </row>
        <row r="682">
          <cell r="R682" t="str">
            <v>901.CN</v>
          </cell>
          <cell r="S682">
            <v>811718.78012903407</v>
          </cell>
        </row>
        <row r="683">
          <cell r="R683" t="str">
            <v>901.NA1</v>
          </cell>
          <cell r="S683">
            <v>811718.78012903407</v>
          </cell>
        </row>
        <row r="684">
          <cell r="R684" t="str">
            <v>901.NA2</v>
          </cell>
          <cell r="S684">
            <v>0</v>
          </cell>
        </row>
        <row r="685">
          <cell r="R685" t="str">
            <v>902.NA</v>
          </cell>
          <cell r="S685">
            <v>0</v>
          </cell>
        </row>
        <row r="686">
          <cell r="R686" t="str">
            <v>902.S</v>
          </cell>
          <cell r="S686">
            <v>3562100.44</v>
          </cell>
        </row>
        <row r="687">
          <cell r="R687" t="str">
            <v>902.CN</v>
          </cell>
          <cell r="S687">
            <v>704424.22694936057</v>
          </cell>
        </row>
        <row r="688">
          <cell r="R688" t="str">
            <v>902.NA1</v>
          </cell>
          <cell r="S688">
            <v>4266524.6669493606</v>
          </cell>
        </row>
        <row r="689">
          <cell r="R689" t="str">
            <v>902.NA2</v>
          </cell>
          <cell r="S689">
            <v>0</v>
          </cell>
        </row>
        <row r="690">
          <cell r="R690" t="str">
            <v>903.NA</v>
          </cell>
          <cell r="S690">
            <v>0</v>
          </cell>
        </row>
        <row r="691">
          <cell r="R691" t="str">
            <v>903.S</v>
          </cell>
          <cell r="S691">
            <v>3066935.09</v>
          </cell>
        </row>
        <row r="692">
          <cell r="R692" t="str">
            <v>903.CN</v>
          </cell>
          <cell r="S692">
            <v>20755543.159824293</v>
          </cell>
        </row>
        <row r="693">
          <cell r="R693" t="str">
            <v>903.NA1</v>
          </cell>
          <cell r="S693">
            <v>23822478.249824293</v>
          </cell>
        </row>
        <row r="694">
          <cell r="R694" t="str">
            <v>903.NA2</v>
          </cell>
          <cell r="S694">
            <v>0</v>
          </cell>
        </row>
        <row r="695">
          <cell r="R695" t="str">
            <v>904.NA</v>
          </cell>
          <cell r="S695">
            <v>0</v>
          </cell>
        </row>
        <row r="696">
          <cell r="R696" t="str">
            <v>904.S</v>
          </cell>
          <cell r="S696">
            <v>3704725.8795765098</v>
          </cell>
        </row>
        <row r="697">
          <cell r="R697" t="str">
            <v>904.SG</v>
          </cell>
          <cell r="S697">
            <v>0</v>
          </cell>
        </row>
        <row r="698">
          <cell r="R698" t="str">
            <v>904.CN</v>
          </cell>
          <cell r="S698">
            <v>1511.4433318110296</v>
          </cell>
        </row>
        <row r="699">
          <cell r="R699" t="str">
            <v>904.NA1</v>
          </cell>
          <cell r="S699">
            <v>3706237.3229083209</v>
          </cell>
        </row>
        <row r="700">
          <cell r="R700" t="str">
            <v>904.NA2</v>
          </cell>
          <cell r="S700">
            <v>0</v>
          </cell>
        </row>
        <row r="701">
          <cell r="R701" t="str">
            <v>905.NA</v>
          </cell>
          <cell r="S701">
            <v>0</v>
          </cell>
        </row>
        <row r="702">
          <cell r="R702" t="str">
            <v>905.S</v>
          </cell>
          <cell r="S702">
            <v>0</v>
          </cell>
        </row>
        <row r="703">
          <cell r="R703" t="str">
            <v>905.CN</v>
          </cell>
          <cell r="S703">
            <v>15350.659529357377</v>
          </cell>
        </row>
        <row r="704">
          <cell r="R704" t="str">
            <v>905.NA1</v>
          </cell>
          <cell r="S704">
            <v>15350.659529357377</v>
          </cell>
        </row>
        <row r="705">
          <cell r="R705" t="str">
            <v>905.NA2</v>
          </cell>
          <cell r="S705">
            <v>0</v>
          </cell>
        </row>
        <row r="706">
          <cell r="R706" t="str">
            <v>Total Customer Accounts Expense.NA</v>
          </cell>
          <cell r="S706">
            <v>32622309.679340366</v>
          </cell>
        </row>
        <row r="707">
          <cell r="R707" t="str">
            <v>Total Customer Accounts Expense.NA1</v>
          </cell>
          <cell r="S707">
            <v>0</v>
          </cell>
        </row>
        <row r="708">
          <cell r="R708" t="str">
            <v>Summary of Customer Accts Exp by Factor.NA</v>
          </cell>
          <cell r="S708">
            <v>0</v>
          </cell>
        </row>
        <row r="709">
          <cell r="R709" t="str">
            <v>Summary of Customer Accts Exp by Factor.NA1</v>
          </cell>
          <cell r="S709">
            <v>10333761.409576509</v>
          </cell>
        </row>
        <row r="710">
          <cell r="R710" t="str">
            <v>Summary of Customer Accts Exp by Factor.NA2</v>
          </cell>
          <cell r="S710">
            <v>22288548.269763857</v>
          </cell>
        </row>
        <row r="711">
          <cell r="R711" t="str">
            <v>Summary of Customer Accts Exp by Factor.NA3</v>
          </cell>
          <cell r="S711">
            <v>0</v>
          </cell>
        </row>
        <row r="712">
          <cell r="R712" t="str">
            <v>Total Customer Accounts Expense by Factor.NA</v>
          </cell>
          <cell r="S712">
            <v>32622309.679340366</v>
          </cell>
        </row>
        <row r="713">
          <cell r="R713" t="str">
            <v>Total Customer Accounts Expense by Factor.NA1</v>
          </cell>
          <cell r="S713">
            <v>0</v>
          </cell>
        </row>
        <row r="714">
          <cell r="R714" t="str">
            <v>907.NA</v>
          </cell>
          <cell r="S714">
            <v>0</v>
          </cell>
        </row>
        <row r="715">
          <cell r="R715" t="str">
            <v>907.S</v>
          </cell>
          <cell r="S715">
            <v>0</v>
          </cell>
        </row>
        <row r="716">
          <cell r="R716" t="str">
            <v>907.CN</v>
          </cell>
          <cell r="S716">
            <v>126916.00645677499</v>
          </cell>
        </row>
        <row r="717">
          <cell r="R717" t="str">
            <v>907.NA1</v>
          </cell>
          <cell r="S717">
            <v>126916.00645677499</v>
          </cell>
        </row>
        <row r="718">
          <cell r="R718" t="str">
            <v>907.NA2</v>
          </cell>
          <cell r="S718">
            <v>0</v>
          </cell>
        </row>
        <row r="719">
          <cell r="R719" t="str">
            <v>908.NA</v>
          </cell>
          <cell r="S719">
            <v>0</v>
          </cell>
        </row>
        <row r="720">
          <cell r="R720" t="str">
            <v>908.S</v>
          </cell>
          <cell r="S720">
            <v>2345006.5699999928</v>
          </cell>
        </row>
        <row r="721">
          <cell r="R721" t="str">
            <v>908.CN</v>
          </cell>
          <cell r="S721">
            <v>720520.74281425704</v>
          </cell>
        </row>
        <row r="722">
          <cell r="R722" t="str">
            <v>908.NA1</v>
          </cell>
          <cell r="S722">
            <v>0</v>
          </cell>
        </row>
        <row r="723">
          <cell r="R723" t="str">
            <v>908.NA2</v>
          </cell>
          <cell r="S723">
            <v>0</v>
          </cell>
        </row>
        <row r="724">
          <cell r="R724" t="str">
            <v>908.NA3</v>
          </cell>
          <cell r="S724">
            <v>3065527.3128142497</v>
          </cell>
        </row>
        <row r="725">
          <cell r="R725" t="str">
            <v>908.NA4</v>
          </cell>
          <cell r="S725">
            <v>0</v>
          </cell>
        </row>
        <row r="726">
          <cell r="R726" t="str">
            <v>909.NA</v>
          </cell>
          <cell r="S726">
            <v>0</v>
          </cell>
        </row>
        <row r="727">
          <cell r="R727" t="str">
            <v>909.S</v>
          </cell>
          <cell r="S727">
            <v>267432.58</v>
          </cell>
        </row>
        <row r="728">
          <cell r="R728" t="str">
            <v>909.CN</v>
          </cell>
          <cell r="S728">
            <v>903355.93555711897</v>
          </cell>
        </row>
        <row r="729">
          <cell r="R729" t="str">
            <v>909.NA1</v>
          </cell>
          <cell r="S729">
            <v>1170788.5155571189</v>
          </cell>
        </row>
        <row r="730">
          <cell r="R730" t="str">
            <v>909.NA2</v>
          </cell>
          <cell r="S730">
            <v>0</v>
          </cell>
        </row>
        <row r="731">
          <cell r="R731" t="str">
            <v>910.NA</v>
          </cell>
          <cell r="S731">
            <v>0</v>
          </cell>
        </row>
        <row r="732">
          <cell r="R732" t="str">
            <v>910.S</v>
          </cell>
          <cell r="S732">
            <v>0</v>
          </cell>
        </row>
        <row r="733">
          <cell r="R733" t="str">
            <v>910.CN</v>
          </cell>
          <cell r="S733">
            <v>7635.2940358114329</v>
          </cell>
        </row>
        <row r="734">
          <cell r="R734" t="str">
            <v>910.NA1</v>
          </cell>
          <cell r="S734">
            <v>0</v>
          </cell>
        </row>
        <row r="735">
          <cell r="R735" t="str">
            <v>910.NA2</v>
          </cell>
          <cell r="S735">
            <v>7635.2940358114329</v>
          </cell>
        </row>
        <row r="736">
          <cell r="R736" t="str">
            <v>910.NA3</v>
          </cell>
          <cell r="S736">
            <v>0</v>
          </cell>
        </row>
        <row r="737">
          <cell r="R737" t="str">
            <v>Total Customer Service Expense.NA</v>
          </cell>
          <cell r="S737">
            <v>4370867.1288639549</v>
          </cell>
        </row>
        <row r="738">
          <cell r="R738" t="str">
            <v>Total Customer Service Expense.NA1</v>
          </cell>
          <cell r="S738">
            <v>0</v>
          </cell>
        </row>
        <row r="739">
          <cell r="R739" t="str">
            <v>Total Customer Service Expense.NA2</v>
          </cell>
          <cell r="S739">
            <v>0</v>
          </cell>
        </row>
        <row r="740">
          <cell r="R740" t="str">
            <v>Summary of Customer Service Exp by Factor.NA</v>
          </cell>
          <cell r="S740">
            <v>0</v>
          </cell>
        </row>
        <row r="741">
          <cell r="R741" t="str">
            <v>Summary of Customer Service Exp by Factor.NA1</v>
          </cell>
          <cell r="S741">
            <v>2612439.1499999929</v>
          </cell>
        </row>
        <row r="742">
          <cell r="R742" t="str">
            <v>Summary of Customer Service Exp by Factor.NA2</v>
          </cell>
          <cell r="S742">
            <v>1758427.9788639625</v>
          </cell>
        </row>
        <row r="743">
          <cell r="R743" t="str">
            <v>Summary of Customer Service Exp by Factor.NA3</v>
          </cell>
          <cell r="S743">
            <v>0</v>
          </cell>
        </row>
        <row r="744">
          <cell r="R744" t="str">
            <v>Total Customer Service Expense by Factor.NA</v>
          </cell>
          <cell r="S744">
            <v>4370867.1288639549</v>
          </cell>
        </row>
        <row r="745">
          <cell r="R745" t="str">
            <v>Total Customer Service Expense by Factor.NA1</v>
          </cell>
          <cell r="S745">
            <v>0</v>
          </cell>
        </row>
        <row r="746">
          <cell r="R746" t="str">
            <v>Total Customer Service Expense by Factor.NA2</v>
          </cell>
          <cell r="S746">
            <v>0</v>
          </cell>
        </row>
        <row r="747">
          <cell r="R747" t="str">
            <v>911.NA</v>
          </cell>
          <cell r="S747">
            <v>0</v>
          </cell>
        </row>
        <row r="748">
          <cell r="R748" t="str">
            <v>911.S</v>
          </cell>
          <cell r="S748">
            <v>0</v>
          </cell>
        </row>
        <row r="749">
          <cell r="R749" t="str">
            <v>911.CN</v>
          </cell>
          <cell r="S749">
            <v>0</v>
          </cell>
        </row>
        <row r="750">
          <cell r="R750" t="str">
            <v>911.NA1</v>
          </cell>
          <cell r="S750">
            <v>0</v>
          </cell>
        </row>
        <row r="751">
          <cell r="R751" t="str">
            <v>911.NA2</v>
          </cell>
          <cell r="S751">
            <v>0</v>
          </cell>
        </row>
        <row r="752">
          <cell r="R752" t="str">
            <v>912.NA</v>
          </cell>
          <cell r="S752">
            <v>0</v>
          </cell>
        </row>
        <row r="753">
          <cell r="R753" t="str">
            <v>912.S</v>
          </cell>
          <cell r="S753">
            <v>0</v>
          </cell>
        </row>
        <row r="754">
          <cell r="R754" t="str">
            <v>912.CN</v>
          </cell>
          <cell r="S754">
            <v>0</v>
          </cell>
        </row>
        <row r="755">
          <cell r="R755" t="str">
            <v>912.NA1</v>
          </cell>
          <cell r="S755">
            <v>0</v>
          </cell>
        </row>
        <row r="756">
          <cell r="R756" t="str">
            <v>912.NA2</v>
          </cell>
          <cell r="S756">
            <v>0</v>
          </cell>
        </row>
        <row r="757">
          <cell r="R757" t="str">
            <v>913.NA</v>
          </cell>
          <cell r="S757">
            <v>0</v>
          </cell>
        </row>
        <row r="758">
          <cell r="R758" t="str">
            <v>913.S</v>
          </cell>
          <cell r="S758">
            <v>0</v>
          </cell>
        </row>
        <row r="759">
          <cell r="R759" t="str">
            <v>913.CN</v>
          </cell>
          <cell r="S759">
            <v>0</v>
          </cell>
        </row>
        <row r="760">
          <cell r="R760" t="str">
            <v>913.NA1</v>
          </cell>
          <cell r="S760">
            <v>0</v>
          </cell>
        </row>
        <row r="761">
          <cell r="R761" t="str">
            <v>913.NA2</v>
          </cell>
          <cell r="S761">
            <v>0</v>
          </cell>
        </row>
        <row r="762">
          <cell r="R762" t="str">
            <v>916.NA</v>
          </cell>
          <cell r="S762">
            <v>0</v>
          </cell>
        </row>
        <row r="763">
          <cell r="R763" t="str">
            <v>916.S</v>
          </cell>
          <cell r="S763">
            <v>0</v>
          </cell>
        </row>
        <row r="764">
          <cell r="R764" t="str">
            <v>916.CN</v>
          </cell>
          <cell r="S764">
            <v>0</v>
          </cell>
        </row>
        <row r="765">
          <cell r="R765" t="str">
            <v>916.NA1</v>
          </cell>
          <cell r="S765">
            <v>0</v>
          </cell>
        </row>
        <row r="766">
          <cell r="R766" t="str">
            <v>916.NA2</v>
          </cell>
          <cell r="S766">
            <v>0</v>
          </cell>
        </row>
        <row r="767">
          <cell r="R767" t="str">
            <v>Total Sales Expense.NA</v>
          </cell>
          <cell r="S767">
            <v>0</v>
          </cell>
        </row>
        <row r="768">
          <cell r="R768" t="str">
            <v>Total Sales Expense.NA1</v>
          </cell>
          <cell r="S768">
            <v>0</v>
          </cell>
        </row>
        <row r="769">
          <cell r="R769" t="str">
            <v>Total Sales Expense.NA2</v>
          </cell>
          <cell r="S769">
            <v>0</v>
          </cell>
        </row>
        <row r="770">
          <cell r="R770" t="str">
            <v>Total Sales Expense by Factor.NA</v>
          </cell>
          <cell r="S770">
            <v>0</v>
          </cell>
        </row>
        <row r="771">
          <cell r="R771" t="str">
            <v>Total Sales Expense by Factor.NA1</v>
          </cell>
          <cell r="S771">
            <v>0</v>
          </cell>
        </row>
        <row r="772">
          <cell r="R772" t="str">
            <v>Total Sales Expense by Factor.NA2</v>
          </cell>
          <cell r="S772">
            <v>0</v>
          </cell>
        </row>
        <row r="773">
          <cell r="R773" t="str">
            <v>Total Sales Expense by Factor.NA3</v>
          </cell>
          <cell r="S773">
            <v>0</v>
          </cell>
        </row>
        <row r="774">
          <cell r="R774" t="str">
            <v>Total Sales Expense by Factor.NA4</v>
          </cell>
          <cell r="S774">
            <v>0</v>
          </cell>
        </row>
        <row r="775">
          <cell r="R775" t="str">
            <v>Total Customer Service Exp Including Sales.NA</v>
          </cell>
          <cell r="S775">
            <v>4370867.1288639549</v>
          </cell>
        </row>
        <row r="776">
          <cell r="R776" t="str">
            <v>920.NA</v>
          </cell>
          <cell r="S776">
            <v>0</v>
          </cell>
        </row>
        <row r="777">
          <cell r="R777" t="str">
            <v>920.S</v>
          </cell>
          <cell r="S777">
            <v>561824</v>
          </cell>
        </row>
        <row r="778">
          <cell r="R778" t="str">
            <v>920.CN</v>
          </cell>
          <cell r="S778">
            <v>0</v>
          </cell>
        </row>
        <row r="779">
          <cell r="R779" t="str">
            <v>920.SO</v>
          </cell>
          <cell r="S779">
            <v>33927386.254083194</v>
          </cell>
        </row>
        <row r="780">
          <cell r="R780" t="str">
            <v>920.NA1</v>
          </cell>
          <cell r="S780">
            <v>34489210.254083194</v>
          </cell>
        </row>
        <row r="781">
          <cell r="R781" t="str">
            <v>920.NA2</v>
          </cell>
          <cell r="S781">
            <v>0</v>
          </cell>
        </row>
        <row r="782">
          <cell r="R782" t="str">
            <v>921.NA</v>
          </cell>
          <cell r="S782">
            <v>0</v>
          </cell>
        </row>
        <row r="783">
          <cell r="R783" t="str">
            <v>921.S</v>
          </cell>
          <cell r="S783">
            <v>126674.88</v>
          </cell>
        </row>
        <row r="784">
          <cell r="R784" t="str">
            <v>921.CN</v>
          </cell>
          <cell r="S784">
            <v>38934.188260930336</v>
          </cell>
        </row>
        <row r="785">
          <cell r="R785" t="str">
            <v>921.SO</v>
          </cell>
          <cell r="S785">
            <v>3527250.3256367398</v>
          </cell>
        </row>
        <row r="786">
          <cell r="R786" t="str">
            <v>921.NA1</v>
          </cell>
          <cell r="S786">
            <v>3692859.3938976703</v>
          </cell>
        </row>
        <row r="787">
          <cell r="R787" t="str">
            <v>921.NA2</v>
          </cell>
          <cell r="S787">
            <v>0</v>
          </cell>
        </row>
        <row r="788">
          <cell r="R788" t="str">
            <v>922.NA</v>
          </cell>
          <cell r="S788">
            <v>0</v>
          </cell>
        </row>
        <row r="789">
          <cell r="R789" t="str">
            <v>922.S</v>
          </cell>
          <cell r="S789">
            <v>0</v>
          </cell>
        </row>
        <row r="790">
          <cell r="R790" t="str">
            <v>922.CN</v>
          </cell>
          <cell r="S790">
            <v>0</v>
          </cell>
        </row>
        <row r="791">
          <cell r="R791" t="str">
            <v>922.SO</v>
          </cell>
          <cell r="S791">
            <v>-16339629.598159622</v>
          </cell>
        </row>
        <row r="792">
          <cell r="R792" t="str">
            <v>922.NA1</v>
          </cell>
          <cell r="S792">
            <v>-16339629.598159622</v>
          </cell>
        </row>
        <row r="793">
          <cell r="R793" t="str">
            <v>922.NA2</v>
          </cell>
          <cell r="S793">
            <v>0</v>
          </cell>
        </row>
        <row r="794">
          <cell r="R794" t="str">
            <v>923.NA</v>
          </cell>
          <cell r="S794">
            <v>0</v>
          </cell>
        </row>
        <row r="795">
          <cell r="R795" t="str">
            <v>923.S</v>
          </cell>
          <cell r="S795">
            <v>8481.65</v>
          </cell>
        </row>
        <row r="796">
          <cell r="R796" t="str">
            <v>923.CN</v>
          </cell>
          <cell r="S796">
            <v>0</v>
          </cell>
        </row>
        <row r="797">
          <cell r="R797" t="str">
            <v>923.SO</v>
          </cell>
          <cell r="S797">
            <v>7192687.6164527908</v>
          </cell>
        </row>
        <row r="798">
          <cell r="R798" t="str">
            <v>923.NA1</v>
          </cell>
          <cell r="S798">
            <v>7201169.2664527912</v>
          </cell>
        </row>
        <row r="799">
          <cell r="R799" t="str">
            <v>923.NA2</v>
          </cell>
          <cell r="S799">
            <v>0</v>
          </cell>
        </row>
        <row r="800">
          <cell r="R800" t="str">
            <v>924.NA</v>
          </cell>
          <cell r="S800">
            <v>0</v>
          </cell>
        </row>
        <row r="801">
          <cell r="R801" t="str">
            <v>924.S</v>
          </cell>
          <cell r="S801">
            <v>2148116.64</v>
          </cell>
        </row>
        <row r="802">
          <cell r="R802" t="str">
            <v>924.SG</v>
          </cell>
          <cell r="S802">
            <v>0</v>
          </cell>
        </row>
        <row r="803">
          <cell r="R803" t="str">
            <v>924.SO</v>
          </cell>
          <cell r="S803">
            <v>2822073.3815646307</v>
          </cell>
        </row>
        <row r="804">
          <cell r="R804" t="str">
            <v>924.NA1</v>
          </cell>
          <cell r="S804">
            <v>4970190.0215646308</v>
          </cell>
        </row>
        <row r="805">
          <cell r="R805" t="str">
            <v>924.NA2</v>
          </cell>
          <cell r="S805">
            <v>0</v>
          </cell>
        </row>
        <row r="806">
          <cell r="R806" t="str">
            <v>925.NA</v>
          </cell>
          <cell r="S806">
            <v>0</v>
          </cell>
        </row>
        <row r="807">
          <cell r="R807" t="str">
            <v>925.S</v>
          </cell>
          <cell r="S807">
            <v>0</v>
          </cell>
        </row>
        <row r="808">
          <cell r="R808" t="str">
            <v>925.SO</v>
          </cell>
          <cell r="S808">
            <v>4524584.754991875</v>
          </cell>
        </row>
        <row r="809">
          <cell r="R809" t="str">
            <v>925.NA1</v>
          </cell>
          <cell r="S809">
            <v>4524584.754991875</v>
          </cell>
        </row>
        <row r="810">
          <cell r="R810" t="str">
            <v>925.NA2</v>
          </cell>
          <cell r="S810">
            <v>0</v>
          </cell>
        </row>
        <row r="811">
          <cell r="R811" t="str">
            <v>926.NA</v>
          </cell>
          <cell r="S811">
            <v>0</v>
          </cell>
        </row>
        <row r="812">
          <cell r="R812" t="str">
            <v>926.S</v>
          </cell>
          <cell r="S812">
            <v>0</v>
          </cell>
        </row>
        <row r="813">
          <cell r="R813" t="str">
            <v>926.CN</v>
          </cell>
          <cell r="S813">
            <v>0</v>
          </cell>
        </row>
        <row r="814">
          <cell r="R814" t="str">
            <v>926.SO</v>
          </cell>
          <cell r="S814">
            <v>0</v>
          </cell>
        </row>
        <row r="815">
          <cell r="R815" t="str">
            <v>926.NA1</v>
          </cell>
          <cell r="S815">
            <v>0</v>
          </cell>
        </row>
        <row r="816">
          <cell r="R816" t="str">
            <v>926.NA2</v>
          </cell>
          <cell r="S816">
            <v>0</v>
          </cell>
        </row>
        <row r="817">
          <cell r="R817" t="str">
            <v>927.NA</v>
          </cell>
          <cell r="S817">
            <v>0</v>
          </cell>
        </row>
        <row r="818">
          <cell r="R818" t="str">
            <v>927.S</v>
          </cell>
          <cell r="S818">
            <v>0</v>
          </cell>
        </row>
        <row r="819">
          <cell r="R819" t="str">
            <v>927.SO</v>
          </cell>
          <cell r="S819">
            <v>0</v>
          </cell>
        </row>
        <row r="820">
          <cell r="R820" t="str">
            <v>927.NA1</v>
          </cell>
          <cell r="S820">
            <v>0</v>
          </cell>
        </row>
        <row r="821">
          <cell r="R821" t="str">
            <v>927.NA2</v>
          </cell>
          <cell r="S821">
            <v>0</v>
          </cell>
        </row>
        <row r="822">
          <cell r="R822" t="str">
            <v>928.NA</v>
          </cell>
          <cell r="S822">
            <v>0</v>
          </cell>
        </row>
        <row r="823">
          <cell r="R823" t="str">
            <v>928.S</v>
          </cell>
          <cell r="S823">
            <v>5979242.173254679</v>
          </cell>
        </row>
        <row r="824">
          <cell r="R824" t="str">
            <v>928.SE</v>
          </cell>
          <cell r="S824">
            <v>206866.46842225312</v>
          </cell>
        </row>
        <row r="825">
          <cell r="R825" t="str">
            <v>928.SO</v>
          </cell>
          <cell r="S825">
            <v>603503.87219560635</v>
          </cell>
        </row>
        <row r="826">
          <cell r="R826" t="str">
            <v>928.SG</v>
          </cell>
          <cell r="S826">
            <v>1794119.0442583717</v>
          </cell>
        </row>
        <row r="827">
          <cell r="R827" t="str">
            <v>928.NA1</v>
          </cell>
          <cell r="S827">
            <v>8583731.5581309088</v>
          </cell>
        </row>
        <row r="828">
          <cell r="R828" t="str">
            <v>928.NA2</v>
          </cell>
          <cell r="S828">
            <v>0</v>
          </cell>
        </row>
        <row r="829">
          <cell r="R829" t="str">
            <v>929.NA</v>
          </cell>
          <cell r="S829">
            <v>0</v>
          </cell>
        </row>
        <row r="830">
          <cell r="R830" t="str">
            <v>929.S</v>
          </cell>
          <cell r="S830">
            <v>0</v>
          </cell>
        </row>
        <row r="831">
          <cell r="R831" t="str">
            <v>929.SO</v>
          </cell>
          <cell r="S831">
            <v>-2287557.7354412582</v>
          </cell>
        </row>
        <row r="832">
          <cell r="R832" t="str">
            <v>929.NA1</v>
          </cell>
          <cell r="S832">
            <v>-2287557.7354412582</v>
          </cell>
        </row>
        <row r="833">
          <cell r="R833" t="str">
            <v>929.NA2</v>
          </cell>
          <cell r="S833">
            <v>0</v>
          </cell>
        </row>
        <row r="834">
          <cell r="R834" t="str">
            <v>930.NA</v>
          </cell>
          <cell r="S834">
            <v>0</v>
          </cell>
        </row>
        <row r="835">
          <cell r="R835" t="str">
            <v>930.S</v>
          </cell>
          <cell r="S835">
            <v>45500.04</v>
          </cell>
        </row>
        <row r="836">
          <cell r="R836" t="str">
            <v>930.CN</v>
          </cell>
          <cell r="S836">
            <v>0</v>
          </cell>
        </row>
        <row r="837">
          <cell r="R837" t="str">
            <v>930.SG</v>
          </cell>
          <cell r="S837">
            <v>0</v>
          </cell>
        </row>
        <row r="838">
          <cell r="R838" t="str">
            <v>930.SO</v>
          </cell>
          <cell r="S838">
            <v>960003.31206241332</v>
          </cell>
        </row>
        <row r="839">
          <cell r="R839" t="str">
            <v>930.NA1</v>
          </cell>
          <cell r="S839">
            <v>1005503.3520624134</v>
          </cell>
        </row>
        <row r="840">
          <cell r="R840" t="str">
            <v>930.NA2</v>
          </cell>
          <cell r="S840">
            <v>0</v>
          </cell>
        </row>
        <row r="841">
          <cell r="R841" t="str">
            <v>931.NA</v>
          </cell>
          <cell r="S841">
            <v>0</v>
          </cell>
        </row>
        <row r="842">
          <cell r="R842" t="str">
            <v>931.S</v>
          </cell>
          <cell r="S842">
            <v>4679.3999999999996</v>
          </cell>
        </row>
        <row r="843">
          <cell r="R843" t="str">
            <v>931.SO</v>
          </cell>
          <cell r="S843">
            <v>1991996.3049893447</v>
          </cell>
        </row>
        <row r="844">
          <cell r="R844" t="str">
            <v>931.NA1</v>
          </cell>
          <cell r="S844">
            <v>1996675.7049893446</v>
          </cell>
        </row>
        <row r="845">
          <cell r="R845" t="str">
            <v>931.NA2</v>
          </cell>
          <cell r="S845">
            <v>0</v>
          </cell>
        </row>
        <row r="846">
          <cell r="R846" t="str">
            <v>935.NA</v>
          </cell>
          <cell r="S846">
            <v>0</v>
          </cell>
        </row>
        <row r="847">
          <cell r="R847" t="str">
            <v>935.S</v>
          </cell>
          <cell r="S847">
            <v>91225.01</v>
          </cell>
        </row>
        <row r="848">
          <cell r="R848" t="str">
            <v>935.CN</v>
          </cell>
          <cell r="S848">
            <v>29589.303689780802</v>
          </cell>
        </row>
        <row r="849">
          <cell r="R849" t="str">
            <v>935.SO</v>
          </cell>
          <cell r="S849">
            <v>9601149.6562180202</v>
          </cell>
        </row>
        <row r="850">
          <cell r="R850" t="str">
            <v>935.NA1</v>
          </cell>
          <cell r="S850">
            <v>9721963.9699078016</v>
          </cell>
        </row>
        <row r="851">
          <cell r="R851" t="str">
            <v>935.NA2</v>
          </cell>
          <cell r="S851">
            <v>0</v>
          </cell>
        </row>
        <row r="852">
          <cell r="R852" t="str">
            <v>Total Administrative &amp; General Expense.NA</v>
          </cell>
          <cell r="S852">
            <v>57558700.942479737</v>
          </cell>
        </row>
        <row r="853">
          <cell r="R853" t="str">
            <v>Total Administrative &amp; General Expense.NA1</v>
          </cell>
          <cell r="S853">
            <v>0</v>
          </cell>
        </row>
        <row r="854">
          <cell r="R854" t="str">
            <v>Summary of A&amp;G Expense by Factor.NA</v>
          </cell>
          <cell r="S854">
            <v>0</v>
          </cell>
        </row>
        <row r="855">
          <cell r="R855" t="str">
            <v>Summary of A&amp;G Expense by Factor.NA1</v>
          </cell>
          <cell r="S855">
            <v>8965743.7932546772</v>
          </cell>
        </row>
        <row r="856">
          <cell r="R856" t="str">
            <v>Summary of A&amp;G Expense by Factor.NA2</v>
          </cell>
          <cell r="S856">
            <v>46523448.144593738</v>
          </cell>
        </row>
        <row r="857">
          <cell r="R857" t="str">
            <v>Summary of A&amp;G Expense by Factor.NA3</v>
          </cell>
          <cell r="S857">
            <v>1794119.0442583717</v>
          </cell>
        </row>
        <row r="858">
          <cell r="R858" t="str">
            <v>Summary of A&amp;G Expense by Factor.NA4</v>
          </cell>
          <cell r="S858">
            <v>68523.491950711134</v>
          </cell>
        </row>
        <row r="859">
          <cell r="R859" t="str">
            <v>Total A&amp;G Expense by Factor.NA</v>
          </cell>
          <cell r="S859">
            <v>57351834.474057503</v>
          </cell>
        </row>
        <row r="860">
          <cell r="R860" t="str">
            <v>Total A&amp;G Expense by Factor.NA1</v>
          </cell>
          <cell r="S860">
            <v>0</v>
          </cell>
        </row>
        <row r="861">
          <cell r="R861" t="str">
            <v>Total O&amp;M Expense.NA</v>
          </cell>
          <cell r="S861">
            <v>1191792702.0656672</v>
          </cell>
        </row>
        <row r="862">
          <cell r="R862" t="str">
            <v>403SP.NA</v>
          </cell>
          <cell r="S862">
            <v>0</v>
          </cell>
        </row>
        <row r="863">
          <cell r="R863" t="str">
            <v>403SP.SG</v>
          </cell>
          <cell r="S863">
            <v>13551737.108827481</v>
          </cell>
        </row>
        <row r="864">
          <cell r="R864" t="str">
            <v>403SP.SG1</v>
          </cell>
          <cell r="S864">
            <v>16346030.023655199</v>
          </cell>
        </row>
        <row r="865">
          <cell r="R865" t="str">
            <v>403SP.SG2</v>
          </cell>
          <cell r="S865">
            <v>69122075.845120877</v>
          </cell>
        </row>
        <row r="866">
          <cell r="R866" t="str">
            <v>403SP.SG3</v>
          </cell>
          <cell r="S866">
            <v>6487506.1869223462</v>
          </cell>
        </row>
        <row r="867">
          <cell r="R867" t="str">
            <v>403SP.NA1</v>
          </cell>
          <cell r="S867">
            <v>105507349.1645259</v>
          </cell>
        </row>
        <row r="868">
          <cell r="R868" t="str">
            <v>403SP.NA2</v>
          </cell>
          <cell r="S868">
            <v>0</v>
          </cell>
        </row>
        <row r="869">
          <cell r="R869" t="str">
            <v>403NP.NA</v>
          </cell>
          <cell r="S869">
            <v>0</v>
          </cell>
        </row>
        <row r="870">
          <cell r="R870" t="str">
            <v>403NP.SG</v>
          </cell>
          <cell r="S870">
            <v>0</v>
          </cell>
        </row>
        <row r="871">
          <cell r="R871" t="str">
            <v>403NP.NA1</v>
          </cell>
          <cell r="S871">
            <v>0</v>
          </cell>
        </row>
        <row r="872">
          <cell r="R872" t="str">
            <v>403NP.NA2</v>
          </cell>
          <cell r="S872">
            <v>0</v>
          </cell>
        </row>
        <row r="873">
          <cell r="R873" t="str">
            <v>403HP.NA</v>
          </cell>
          <cell r="S873">
            <v>0</v>
          </cell>
        </row>
        <row r="874">
          <cell r="R874" t="str">
            <v>403HP.SG</v>
          </cell>
          <cell r="S874">
            <v>2214429.3075732118</v>
          </cell>
        </row>
        <row r="875">
          <cell r="R875" t="str">
            <v>403HP.SG1</v>
          </cell>
          <cell r="S875">
            <v>619311.43381758442</v>
          </cell>
        </row>
        <row r="876">
          <cell r="R876" t="str">
            <v>403HP.SG2</v>
          </cell>
          <cell r="S876">
            <v>9225486.7287826221</v>
          </cell>
        </row>
        <row r="877">
          <cell r="R877" t="str">
            <v>403HP.SG3</v>
          </cell>
          <cell r="S877">
            <v>2297861.9576393981</v>
          </cell>
        </row>
        <row r="878">
          <cell r="R878" t="str">
            <v>403HP.NA1</v>
          </cell>
          <cell r="S878">
            <v>14357089.427812817</v>
          </cell>
        </row>
        <row r="879">
          <cell r="R879" t="str">
            <v>403HP.NA2</v>
          </cell>
          <cell r="S879">
            <v>0</v>
          </cell>
        </row>
        <row r="880">
          <cell r="R880" t="str">
            <v>403OP.NA</v>
          </cell>
          <cell r="S880">
            <v>0</v>
          </cell>
        </row>
        <row r="881">
          <cell r="R881" t="str">
            <v>403OP.SG</v>
          </cell>
          <cell r="S881">
            <v>0</v>
          </cell>
        </row>
        <row r="882">
          <cell r="R882" t="str">
            <v>403OP.SG1</v>
          </cell>
          <cell r="S882">
            <v>24979061.878400698</v>
          </cell>
        </row>
        <row r="883">
          <cell r="R883" t="str">
            <v>403OP.SG2</v>
          </cell>
          <cell r="S883">
            <v>1363397.9080218982</v>
          </cell>
        </row>
        <row r="884">
          <cell r="R884" t="str">
            <v>403OP.SG3</v>
          </cell>
          <cell r="S884">
            <v>29198417.305641729</v>
          </cell>
        </row>
        <row r="885">
          <cell r="R885" t="str">
            <v>403OP.NA1</v>
          </cell>
          <cell r="S885">
            <v>55540877.092064321</v>
          </cell>
        </row>
        <row r="886">
          <cell r="R886" t="str">
            <v>403OP.NA2</v>
          </cell>
          <cell r="S886">
            <v>0</v>
          </cell>
        </row>
        <row r="887">
          <cell r="R887" t="str">
            <v>403TP.NA</v>
          </cell>
          <cell r="S887">
            <v>0</v>
          </cell>
        </row>
        <row r="888">
          <cell r="R888" t="str">
            <v>403TP.SG</v>
          </cell>
          <cell r="S888">
            <v>4203414.6048366847</v>
          </cell>
        </row>
        <row r="889">
          <cell r="R889" t="str">
            <v>403TP.SG1</v>
          </cell>
          <cell r="S889">
            <v>4874295.0138449613</v>
          </cell>
        </row>
        <row r="890">
          <cell r="R890" t="str">
            <v>403TP.SG2</v>
          </cell>
          <cell r="S890">
            <v>34192780.440329961</v>
          </cell>
        </row>
        <row r="891">
          <cell r="R891" t="str">
            <v>403TP.NA1</v>
          </cell>
          <cell r="S891">
            <v>43270490.059011608</v>
          </cell>
        </row>
        <row r="892">
          <cell r="R892" t="str">
            <v>403TP.NA2</v>
          </cell>
          <cell r="S892">
            <v>0</v>
          </cell>
        </row>
        <row r="893">
          <cell r="R893" t="str">
            <v>403TP.NA3</v>
          </cell>
          <cell r="S893">
            <v>0</v>
          </cell>
        </row>
        <row r="894">
          <cell r="R894" t="str">
            <v>403TP.NA4</v>
          </cell>
          <cell r="S894">
            <v>0</v>
          </cell>
        </row>
        <row r="895">
          <cell r="R895" t="str">
            <v>403.NA</v>
          </cell>
          <cell r="S895">
            <v>0</v>
          </cell>
        </row>
        <row r="896">
          <cell r="R896" t="str">
            <v>360.S</v>
          </cell>
          <cell r="S896">
            <v>186387.69</v>
          </cell>
        </row>
        <row r="897">
          <cell r="R897" t="str">
            <v>361.S</v>
          </cell>
          <cell r="S897">
            <v>890454.03</v>
          </cell>
        </row>
        <row r="898">
          <cell r="R898" t="str">
            <v>362.S</v>
          </cell>
          <cell r="S898">
            <v>-11928366.060000001</v>
          </cell>
        </row>
        <row r="899">
          <cell r="R899" t="str">
            <v>363.S</v>
          </cell>
          <cell r="S899">
            <v>0</v>
          </cell>
        </row>
        <row r="900">
          <cell r="R900" t="str">
            <v>364.S</v>
          </cell>
          <cell r="S900">
            <v>12691433.49</v>
          </cell>
        </row>
        <row r="901">
          <cell r="R901" t="str">
            <v>365.S</v>
          </cell>
          <cell r="S901">
            <v>6206212.0999999996</v>
          </cell>
        </row>
        <row r="902">
          <cell r="R902" t="str">
            <v>366.S</v>
          </cell>
          <cell r="S902">
            <v>4621938.7699999996</v>
          </cell>
        </row>
        <row r="903">
          <cell r="R903" t="str">
            <v>367.S</v>
          </cell>
          <cell r="S903">
            <v>12576576.050000001</v>
          </cell>
        </row>
        <row r="904">
          <cell r="R904" t="str">
            <v>368.S</v>
          </cell>
          <cell r="S904">
            <v>11202456.65</v>
          </cell>
        </row>
        <row r="905">
          <cell r="R905" t="str">
            <v>369.S</v>
          </cell>
          <cell r="S905">
            <v>5998623.1200000001</v>
          </cell>
        </row>
        <row r="906">
          <cell r="R906" t="str">
            <v>370.S</v>
          </cell>
          <cell r="S906">
            <v>3018805.83</v>
          </cell>
        </row>
        <row r="907">
          <cell r="R907" t="str">
            <v>371.S</v>
          </cell>
          <cell r="S907">
            <v>277051.65999999997</v>
          </cell>
        </row>
        <row r="908">
          <cell r="R908" t="str">
            <v>372.S</v>
          </cell>
          <cell r="S908">
            <v>0</v>
          </cell>
        </row>
        <row r="909">
          <cell r="R909" t="str">
            <v>373.S</v>
          </cell>
          <cell r="S909">
            <v>1053095.18</v>
          </cell>
        </row>
        <row r="910">
          <cell r="R910" t="str">
            <v>373.NA</v>
          </cell>
          <cell r="S910">
            <v>46794668.50999999</v>
          </cell>
        </row>
        <row r="911">
          <cell r="R911" t="str">
            <v>373.NA1</v>
          </cell>
          <cell r="S911">
            <v>0</v>
          </cell>
        </row>
        <row r="912">
          <cell r="R912" t="str">
            <v>403GP.NA</v>
          </cell>
          <cell r="S912">
            <v>0</v>
          </cell>
        </row>
        <row r="913">
          <cell r="R913" t="str">
            <v>403GP.S</v>
          </cell>
          <cell r="S913">
            <v>4759151.03</v>
          </cell>
        </row>
        <row r="914">
          <cell r="R914" t="str">
            <v>403GP.SG</v>
          </cell>
          <cell r="S914">
            <v>15449.055147872714</v>
          </cell>
        </row>
        <row r="915">
          <cell r="R915" t="str">
            <v>403GP.SG1</v>
          </cell>
          <cell r="S915">
            <v>35319.033190671958</v>
          </cell>
        </row>
        <row r="916">
          <cell r="R916" t="str">
            <v>403GP.SE</v>
          </cell>
          <cell r="S916">
            <v>21334.965911449675</v>
          </cell>
        </row>
        <row r="917">
          <cell r="R917" t="str">
            <v>403GP.CN</v>
          </cell>
          <cell r="S917">
            <v>558247.8873416764</v>
          </cell>
        </row>
        <row r="918">
          <cell r="R918" t="str">
            <v>403GP.SG2</v>
          </cell>
          <cell r="S918">
            <v>3820270.3408937692</v>
          </cell>
        </row>
        <row r="919">
          <cell r="R919" t="str">
            <v>403GP.SO</v>
          </cell>
          <cell r="S919">
            <v>6263108.8535787789</v>
          </cell>
        </row>
        <row r="920">
          <cell r="R920" t="str">
            <v>403GP.SG3</v>
          </cell>
          <cell r="S920">
            <v>3227.9520476537832</v>
          </cell>
        </row>
        <row r="921">
          <cell r="R921" t="str">
            <v>403GP.SG4</v>
          </cell>
          <cell r="S921">
            <v>63890.408959781002</v>
          </cell>
        </row>
        <row r="922">
          <cell r="R922" t="str">
            <v>403GP.NA1</v>
          </cell>
          <cell r="S922">
            <v>15539999.527071653</v>
          </cell>
        </row>
        <row r="923">
          <cell r="R923" t="str">
            <v>403GP.NA2</v>
          </cell>
          <cell r="S923">
            <v>0</v>
          </cell>
        </row>
        <row r="924">
          <cell r="R924" t="str">
            <v>403GV0.NA</v>
          </cell>
          <cell r="S924">
            <v>0</v>
          </cell>
        </row>
        <row r="925">
          <cell r="R925" t="str">
            <v>403GV0.SG</v>
          </cell>
          <cell r="S925">
            <v>0</v>
          </cell>
        </row>
        <row r="926">
          <cell r="R926" t="str">
            <v>403GV0.NA1</v>
          </cell>
          <cell r="S926">
            <v>0</v>
          </cell>
        </row>
        <row r="927">
          <cell r="R927" t="str">
            <v>403GV0.NA2</v>
          </cell>
          <cell r="S927">
            <v>0</v>
          </cell>
        </row>
        <row r="928">
          <cell r="R928" t="str">
            <v>403MP.NA</v>
          </cell>
          <cell r="S928">
            <v>0</v>
          </cell>
        </row>
        <row r="929">
          <cell r="R929" t="str">
            <v>403MP.SE</v>
          </cell>
          <cell r="S929">
            <v>0</v>
          </cell>
        </row>
        <row r="930">
          <cell r="R930" t="str">
            <v>403MP.NA1</v>
          </cell>
          <cell r="S930">
            <v>0</v>
          </cell>
        </row>
        <row r="931">
          <cell r="R931" t="str">
            <v>403MP.NA2</v>
          </cell>
          <cell r="S931">
            <v>0</v>
          </cell>
        </row>
        <row r="932">
          <cell r="R932" t="str">
            <v>403EP.NA</v>
          </cell>
          <cell r="S932">
            <v>0</v>
          </cell>
        </row>
        <row r="933">
          <cell r="R933" t="str">
            <v>403EP.SG</v>
          </cell>
          <cell r="S933">
            <v>0</v>
          </cell>
        </row>
        <row r="934">
          <cell r="R934" t="str">
            <v>403EP.SG1</v>
          </cell>
          <cell r="S934">
            <v>0</v>
          </cell>
        </row>
        <row r="935">
          <cell r="R935" t="str">
            <v>403EP.NA1</v>
          </cell>
          <cell r="S935">
            <v>0</v>
          </cell>
        </row>
        <row r="936">
          <cell r="R936" t="str">
            <v>4031.NA</v>
          </cell>
          <cell r="S936">
            <v>0</v>
          </cell>
        </row>
        <row r="937">
          <cell r="R937" t="str">
            <v>4031.S</v>
          </cell>
          <cell r="S937">
            <v>0</v>
          </cell>
        </row>
        <row r="938">
          <cell r="R938" t="str">
            <v>4031.NA1</v>
          </cell>
          <cell r="S938">
            <v>0</v>
          </cell>
        </row>
        <row r="939">
          <cell r="R939" t="str">
            <v>4031.NA2</v>
          </cell>
          <cell r="S939">
            <v>0</v>
          </cell>
        </row>
        <row r="940">
          <cell r="R940" t="str">
            <v>4031.NA3</v>
          </cell>
          <cell r="S940">
            <v>0</v>
          </cell>
        </row>
        <row r="941">
          <cell r="R941" t="str">
            <v>Total Depreciation Expense.NA</v>
          </cell>
          <cell r="S941">
            <v>281010473.7804864</v>
          </cell>
        </row>
        <row r="942">
          <cell r="R942" t="str">
            <v>Total Depreciation Expense.NA1</v>
          </cell>
          <cell r="S942">
            <v>0</v>
          </cell>
        </row>
        <row r="943">
          <cell r="R943" t="str">
            <v>Summary.NA</v>
          </cell>
          <cell r="S943">
            <v>51553819.539999992</v>
          </cell>
        </row>
        <row r="944">
          <cell r="R944" t="str">
            <v>Summary.NA1</v>
          </cell>
          <cell r="S944">
            <v>0</v>
          </cell>
        </row>
        <row r="945">
          <cell r="R945" t="str">
            <v>Summary.NA2</v>
          </cell>
          <cell r="S945">
            <v>0</v>
          </cell>
        </row>
        <row r="946">
          <cell r="R946" t="str">
            <v>Summary.NA3</v>
          </cell>
          <cell r="S946">
            <v>222613962.53365442</v>
          </cell>
        </row>
        <row r="947">
          <cell r="R947" t="str">
            <v>Summary.NA4</v>
          </cell>
          <cell r="S947">
            <v>6263108.8535787789</v>
          </cell>
        </row>
        <row r="948">
          <cell r="R948" t="str">
            <v>Summary.NA5</v>
          </cell>
          <cell r="S948">
            <v>558247.8873416764</v>
          </cell>
        </row>
        <row r="949">
          <cell r="R949" t="str">
            <v>Summary.NA6</v>
          </cell>
          <cell r="S949">
            <v>21334.965911449675</v>
          </cell>
        </row>
        <row r="950">
          <cell r="R950" t="str">
            <v>Summary.NA7</v>
          </cell>
          <cell r="S950">
            <v>0</v>
          </cell>
        </row>
        <row r="951">
          <cell r="R951" t="str">
            <v>Summary.NA8</v>
          </cell>
          <cell r="S951">
            <v>0</v>
          </cell>
        </row>
        <row r="952">
          <cell r="R952" t="str">
            <v>Total Depreciation Expense By Factor.NA</v>
          </cell>
          <cell r="S952">
            <v>281010473.78048635</v>
          </cell>
        </row>
        <row r="953">
          <cell r="R953" t="str">
            <v>Total Depreciation Expense By Factor.NA1</v>
          </cell>
          <cell r="S953">
            <v>0</v>
          </cell>
        </row>
        <row r="954">
          <cell r="R954" t="str">
            <v>404GP.NA</v>
          </cell>
          <cell r="S954">
            <v>0</v>
          </cell>
        </row>
        <row r="955">
          <cell r="R955" t="str">
            <v>404GP.S</v>
          </cell>
          <cell r="S955">
            <v>727.88</v>
          </cell>
        </row>
        <row r="956">
          <cell r="R956" t="str">
            <v>404GP.SG</v>
          </cell>
          <cell r="S956">
            <v>0</v>
          </cell>
        </row>
        <row r="957">
          <cell r="R957" t="str">
            <v>404GP.SO</v>
          </cell>
          <cell r="S957">
            <v>254214.05598400338</v>
          </cell>
        </row>
        <row r="958">
          <cell r="R958" t="str">
            <v>404GP.SG1</v>
          </cell>
          <cell r="S958">
            <v>0</v>
          </cell>
        </row>
        <row r="959">
          <cell r="R959" t="str">
            <v>404GP.CN</v>
          </cell>
          <cell r="S959">
            <v>1053.2903846220731</v>
          </cell>
        </row>
        <row r="960">
          <cell r="R960" t="str">
            <v>404GP.SG2</v>
          </cell>
          <cell r="S960">
            <v>0</v>
          </cell>
        </row>
        <row r="961">
          <cell r="R961" t="str">
            <v>404GP.NA1</v>
          </cell>
          <cell r="S961">
            <v>255995.22636862547</v>
          </cell>
        </row>
        <row r="962">
          <cell r="R962" t="str">
            <v>404GP.NA2</v>
          </cell>
          <cell r="S962">
            <v>0</v>
          </cell>
        </row>
        <row r="963">
          <cell r="R963" t="str">
            <v>404SP.NA</v>
          </cell>
          <cell r="S963">
            <v>0</v>
          </cell>
        </row>
        <row r="964">
          <cell r="R964" t="str">
            <v>404SP.SG</v>
          </cell>
          <cell r="S964">
            <v>0</v>
          </cell>
        </row>
        <row r="965">
          <cell r="R965" t="str">
            <v>404SP.SG1</v>
          </cell>
          <cell r="S965">
            <v>0</v>
          </cell>
        </row>
        <row r="966">
          <cell r="R966" t="str">
            <v>404SP.NA1</v>
          </cell>
          <cell r="S966">
            <v>0</v>
          </cell>
        </row>
        <row r="967">
          <cell r="R967" t="str">
            <v>404SP.NA2</v>
          </cell>
          <cell r="S967">
            <v>0</v>
          </cell>
        </row>
        <row r="968">
          <cell r="R968" t="str">
            <v>404IP.NA</v>
          </cell>
          <cell r="S968">
            <v>0</v>
          </cell>
        </row>
        <row r="969">
          <cell r="R969" t="str">
            <v>404IP.S</v>
          </cell>
          <cell r="S969">
            <v>4485507.9500000011</v>
          </cell>
        </row>
        <row r="970">
          <cell r="R970" t="str">
            <v>404IP.SE</v>
          </cell>
          <cell r="S970">
            <v>21027.85562612709</v>
          </cell>
        </row>
        <row r="971">
          <cell r="R971" t="str">
            <v>404IP.SG</v>
          </cell>
          <cell r="S971">
            <v>5069342.0029089097</v>
          </cell>
        </row>
        <row r="972">
          <cell r="R972" t="str">
            <v>404IP.SO</v>
          </cell>
          <cell r="S972">
            <v>3910390.1804716578</v>
          </cell>
        </row>
        <row r="973">
          <cell r="R973" t="str">
            <v>404IP.CN</v>
          </cell>
          <cell r="S973">
            <v>1561902.4068201748</v>
          </cell>
        </row>
        <row r="974">
          <cell r="R974" t="str">
            <v>404IP.SG1</v>
          </cell>
          <cell r="S974">
            <v>1127956.2020227206</v>
          </cell>
        </row>
        <row r="975">
          <cell r="R975" t="str">
            <v>404IP.SG2</v>
          </cell>
          <cell r="S975">
            <v>134369.38369061245</v>
          </cell>
        </row>
        <row r="976">
          <cell r="R976" t="str">
            <v>404IP.SG3</v>
          </cell>
          <cell r="S976">
            <v>34402.654085319642</v>
          </cell>
        </row>
        <row r="977">
          <cell r="R977" t="str">
            <v>404IP.SG4</v>
          </cell>
          <cell r="S977">
            <v>0</v>
          </cell>
        </row>
        <row r="978">
          <cell r="R978" t="str">
            <v>404IP.SG5</v>
          </cell>
          <cell r="S978">
            <v>110668.83967691162</v>
          </cell>
        </row>
        <row r="979">
          <cell r="R979" t="str">
            <v>404IP.SG6</v>
          </cell>
          <cell r="S979">
            <v>7211.1574656939301</v>
          </cell>
        </row>
        <row r="980">
          <cell r="R980" t="str">
            <v>404IP.NA1</v>
          </cell>
          <cell r="S980">
            <v>16462778.632768126</v>
          </cell>
        </row>
        <row r="981">
          <cell r="R981" t="str">
            <v>404IP.NA2</v>
          </cell>
          <cell r="S981">
            <v>0</v>
          </cell>
        </row>
        <row r="982">
          <cell r="R982" t="str">
            <v>404MP.NA</v>
          </cell>
          <cell r="S982">
            <v>0</v>
          </cell>
        </row>
        <row r="983">
          <cell r="R983" t="str">
            <v>404MP.SE</v>
          </cell>
          <cell r="S983">
            <v>0</v>
          </cell>
        </row>
        <row r="984">
          <cell r="R984" t="str">
            <v>404MP.NA1</v>
          </cell>
          <cell r="S984">
            <v>0</v>
          </cell>
        </row>
        <row r="985">
          <cell r="R985" t="str">
            <v>404MP.NA2</v>
          </cell>
          <cell r="S985">
            <v>0</v>
          </cell>
        </row>
        <row r="986">
          <cell r="R986" t="str">
            <v>404OP.NA</v>
          </cell>
          <cell r="S986">
            <v>0</v>
          </cell>
        </row>
        <row r="987">
          <cell r="R987" t="str">
            <v>404OP.SG</v>
          </cell>
          <cell r="S987">
            <v>0</v>
          </cell>
        </row>
        <row r="988">
          <cell r="R988" t="str">
            <v>404OP.NA1</v>
          </cell>
          <cell r="S988">
            <v>0</v>
          </cell>
        </row>
        <row r="989">
          <cell r="R989" t="str">
            <v>404OP.NA2</v>
          </cell>
          <cell r="S989">
            <v>0</v>
          </cell>
        </row>
        <row r="990">
          <cell r="R990" t="str">
            <v>404OP.NA3</v>
          </cell>
          <cell r="S990">
            <v>0</v>
          </cell>
        </row>
        <row r="991">
          <cell r="R991" t="str">
            <v>404HP.NA</v>
          </cell>
          <cell r="S991">
            <v>0</v>
          </cell>
        </row>
        <row r="992">
          <cell r="R992" t="str">
            <v>404HP.SG</v>
          </cell>
          <cell r="S992">
            <v>123193.03010944813</v>
          </cell>
        </row>
        <row r="993">
          <cell r="R993" t="str">
            <v>404HP.SG1</v>
          </cell>
          <cell r="S993">
            <v>0</v>
          </cell>
        </row>
        <row r="994">
          <cell r="R994" t="str">
            <v>404HP.SG2</v>
          </cell>
          <cell r="S994">
            <v>0</v>
          </cell>
        </row>
        <row r="995">
          <cell r="R995" t="str">
            <v>404HP.NA1</v>
          </cell>
          <cell r="S995">
            <v>123193.03010944813</v>
          </cell>
        </row>
        <row r="996">
          <cell r="R996" t="str">
            <v>404HP.NA2</v>
          </cell>
          <cell r="S996">
            <v>0</v>
          </cell>
        </row>
        <row r="997">
          <cell r="R997" t="str">
            <v>Total Amortization of Limited Term Plant.NA</v>
          </cell>
          <cell r="S997">
            <v>16841966.889246203</v>
          </cell>
        </row>
        <row r="998">
          <cell r="R998" t="str">
            <v>Total Amortization of Limited Term Plant.NA1</v>
          </cell>
          <cell r="S998">
            <v>0</v>
          </cell>
        </row>
        <row r="999">
          <cell r="R999" t="str">
            <v>Total Amortization of Limited Term Plant.NA2</v>
          </cell>
          <cell r="S999">
            <v>0</v>
          </cell>
        </row>
        <row r="1000">
          <cell r="R1000" t="str">
            <v>405.NA</v>
          </cell>
          <cell r="S1000">
            <v>0</v>
          </cell>
        </row>
        <row r="1001">
          <cell r="R1001" t="str">
            <v>405.S</v>
          </cell>
          <cell r="S1001">
            <v>0</v>
          </cell>
        </row>
        <row r="1002">
          <cell r="R1002" t="str">
            <v>405.NA1</v>
          </cell>
          <cell r="S1002">
            <v>0</v>
          </cell>
        </row>
        <row r="1003">
          <cell r="R1003" t="str">
            <v>405.NA2</v>
          </cell>
          <cell r="S1003">
            <v>0</v>
          </cell>
        </row>
        <row r="1004">
          <cell r="R1004" t="str">
            <v>405.NA3</v>
          </cell>
          <cell r="S1004">
            <v>0</v>
          </cell>
        </row>
        <row r="1005">
          <cell r="R1005" t="str">
            <v>406.NA</v>
          </cell>
          <cell r="S1005">
            <v>0</v>
          </cell>
        </row>
        <row r="1006">
          <cell r="R1006" t="str">
            <v>406.S</v>
          </cell>
          <cell r="S1006">
            <v>238546.21</v>
          </cell>
        </row>
        <row r="1007">
          <cell r="R1007" t="str">
            <v>406.SG</v>
          </cell>
          <cell r="S1007">
            <v>0</v>
          </cell>
        </row>
        <row r="1008">
          <cell r="R1008" t="str">
            <v>406.SG1</v>
          </cell>
          <cell r="S1008">
            <v>0</v>
          </cell>
        </row>
        <row r="1009">
          <cell r="R1009" t="str">
            <v>406.SG2</v>
          </cell>
          <cell r="S1009">
            <v>2078189.0254947979</v>
          </cell>
        </row>
        <row r="1010">
          <cell r="R1010" t="str">
            <v>406.SO</v>
          </cell>
          <cell r="S1010">
            <v>0</v>
          </cell>
        </row>
        <row r="1011">
          <cell r="R1011" t="str">
            <v>406.NA1</v>
          </cell>
          <cell r="S1011">
            <v>2316735.235494798</v>
          </cell>
        </row>
        <row r="1012">
          <cell r="R1012" t="str">
            <v>407.NA</v>
          </cell>
          <cell r="S1012">
            <v>0</v>
          </cell>
        </row>
        <row r="1013">
          <cell r="R1013" t="str">
            <v>407.S</v>
          </cell>
          <cell r="S1013">
            <v>-4777519.7800000012</v>
          </cell>
        </row>
        <row r="1014">
          <cell r="R1014" t="str">
            <v>407.SO</v>
          </cell>
          <cell r="S1014">
            <v>0</v>
          </cell>
        </row>
        <row r="1015">
          <cell r="R1015" t="str">
            <v>407.SG-P</v>
          </cell>
          <cell r="S1015">
            <v>0</v>
          </cell>
        </row>
        <row r="1016">
          <cell r="R1016" t="str">
            <v>407.SE</v>
          </cell>
          <cell r="S1016">
            <v>0</v>
          </cell>
        </row>
        <row r="1017">
          <cell r="R1017" t="str">
            <v>407.SG</v>
          </cell>
          <cell r="S1017">
            <v>0</v>
          </cell>
        </row>
        <row r="1018">
          <cell r="R1018" t="str">
            <v>407.TROJP</v>
          </cell>
          <cell r="S1018">
            <v>0</v>
          </cell>
        </row>
        <row r="1019">
          <cell r="R1019" t="str">
            <v>407.NA1</v>
          </cell>
          <cell r="S1019">
            <v>-4777519.7800000012</v>
          </cell>
        </row>
        <row r="1020">
          <cell r="R1020" t="str">
            <v>407.NA2</v>
          </cell>
          <cell r="S1020">
            <v>0</v>
          </cell>
        </row>
        <row r="1021">
          <cell r="R1021" t="str">
            <v>Total Amortization Expense.NA</v>
          </cell>
          <cell r="S1021">
            <v>14381182.344741</v>
          </cell>
        </row>
        <row r="1022">
          <cell r="R1022" t="str">
            <v>Total Amortization Expense.NA1</v>
          </cell>
          <cell r="S1022">
            <v>0</v>
          </cell>
        </row>
        <row r="1023">
          <cell r="R1023" t="str">
            <v>Total Amortization Expense.NA2</v>
          </cell>
          <cell r="S1023">
            <v>0</v>
          </cell>
        </row>
        <row r="1024">
          <cell r="R1024" t="str">
            <v>Total Amortization Expense.NA3</v>
          </cell>
          <cell r="S1024">
            <v>0</v>
          </cell>
        </row>
        <row r="1025">
          <cell r="R1025" t="str">
            <v>Summary of Amortization Expense by Factor.NA</v>
          </cell>
          <cell r="S1025">
            <v>0</v>
          </cell>
        </row>
        <row r="1026">
          <cell r="R1026" t="str">
            <v>Summary of Amortization Expense by Factor.NA1</v>
          </cell>
          <cell r="S1026">
            <v>-52737.740000000224</v>
          </cell>
        </row>
        <row r="1027">
          <cell r="R1027" t="str">
            <v>Summary of Amortization Expense by Factor.NA2</v>
          </cell>
          <cell r="S1027">
            <v>21027.85562612709</v>
          </cell>
        </row>
        <row r="1028">
          <cell r="R1028" t="str">
            <v>Summary of Amortization Expense by Factor.NA3</v>
          </cell>
          <cell r="S1028">
            <v>0</v>
          </cell>
        </row>
        <row r="1029">
          <cell r="R1029" t="str">
            <v>Summary of Amortization Expense by Factor.NA4</v>
          </cell>
          <cell r="S1029">
            <v>0</v>
          </cell>
        </row>
        <row r="1030">
          <cell r="R1030" t="str">
            <v>Summary of Amortization Expense by Factor.NA5</v>
          </cell>
          <cell r="S1030">
            <v>0</v>
          </cell>
        </row>
        <row r="1031">
          <cell r="R1031" t="str">
            <v>Summary of Amortization Expense by Factor.NA6</v>
          </cell>
          <cell r="S1031">
            <v>4164604.2364556612</v>
          </cell>
        </row>
        <row r="1032">
          <cell r="R1032" t="str">
            <v>Summary of Amortization Expense by Factor.NA7</v>
          </cell>
          <cell r="S1032">
            <v>0</v>
          </cell>
        </row>
        <row r="1033">
          <cell r="R1033" t="str">
            <v>Summary of Amortization Expense by Factor.NA8</v>
          </cell>
          <cell r="S1033">
            <v>0</v>
          </cell>
        </row>
        <row r="1034">
          <cell r="R1034" t="str">
            <v>Summary of Amortization Expense by Factor.NA9</v>
          </cell>
          <cell r="S1034">
            <v>1562955.6972047968</v>
          </cell>
        </row>
        <row r="1035">
          <cell r="R1035" t="str">
            <v>Summary of Amortization Expense by Factor.NA10</v>
          </cell>
          <cell r="S1035">
            <v>8685332.2954544127</v>
          </cell>
        </row>
        <row r="1036">
          <cell r="R1036" t="str">
            <v>Total Amortization Expense by Factor.NA</v>
          </cell>
          <cell r="S1036">
            <v>14381182.344740998</v>
          </cell>
        </row>
        <row r="1037">
          <cell r="R1037" t="str">
            <v>408.NA</v>
          </cell>
          <cell r="S1037">
            <v>0</v>
          </cell>
        </row>
        <row r="1038">
          <cell r="R1038" t="str">
            <v>408.S</v>
          </cell>
          <cell r="S1038">
            <v>609.72</v>
          </cell>
        </row>
        <row r="1039">
          <cell r="R1039" t="str">
            <v>408.GPS</v>
          </cell>
          <cell r="S1039">
            <v>60060829.650353707</v>
          </cell>
        </row>
        <row r="1040">
          <cell r="R1040" t="str">
            <v>408.SO</v>
          </cell>
          <cell r="S1040">
            <v>4612603.6157596009</v>
          </cell>
        </row>
        <row r="1041">
          <cell r="R1041" t="str">
            <v>408.SE</v>
          </cell>
          <cell r="S1041">
            <v>379452.68069481634</v>
          </cell>
        </row>
        <row r="1042">
          <cell r="R1042" t="str">
            <v>408.SG</v>
          </cell>
          <cell r="S1042">
            <v>760297.02495593869</v>
          </cell>
        </row>
        <row r="1043">
          <cell r="R1043" t="str">
            <v>408.OPRV-ID</v>
          </cell>
          <cell r="S1043">
            <v>0</v>
          </cell>
        </row>
        <row r="1044">
          <cell r="R1044" t="str">
            <v>408.EXCTAX</v>
          </cell>
          <cell r="S1044">
            <v>0</v>
          </cell>
        </row>
        <row r="1045">
          <cell r="R1045" t="str">
            <v>408.SG1</v>
          </cell>
          <cell r="S1045">
            <v>0</v>
          </cell>
        </row>
        <row r="1046">
          <cell r="R1046" t="str">
            <v>408.NA1</v>
          </cell>
          <cell r="S1046">
            <v>0</v>
          </cell>
        </row>
        <row r="1047">
          <cell r="R1047" t="str">
            <v>408.NA2</v>
          </cell>
          <cell r="S1047">
            <v>0</v>
          </cell>
        </row>
        <row r="1048">
          <cell r="R1048" t="str">
            <v>408.NA3</v>
          </cell>
          <cell r="S1048">
            <v>0</v>
          </cell>
        </row>
        <row r="1049">
          <cell r="R1049" t="str">
            <v>Total Taxes Other Than Income.NA</v>
          </cell>
          <cell r="S1049">
            <v>65813792.691764064</v>
          </cell>
        </row>
        <row r="1050">
          <cell r="R1050" t="str">
            <v>Total Taxes Other Than Income.NA1</v>
          </cell>
          <cell r="S1050">
            <v>0</v>
          </cell>
        </row>
        <row r="1051">
          <cell r="R1051" t="str">
            <v>Total Taxes Other Than Income.NA2</v>
          </cell>
          <cell r="S1051">
            <v>0</v>
          </cell>
        </row>
        <row r="1052">
          <cell r="R1052" t="str">
            <v>41140.NA</v>
          </cell>
          <cell r="S1052">
            <v>0</v>
          </cell>
        </row>
        <row r="1053">
          <cell r="R1053" t="str">
            <v>41140.DGU</v>
          </cell>
          <cell r="S1053">
            <v>-3978052.186232816</v>
          </cell>
        </row>
        <row r="1054">
          <cell r="R1054" t="str">
            <v>41140.NA1</v>
          </cell>
          <cell r="S1054">
            <v>0</v>
          </cell>
        </row>
        <row r="1055">
          <cell r="R1055" t="str">
            <v>41140.NA2</v>
          </cell>
          <cell r="S1055">
            <v>-3978052.186232816</v>
          </cell>
        </row>
        <row r="1056">
          <cell r="R1056" t="str">
            <v>41140.NA3</v>
          </cell>
          <cell r="S1056">
            <v>0</v>
          </cell>
        </row>
        <row r="1057">
          <cell r="R1057" t="str">
            <v>41141.NA</v>
          </cell>
          <cell r="S1057">
            <v>0</v>
          </cell>
        </row>
        <row r="1058">
          <cell r="R1058" t="str">
            <v>41141.DGU</v>
          </cell>
          <cell r="S1058">
            <v>0</v>
          </cell>
        </row>
        <row r="1059">
          <cell r="R1059" t="str">
            <v>41141.NA1</v>
          </cell>
          <cell r="S1059">
            <v>0</v>
          </cell>
        </row>
        <row r="1060">
          <cell r="R1060" t="str">
            <v>41141.NA2</v>
          </cell>
          <cell r="S1060">
            <v>0</v>
          </cell>
        </row>
        <row r="1061">
          <cell r="R1061" t="str">
            <v>41141.NA3</v>
          </cell>
          <cell r="S1061">
            <v>0</v>
          </cell>
        </row>
        <row r="1062">
          <cell r="R1062" t="str">
            <v>Total Deferred ITC.NA</v>
          </cell>
          <cell r="S1062">
            <v>-3978052.186232816</v>
          </cell>
        </row>
        <row r="1063">
          <cell r="R1063" t="str">
            <v>Total Deferred ITC.NA1</v>
          </cell>
          <cell r="S1063">
            <v>0</v>
          </cell>
        </row>
        <row r="1064">
          <cell r="R1064" t="str">
            <v>Total Deferred ITC.NA2</v>
          </cell>
          <cell r="S1064">
            <v>0</v>
          </cell>
        </row>
        <row r="1065">
          <cell r="R1065" t="str">
            <v>427.NA</v>
          </cell>
          <cell r="S1065">
            <v>0</v>
          </cell>
        </row>
        <row r="1066">
          <cell r="R1066" t="str">
            <v>427.S</v>
          </cell>
          <cell r="S1066">
            <v>155272083.6900939</v>
          </cell>
        </row>
        <row r="1067">
          <cell r="R1067" t="str">
            <v>427.SNP</v>
          </cell>
          <cell r="S1067">
            <v>0</v>
          </cell>
        </row>
        <row r="1068">
          <cell r="R1068" t="str">
            <v>427.NA1</v>
          </cell>
          <cell r="S1068">
            <v>155272083.6900939</v>
          </cell>
        </row>
        <row r="1069">
          <cell r="R1069" t="str">
            <v>427.NA2</v>
          </cell>
          <cell r="S1069">
            <v>0</v>
          </cell>
        </row>
        <row r="1070">
          <cell r="R1070" t="str">
            <v>428.NA</v>
          </cell>
          <cell r="S1070">
            <v>0</v>
          </cell>
        </row>
        <row r="1071">
          <cell r="R1071" t="str">
            <v>428.SNP</v>
          </cell>
          <cell r="S1071">
            <v>2189111.1082934951</v>
          </cell>
        </row>
        <row r="1072">
          <cell r="R1072" t="str">
            <v>428.NA1</v>
          </cell>
          <cell r="S1072">
            <v>2189111.1082934951</v>
          </cell>
        </row>
        <row r="1073">
          <cell r="R1073" t="str">
            <v>428.NA2</v>
          </cell>
          <cell r="S1073">
            <v>0</v>
          </cell>
        </row>
        <row r="1074">
          <cell r="R1074" t="str">
            <v>429.NA</v>
          </cell>
          <cell r="S1074">
            <v>0</v>
          </cell>
        </row>
        <row r="1075">
          <cell r="R1075" t="str">
            <v>429.SNP</v>
          </cell>
          <cell r="S1075">
            <v>-4904.99176506186</v>
          </cell>
        </row>
        <row r="1076">
          <cell r="R1076" t="str">
            <v>429.NA1</v>
          </cell>
          <cell r="S1076">
            <v>-4904.99176506186</v>
          </cell>
        </row>
        <row r="1077">
          <cell r="R1077" t="str">
            <v>429.NA2</v>
          </cell>
          <cell r="S1077">
            <v>0</v>
          </cell>
        </row>
        <row r="1078">
          <cell r="R1078" t="str">
            <v>431.NA</v>
          </cell>
          <cell r="S1078">
            <v>0</v>
          </cell>
        </row>
        <row r="1079">
          <cell r="R1079" t="str">
            <v>431.OTH</v>
          </cell>
          <cell r="S1079">
            <v>0</v>
          </cell>
        </row>
        <row r="1080">
          <cell r="R1080" t="str">
            <v>431.SO</v>
          </cell>
          <cell r="S1080">
            <v>0</v>
          </cell>
        </row>
        <row r="1081">
          <cell r="R1081" t="str">
            <v>431.SNP</v>
          </cell>
          <cell r="S1081">
            <v>6426413.0569397705</v>
          </cell>
        </row>
        <row r="1082">
          <cell r="R1082" t="str">
            <v>431.NA1</v>
          </cell>
          <cell r="S1082">
            <v>6426413.0569397705</v>
          </cell>
        </row>
        <row r="1083">
          <cell r="R1083" t="str">
            <v>431.NA2</v>
          </cell>
          <cell r="S1083">
            <v>0</v>
          </cell>
        </row>
        <row r="1084">
          <cell r="R1084" t="str">
            <v>432.NA</v>
          </cell>
          <cell r="S1084">
            <v>0</v>
          </cell>
        </row>
        <row r="1085">
          <cell r="R1085" t="str">
            <v>432.SNP</v>
          </cell>
          <cell r="S1085">
            <v>-7825586.7922832454</v>
          </cell>
        </row>
        <row r="1086">
          <cell r="R1086" t="str">
            <v>432.NA1</v>
          </cell>
          <cell r="S1086">
            <v>-7825586.7922832454</v>
          </cell>
        </row>
        <row r="1087">
          <cell r="R1087" t="str">
            <v>432.NA2</v>
          </cell>
          <cell r="S1087">
            <v>0</v>
          </cell>
        </row>
        <row r="1088">
          <cell r="R1088" t="str">
            <v>432.NA3</v>
          </cell>
          <cell r="S1088">
            <v>156057116.0712789</v>
          </cell>
        </row>
        <row r="1089">
          <cell r="R1089" t="str">
            <v>432.NA4</v>
          </cell>
          <cell r="S1089">
            <v>0</v>
          </cell>
        </row>
        <row r="1090">
          <cell r="R1090" t="str">
            <v>432.NA5</v>
          </cell>
          <cell r="S1090">
            <v>0</v>
          </cell>
        </row>
        <row r="1091">
          <cell r="R1091" t="str">
            <v>432.NUTIL</v>
          </cell>
          <cell r="S1091">
            <v>0</v>
          </cell>
        </row>
        <row r="1092">
          <cell r="R1092" t="str">
            <v>432.NUTIL1</v>
          </cell>
          <cell r="S1092">
            <v>0</v>
          </cell>
        </row>
        <row r="1093">
          <cell r="R1093" t="str">
            <v>432.NUTIL2</v>
          </cell>
          <cell r="S1093">
            <v>0</v>
          </cell>
        </row>
        <row r="1094">
          <cell r="R1094" t="str">
            <v>432.NUTIL3</v>
          </cell>
          <cell r="S1094">
            <v>0</v>
          </cell>
        </row>
        <row r="1095">
          <cell r="R1095" t="str">
            <v>432.NA6</v>
          </cell>
          <cell r="S1095">
            <v>0</v>
          </cell>
        </row>
        <row r="1096">
          <cell r="R1096" t="str">
            <v>432.NA7</v>
          </cell>
          <cell r="S1096">
            <v>0</v>
          </cell>
        </row>
        <row r="1097">
          <cell r="R1097" t="str">
            <v>432.NA8</v>
          </cell>
          <cell r="S1097">
            <v>0</v>
          </cell>
        </row>
        <row r="1098">
          <cell r="R1098" t="str">
            <v>432.NA9</v>
          </cell>
          <cell r="S1098">
            <v>156057116.0712789</v>
          </cell>
        </row>
        <row r="1099">
          <cell r="R1099" t="str">
            <v>432.NA10</v>
          </cell>
          <cell r="S1099">
            <v>0</v>
          </cell>
        </row>
        <row r="1100">
          <cell r="R1100" t="str">
            <v>432.NA11</v>
          </cell>
          <cell r="S1100">
            <v>0</v>
          </cell>
        </row>
        <row r="1101">
          <cell r="R1101" t="str">
            <v>419.NA</v>
          </cell>
          <cell r="S1101">
            <v>0</v>
          </cell>
        </row>
        <row r="1102">
          <cell r="R1102" t="str">
            <v>419.S</v>
          </cell>
          <cell r="S1102">
            <v>0</v>
          </cell>
        </row>
        <row r="1103">
          <cell r="R1103" t="str">
            <v>419.SNP</v>
          </cell>
          <cell r="S1103">
            <v>-14643858.942457337</v>
          </cell>
        </row>
        <row r="1104">
          <cell r="R1104" t="str">
            <v>419.NA1</v>
          </cell>
          <cell r="S1104">
            <v>-14643858.942457337</v>
          </cell>
        </row>
        <row r="1105">
          <cell r="R1105" t="str">
            <v>419.NA2</v>
          </cell>
          <cell r="S1105">
            <v>0</v>
          </cell>
        </row>
        <row r="1106">
          <cell r="R1106" t="str">
            <v>419.NA3</v>
          </cell>
          <cell r="S1106">
            <v>0</v>
          </cell>
        </row>
        <row r="1107">
          <cell r="R1107" t="str">
            <v>41010.NA</v>
          </cell>
          <cell r="S1107">
            <v>0</v>
          </cell>
        </row>
        <row r="1108">
          <cell r="R1108" t="str">
            <v>41010.S</v>
          </cell>
          <cell r="S1108">
            <v>1659335</v>
          </cell>
        </row>
        <row r="1109">
          <cell r="R1109" t="str">
            <v>41010.TROJD</v>
          </cell>
          <cell r="S1109">
            <v>0</v>
          </cell>
        </row>
        <row r="1110">
          <cell r="R1110" t="str">
            <v>41010.SG</v>
          </cell>
          <cell r="S1110">
            <v>31868.635416936602</v>
          </cell>
        </row>
        <row r="1111">
          <cell r="R1111" t="str">
            <v>41010.SO</v>
          </cell>
          <cell r="S1111">
            <v>8688222.7835949995</v>
          </cell>
        </row>
        <row r="1112">
          <cell r="R1112" t="str">
            <v>41010.SNP</v>
          </cell>
          <cell r="S1112">
            <v>8477285.2696580179</v>
          </cell>
        </row>
        <row r="1113">
          <cell r="R1113" t="str">
            <v>41010.SE</v>
          </cell>
          <cell r="S1113">
            <v>4969481.7973931218</v>
          </cell>
        </row>
        <row r="1114">
          <cell r="R1114" t="str">
            <v>41010.SG1</v>
          </cell>
          <cell r="S1114">
            <v>34255545.160706937</v>
          </cell>
        </row>
        <row r="1115">
          <cell r="R1115" t="str">
            <v>41010.GPS</v>
          </cell>
          <cell r="S1115">
            <v>-6568723.1835383195</v>
          </cell>
        </row>
        <row r="1116">
          <cell r="R1116" t="str">
            <v>41010.DITEXP</v>
          </cell>
          <cell r="S1116">
            <v>0</v>
          </cell>
        </row>
        <row r="1117">
          <cell r="R1117" t="str">
            <v>41010.BADDEBT</v>
          </cell>
          <cell r="S1117">
            <v>0</v>
          </cell>
        </row>
        <row r="1118">
          <cell r="R1118" t="str">
            <v>41010.CN</v>
          </cell>
          <cell r="S1118">
            <v>0</v>
          </cell>
        </row>
        <row r="1119">
          <cell r="R1119" t="str">
            <v>41010.IBT</v>
          </cell>
          <cell r="S1119">
            <v>0</v>
          </cell>
        </row>
        <row r="1120">
          <cell r="R1120" t="str">
            <v>41010.CIAC</v>
          </cell>
          <cell r="S1120">
            <v>0</v>
          </cell>
        </row>
        <row r="1121">
          <cell r="R1121" t="str">
            <v>41010.SCHMDEXP</v>
          </cell>
          <cell r="S1121">
            <v>0</v>
          </cell>
        </row>
        <row r="1122">
          <cell r="R1122" t="str">
            <v>41010.TAXDEPR</v>
          </cell>
          <cell r="S1122">
            <v>190810092.9251667</v>
          </cell>
        </row>
        <row r="1123">
          <cell r="R1123" t="str">
            <v>41010.SNPD</v>
          </cell>
          <cell r="S1123">
            <v>9254.1341829181929</v>
          </cell>
        </row>
        <row r="1124">
          <cell r="R1124" t="str">
            <v>41010.NA1</v>
          </cell>
          <cell r="S1124">
            <v>242332362.52258134</v>
          </cell>
        </row>
        <row r="1125">
          <cell r="R1125" t="str">
            <v>41010.NA2</v>
          </cell>
          <cell r="S1125">
            <v>0</v>
          </cell>
        </row>
        <row r="1126">
          <cell r="R1126" t="str">
            <v>41010.NA3</v>
          </cell>
          <cell r="S1126">
            <v>0</v>
          </cell>
        </row>
        <row r="1127">
          <cell r="R1127" t="str">
            <v>41010.NA4</v>
          </cell>
          <cell r="S1127">
            <v>0</v>
          </cell>
        </row>
        <row r="1128">
          <cell r="R1128" t="str">
            <v>41110.NA</v>
          </cell>
          <cell r="S1128">
            <v>0</v>
          </cell>
        </row>
        <row r="1129">
          <cell r="R1129" t="str">
            <v>41110.S</v>
          </cell>
          <cell r="S1129">
            <v>209263.08000000007</v>
          </cell>
        </row>
        <row r="1130">
          <cell r="R1130" t="str">
            <v>41110.SE</v>
          </cell>
          <cell r="S1130">
            <v>11926715.022761332</v>
          </cell>
        </row>
        <row r="1131">
          <cell r="R1131" t="str">
            <v>41110.SG</v>
          </cell>
          <cell r="S1131">
            <v>-235502.36108527204</v>
          </cell>
        </row>
        <row r="1132">
          <cell r="R1132" t="str">
            <v>41110.SNP</v>
          </cell>
          <cell r="S1132">
            <v>-4048694.5944131333</v>
          </cell>
        </row>
        <row r="1133">
          <cell r="R1133" t="str">
            <v>41110.SG1</v>
          </cell>
          <cell r="S1133">
            <v>1346884.5498979667</v>
          </cell>
        </row>
        <row r="1134">
          <cell r="R1134" t="str">
            <v>41110.GPS</v>
          </cell>
          <cell r="S1134">
            <v>-37933.184549208767</v>
          </cell>
        </row>
        <row r="1135">
          <cell r="R1135" t="str">
            <v>41110.SO</v>
          </cell>
          <cell r="S1135">
            <v>-6883174.7143952977</v>
          </cell>
        </row>
        <row r="1136">
          <cell r="R1136" t="str">
            <v>41110.SNPD</v>
          </cell>
          <cell r="S1136">
            <v>-252071.8085136131</v>
          </cell>
        </row>
        <row r="1137">
          <cell r="R1137" t="str">
            <v>41110.BADDEBT</v>
          </cell>
          <cell r="S1137">
            <v>13111.227148547685</v>
          </cell>
        </row>
        <row r="1138">
          <cell r="R1138" t="str">
            <v>41110.SGCT</v>
          </cell>
          <cell r="S1138">
            <v>-186651.79449003996</v>
          </cell>
        </row>
        <row r="1139">
          <cell r="R1139" t="str">
            <v>41110.DITEXP</v>
          </cell>
          <cell r="S1139">
            <v>0</v>
          </cell>
        </row>
        <row r="1140">
          <cell r="R1140" t="str">
            <v>41110.TROJD</v>
          </cell>
          <cell r="S1140">
            <v>6096.9879016247987</v>
          </cell>
        </row>
        <row r="1141">
          <cell r="R1141" t="str">
            <v>41110.IBT</v>
          </cell>
          <cell r="S1141">
            <v>0</v>
          </cell>
        </row>
        <row r="1142">
          <cell r="R1142" t="str">
            <v>41110.CIAC</v>
          </cell>
          <cell r="S1142">
            <v>-19692903.404061366</v>
          </cell>
        </row>
        <row r="1143">
          <cell r="R1143" t="str">
            <v>41110.SCHMDEXP</v>
          </cell>
          <cell r="S1143">
            <v>-120950069.98994595</v>
          </cell>
        </row>
        <row r="1144">
          <cell r="R1144" t="str">
            <v>41110.TAXDEPR</v>
          </cell>
          <cell r="S1144">
            <v>0</v>
          </cell>
        </row>
        <row r="1145">
          <cell r="R1145" t="str">
            <v>41110.NA1</v>
          </cell>
          <cell r="S1145">
            <v>-138784930.98374441</v>
          </cell>
        </row>
        <row r="1146">
          <cell r="R1146" t="str">
            <v>41110.NA2</v>
          </cell>
          <cell r="S1146">
            <v>0</v>
          </cell>
        </row>
        <row r="1147">
          <cell r="R1147" t="str">
            <v>Total Deferred Income Taxes.NA</v>
          </cell>
          <cell r="S1147">
            <v>103547431.53883696</v>
          </cell>
        </row>
        <row r="1148">
          <cell r="R1148" t="str">
            <v>SCHMAF.NA</v>
          </cell>
          <cell r="S1148">
            <v>0</v>
          </cell>
        </row>
        <row r="1149">
          <cell r="R1149" t="str">
            <v>SCHMAF.S</v>
          </cell>
          <cell r="S1149">
            <v>0</v>
          </cell>
        </row>
        <row r="1150">
          <cell r="R1150" t="str">
            <v>SCHMAF.SNP</v>
          </cell>
          <cell r="S1150">
            <v>0</v>
          </cell>
        </row>
        <row r="1151">
          <cell r="R1151" t="str">
            <v>SCHMAF.SO</v>
          </cell>
          <cell r="S1151">
            <v>0</v>
          </cell>
        </row>
        <row r="1152">
          <cell r="R1152" t="str">
            <v>SCHMAF.SE</v>
          </cell>
          <cell r="S1152">
            <v>0</v>
          </cell>
        </row>
        <row r="1153">
          <cell r="R1153" t="str">
            <v>SCHMAF.TROJP</v>
          </cell>
          <cell r="S1153">
            <v>0</v>
          </cell>
        </row>
        <row r="1154">
          <cell r="R1154" t="str">
            <v>SCHMAF.SG</v>
          </cell>
          <cell r="S1154">
            <v>0</v>
          </cell>
        </row>
        <row r="1155">
          <cell r="R1155" t="str">
            <v>SCHMAF.NA1</v>
          </cell>
          <cell r="S1155">
            <v>0</v>
          </cell>
        </row>
        <row r="1156">
          <cell r="R1156" t="str">
            <v>SCHMAF.NA2</v>
          </cell>
          <cell r="S1156">
            <v>0</v>
          </cell>
        </row>
        <row r="1157">
          <cell r="R1157" t="str">
            <v>SCHMAP.NA</v>
          </cell>
          <cell r="S1157">
            <v>0</v>
          </cell>
        </row>
        <row r="1158">
          <cell r="R1158" t="str">
            <v>SCHMAP.S</v>
          </cell>
          <cell r="S1158">
            <v>0</v>
          </cell>
        </row>
        <row r="1159">
          <cell r="R1159" t="str">
            <v>SCHMAP.SE</v>
          </cell>
          <cell r="S1159">
            <v>27576.136774395523</v>
          </cell>
        </row>
        <row r="1160">
          <cell r="R1160" t="str">
            <v>SCHMAP.SNP</v>
          </cell>
          <cell r="S1160">
            <v>0</v>
          </cell>
        </row>
        <row r="1161">
          <cell r="R1161" t="str">
            <v>SCHMAP.SO</v>
          </cell>
          <cell r="S1161">
            <v>331621.65211824991</v>
          </cell>
        </row>
        <row r="1162">
          <cell r="R1162" t="str">
            <v>SCHMAP.SG</v>
          </cell>
          <cell r="S1162">
            <v>0</v>
          </cell>
        </row>
        <row r="1163">
          <cell r="R1163" t="str">
            <v>SCHMAP.SCHMDEXP</v>
          </cell>
          <cell r="S1163">
            <v>24653.796688794999</v>
          </cell>
        </row>
        <row r="1164">
          <cell r="R1164" t="str">
            <v>SCHMAP.NA1</v>
          </cell>
          <cell r="S1164">
            <v>383851.58558144042</v>
          </cell>
        </row>
        <row r="1165">
          <cell r="R1165" t="str">
            <v>SCHMAP.NA2</v>
          </cell>
          <cell r="S1165">
            <v>0</v>
          </cell>
        </row>
        <row r="1166">
          <cell r="R1166" t="str">
            <v>SCHMAT.NA</v>
          </cell>
          <cell r="S1166">
            <v>0</v>
          </cell>
        </row>
        <row r="1167">
          <cell r="R1167" t="str">
            <v>SCHMAT.S</v>
          </cell>
          <cell r="S1167">
            <v>8430009.7799999993</v>
          </cell>
        </row>
        <row r="1168">
          <cell r="R1168" t="str">
            <v>SCHMAT.SGCT</v>
          </cell>
          <cell r="S1168">
            <v>491822.56211789296</v>
          </cell>
        </row>
        <row r="1169">
          <cell r="R1169" t="str">
            <v>SCHMAT.CIAC</v>
          </cell>
          <cell r="S1169">
            <v>51890342.215457857</v>
          </cell>
        </row>
        <row r="1170">
          <cell r="R1170" t="str">
            <v>SCHMAT.SNP</v>
          </cell>
          <cell r="S1170">
            <v>10668216.735396519</v>
          </cell>
        </row>
        <row r="1171">
          <cell r="R1171" t="str">
            <v>SCHMAT.TROJD</v>
          </cell>
          <cell r="S1171">
            <v>-16066.345792116783</v>
          </cell>
        </row>
        <row r="1172">
          <cell r="R1172" t="str">
            <v>SCHMAT.SG</v>
          </cell>
          <cell r="S1172">
            <v>0</v>
          </cell>
        </row>
        <row r="1173">
          <cell r="R1173" t="str">
            <v>SCHMAT.SE</v>
          </cell>
          <cell r="S1173">
            <v>-31426615.471363738</v>
          </cell>
        </row>
        <row r="1174">
          <cell r="R1174" t="str">
            <v>SCHMAT.SG1</v>
          </cell>
          <cell r="S1174">
            <v>-3546445.4918782068</v>
          </cell>
        </row>
        <row r="1175">
          <cell r="R1175" t="str">
            <v>SCHMAT.GPS</v>
          </cell>
          <cell r="S1175">
            <v>99952.894460697353</v>
          </cell>
        </row>
        <row r="1176">
          <cell r="R1176" t="str">
            <v>SCHMAT.SO</v>
          </cell>
          <cell r="S1176">
            <v>18137001.769027326</v>
          </cell>
        </row>
        <row r="1177">
          <cell r="R1177" t="str">
            <v>SCHMAT.SNPD</v>
          </cell>
          <cell r="S1177">
            <v>664203.87678615958</v>
          </cell>
        </row>
        <row r="1178">
          <cell r="R1178" t="str">
            <v>SCHMAT.BADDEBT</v>
          </cell>
          <cell r="S1178">
            <v>-34547.646894112841</v>
          </cell>
        </row>
        <row r="1179">
          <cell r="R1179" t="str">
            <v>SCHMAT.TAXDEPR</v>
          </cell>
          <cell r="S1179">
            <v>0</v>
          </cell>
        </row>
        <row r="1180">
          <cell r="R1180" t="str">
            <v>SCHMAT.SCHMDEXP</v>
          </cell>
          <cell r="S1180">
            <v>318700613.04913461</v>
          </cell>
        </row>
        <row r="1181">
          <cell r="R1181" t="str">
            <v>SCHMAT.NA1</v>
          </cell>
          <cell r="S1181">
            <v>374058487.92645288</v>
          </cell>
        </row>
        <row r="1182">
          <cell r="R1182" t="str">
            <v>SCHMAT.NA2</v>
          </cell>
          <cell r="S1182">
            <v>0</v>
          </cell>
        </row>
        <row r="1183">
          <cell r="R1183" t="str">
            <v>TOTAL SCHEDULE - M ADDITIONS.NA</v>
          </cell>
          <cell r="S1183">
            <v>374442339.51203436</v>
          </cell>
        </row>
        <row r="1184">
          <cell r="R1184" t="str">
            <v>TOTAL SCHEDULE - M ADDITIONS.NA1</v>
          </cell>
          <cell r="S1184">
            <v>0</v>
          </cell>
        </row>
        <row r="1185">
          <cell r="R1185" t="str">
            <v>SCHMDF.NA</v>
          </cell>
          <cell r="S1185">
            <v>0</v>
          </cell>
        </row>
        <row r="1186">
          <cell r="R1186" t="str">
            <v>SCHMDF.S</v>
          </cell>
          <cell r="S1186">
            <v>0</v>
          </cell>
        </row>
        <row r="1187">
          <cell r="R1187" t="str">
            <v>SCHMDF.DGP</v>
          </cell>
          <cell r="S1187">
            <v>0</v>
          </cell>
        </row>
        <row r="1188">
          <cell r="R1188" t="str">
            <v>SCHMDF.DGU</v>
          </cell>
          <cell r="S1188">
            <v>0</v>
          </cell>
        </row>
        <row r="1189">
          <cell r="R1189" t="str">
            <v>SCHMDF.NA1</v>
          </cell>
          <cell r="S1189">
            <v>0</v>
          </cell>
        </row>
        <row r="1190">
          <cell r="R1190" t="str">
            <v>SCHMDP.NA</v>
          </cell>
          <cell r="S1190">
            <v>0</v>
          </cell>
        </row>
        <row r="1191">
          <cell r="R1191" t="str">
            <v>SCHMDP.S</v>
          </cell>
          <cell r="S1191">
            <v>0</v>
          </cell>
        </row>
        <row r="1192">
          <cell r="R1192" t="str">
            <v>SCHMDP.SE</v>
          </cell>
          <cell r="S1192">
            <v>277782.4236114184</v>
          </cell>
        </row>
        <row r="1193">
          <cell r="R1193" t="str">
            <v>SCHMDP.SNP</v>
          </cell>
          <cell r="S1193">
            <v>28809.191694592377</v>
          </cell>
        </row>
        <row r="1194">
          <cell r="R1194" t="str">
            <v>SCHMDP.SCHMDEXP</v>
          </cell>
          <cell r="S1194">
            <v>-7117.5972744341516</v>
          </cell>
        </row>
        <row r="1195">
          <cell r="R1195" t="str">
            <v>SCHMDP.SG</v>
          </cell>
          <cell r="S1195">
            <v>6915164.928088177</v>
          </cell>
        </row>
        <row r="1196">
          <cell r="R1196" t="str">
            <v>SCHMDP.SO</v>
          </cell>
          <cell r="S1196">
            <v>-12948.205230938584</v>
          </cell>
        </row>
        <row r="1197">
          <cell r="R1197" t="str">
            <v>SCHMDP.NA1</v>
          </cell>
          <cell r="S1197">
            <v>7201690.7408888154</v>
          </cell>
        </row>
        <row r="1198">
          <cell r="R1198" t="str">
            <v>SCHMDP.NA2</v>
          </cell>
          <cell r="S1198">
            <v>0</v>
          </cell>
        </row>
        <row r="1199">
          <cell r="R1199" t="str">
            <v>SCHMDT.NA</v>
          </cell>
          <cell r="S1199">
            <v>0</v>
          </cell>
        </row>
        <row r="1200">
          <cell r="R1200" t="str">
            <v>SCHMDT.S</v>
          </cell>
          <cell r="S1200">
            <v>4372312</v>
          </cell>
        </row>
        <row r="1201">
          <cell r="R1201" t="str">
            <v>SCHMDT.BADDEBT</v>
          </cell>
          <cell r="S1201">
            <v>0</v>
          </cell>
        </row>
        <row r="1202">
          <cell r="R1202" t="str">
            <v>SCHMDT.SNP</v>
          </cell>
          <cell r="S1202">
            <v>22337446.560425721</v>
          </cell>
        </row>
        <row r="1203">
          <cell r="R1203" t="str">
            <v>SCHMDT.CN</v>
          </cell>
          <cell r="S1203">
            <v>0</v>
          </cell>
        </row>
        <row r="1204">
          <cell r="R1204" t="str">
            <v>SCHMDT.SG</v>
          </cell>
          <cell r="S1204">
            <v>83972.69730139582</v>
          </cell>
        </row>
        <row r="1205">
          <cell r="R1205" t="str">
            <v>SCHMDT.DGP</v>
          </cell>
          <cell r="S1205">
            <v>0</v>
          </cell>
        </row>
        <row r="1206">
          <cell r="R1206" t="str">
            <v>SCHMDT.SE</v>
          </cell>
          <cell r="S1206">
            <v>13094470.455603894</v>
          </cell>
        </row>
        <row r="1207">
          <cell r="R1207" t="str">
            <v>SCHMDT.SG1</v>
          </cell>
          <cell r="S1207">
            <v>90262562.363547876</v>
          </cell>
        </row>
        <row r="1208">
          <cell r="R1208" t="str">
            <v>SCHMDT.GPS</v>
          </cell>
          <cell r="S1208">
            <v>-17308434.722328834</v>
          </cell>
        </row>
        <row r="1209">
          <cell r="R1209" t="str">
            <v>SCHMDT.SO</v>
          </cell>
          <cell r="S1209">
            <v>22893263.876900688</v>
          </cell>
        </row>
        <row r="1210">
          <cell r="R1210" t="str">
            <v>SCHMDT.TAXDEPR</v>
          </cell>
          <cell r="S1210">
            <v>502780145</v>
          </cell>
        </row>
        <row r="1211">
          <cell r="R1211" t="str">
            <v>SCHMDT.SNPD</v>
          </cell>
          <cell r="S1211">
            <v>24384.372927244513</v>
          </cell>
        </row>
        <row r="1212">
          <cell r="R1212" t="str">
            <v>SCHMDT.NA1</v>
          </cell>
          <cell r="S1212">
            <v>638540122.60437799</v>
          </cell>
        </row>
        <row r="1213">
          <cell r="R1213" t="str">
            <v>SCHMDT.NA2</v>
          </cell>
          <cell r="S1213">
            <v>0</v>
          </cell>
        </row>
        <row r="1214">
          <cell r="R1214" t="str">
            <v>TOTAL SCHEDULE - M DEDUCTIONS.NA</v>
          </cell>
          <cell r="S1214">
            <v>645741813.3452667</v>
          </cell>
        </row>
        <row r="1215">
          <cell r="R1215" t="str">
            <v>TOTAL SCHEDULE - M DEDUCTIONS.NA1</v>
          </cell>
          <cell r="S1215">
            <v>0</v>
          </cell>
        </row>
        <row r="1216">
          <cell r="R1216" t="str">
            <v>TOTAL SCHEDULE - M ADJUSTMENTS.NA</v>
          </cell>
          <cell r="S1216">
            <v>-271299473.83323234</v>
          </cell>
        </row>
        <row r="1217">
          <cell r="R1217" t="str">
            <v>TOTAL SCHEDULE - M ADJUSTMENTS.NA1</v>
          </cell>
          <cell r="S1217">
            <v>0</v>
          </cell>
        </row>
        <row r="1218">
          <cell r="R1218" t="str">
            <v>TOTAL SCHEDULE - M ADJUSTMENTS.NA2</v>
          </cell>
          <cell r="S1218">
            <v>0</v>
          </cell>
        </row>
        <row r="1219">
          <cell r="R1219" t="str">
            <v>TOTAL SCHEDULE - M ADJUSTMENTS.NA3</v>
          </cell>
          <cell r="S1219">
            <v>0</v>
          </cell>
        </row>
        <row r="1220">
          <cell r="R1220" t="str">
            <v>40911.NA</v>
          </cell>
          <cell r="S1220">
            <v>0</v>
          </cell>
        </row>
        <row r="1221">
          <cell r="R1221" t="str">
            <v>40911.NA1</v>
          </cell>
          <cell r="S1221">
            <v>9369071.1791278459</v>
          </cell>
        </row>
        <row r="1222">
          <cell r="R1222" t="str">
            <v>40911.IBT</v>
          </cell>
          <cell r="S1222">
            <v>0</v>
          </cell>
        </row>
        <row r="1223">
          <cell r="R1223" t="str">
            <v>40911.SG</v>
          </cell>
          <cell r="S1223">
            <v>0</v>
          </cell>
        </row>
        <row r="1224">
          <cell r="R1224" t="str">
            <v>40911.IBT1</v>
          </cell>
          <cell r="S1224">
            <v>0</v>
          </cell>
        </row>
        <row r="1225">
          <cell r="R1225" t="str">
            <v>Total State Tax Expense.NA</v>
          </cell>
          <cell r="S1225">
            <v>9369071.1791278459</v>
          </cell>
        </row>
        <row r="1226">
          <cell r="R1226" t="str">
            <v>Total State Tax Expense.NA1</v>
          </cell>
          <cell r="S1226">
            <v>0</v>
          </cell>
        </row>
        <row r="1227">
          <cell r="R1227" t="str">
            <v>Total State Tax Expense.NA2</v>
          </cell>
          <cell r="S1227">
            <v>0</v>
          </cell>
        </row>
        <row r="1228">
          <cell r="R1228" t="str">
            <v>Calculation of Taxable Income:.NA</v>
          </cell>
          <cell r="S1228">
            <v>0</v>
          </cell>
        </row>
        <row r="1229">
          <cell r="R1229" t="str">
            <v>Calculation of Taxable Income:.NA1</v>
          </cell>
          <cell r="S1229">
            <v>2172603892.8590889</v>
          </cell>
        </row>
        <row r="1230">
          <cell r="R1230" t="str">
            <v>Calculation of Taxable Income:.NA2</v>
          </cell>
          <cell r="S1230">
            <v>0</v>
          </cell>
        </row>
        <row r="1231">
          <cell r="R1231" t="str">
            <v>Calculation of Taxable Income:.NA3</v>
          </cell>
          <cell r="S1231">
            <v>1191792702.0656672</v>
          </cell>
        </row>
        <row r="1232">
          <cell r="R1232" t="str">
            <v>Calculation of Taxable Income:.NA4</v>
          </cell>
          <cell r="S1232">
            <v>281010473.7804864</v>
          </cell>
        </row>
        <row r="1233">
          <cell r="R1233" t="str">
            <v>Calculation of Taxable Income:.NA5</v>
          </cell>
          <cell r="S1233">
            <v>14381182.344741</v>
          </cell>
        </row>
        <row r="1234">
          <cell r="R1234" t="str">
            <v>Calculation of Taxable Income:.NA6</v>
          </cell>
          <cell r="S1234">
            <v>65813792.691764064</v>
          </cell>
        </row>
        <row r="1235">
          <cell r="R1235" t="str">
            <v>Calculation of Taxable Income:.NA7</v>
          </cell>
          <cell r="S1235">
            <v>-14643858.942457337</v>
          </cell>
        </row>
        <row r="1236">
          <cell r="R1236" t="str">
            <v>Calculation of Taxable Income:.NA8</v>
          </cell>
          <cell r="S1236">
            <v>525804.42565718829</v>
          </cell>
        </row>
        <row r="1237">
          <cell r="R1237" t="str">
            <v>Calculation of Taxable Income:.NA9</v>
          </cell>
          <cell r="S1237">
            <v>1538880096.3658586</v>
          </cell>
        </row>
        <row r="1238">
          <cell r="R1238" t="str">
            <v>Calculation of Taxable Income:.NA10</v>
          </cell>
          <cell r="S1238">
            <v>0</v>
          </cell>
        </row>
        <row r="1239">
          <cell r="R1239" t="str">
            <v>Calculation of Taxable Income:.NA11</v>
          </cell>
          <cell r="S1239">
            <v>156057116.0712789</v>
          </cell>
        </row>
        <row r="1240">
          <cell r="R1240" t="str">
            <v>Calculation of Taxable Income:.NA12</v>
          </cell>
          <cell r="S1240">
            <v>0</v>
          </cell>
        </row>
        <row r="1241">
          <cell r="R1241" t="str">
            <v>Calculation of Taxable Income:.NA13</v>
          </cell>
          <cell r="S1241">
            <v>-271299473.83323234</v>
          </cell>
        </row>
        <row r="1242">
          <cell r="R1242" t="str">
            <v>Calculation of Taxable Income:.NA14</v>
          </cell>
          <cell r="S1242">
            <v>0</v>
          </cell>
        </row>
        <row r="1243">
          <cell r="R1243" t="str">
            <v>Calculation of Taxable Income:.NA15</v>
          </cell>
          <cell r="S1243">
            <v>206367206.58871907</v>
          </cell>
        </row>
        <row r="1244">
          <cell r="R1244" t="str">
            <v>Calculation of Taxable Income:.NA16</v>
          </cell>
          <cell r="S1244">
            <v>0</v>
          </cell>
        </row>
        <row r="1245">
          <cell r="R1245" t="str">
            <v>Calculation of Taxable Income:.NA17</v>
          </cell>
          <cell r="S1245">
            <v>9369071.1791278459</v>
          </cell>
        </row>
        <row r="1246">
          <cell r="R1246" t="str">
            <v>Calculation of Taxable Income:.NA18</v>
          </cell>
          <cell r="S1246">
            <v>0</v>
          </cell>
        </row>
        <row r="1247">
          <cell r="R1247" t="str">
            <v>Total Taxable Income.NA</v>
          </cell>
          <cell r="S1247">
            <v>196998135.40959123</v>
          </cell>
        </row>
        <row r="1248">
          <cell r="R1248" t="str">
            <v>Total Taxable Income.NA1</v>
          </cell>
          <cell r="S1248">
            <v>0</v>
          </cell>
        </row>
        <row r="1249">
          <cell r="R1249" t="str">
            <v>Tax Rate.NA</v>
          </cell>
          <cell r="S1249">
            <v>0.35</v>
          </cell>
        </row>
        <row r="1250">
          <cell r="R1250" t="str">
            <v>Tax Rate.NA1</v>
          </cell>
          <cell r="S1250">
            <v>0</v>
          </cell>
        </row>
        <row r="1251">
          <cell r="R1251" t="str">
            <v>Federal Income Tax - Calculated.NA</v>
          </cell>
          <cell r="S1251">
            <v>68949347.393356919</v>
          </cell>
        </row>
        <row r="1252">
          <cell r="R1252" t="str">
            <v>Federal Income Tax - Calculated.NA1</v>
          </cell>
          <cell r="S1252">
            <v>0</v>
          </cell>
        </row>
        <row r="1253">
          <cell r="R1253" t="str">
            <v>Adjustments to Calculated Tax:.NA</v>
          </cell>
          <cell r="S1253">
            <v>0</v>
          </cell>
        </row>
        <row r="1254">
          <cell r="R1254" t="str">
            <v>40910.SE</v>
          </cell>
          <cell r="S1254">
            <v>-24969.597559992482</v>
          </cell>
        </row>
        <row r="1255">
          <cell r="R1255" t="str">
            <v>40910.SG</v>
          </cell>
          <cell r="S1255">
            <v>-25884494.564828217</v>
          </cell>
        </row>
        <row r="1256">
          <cell r="R1256" t="str">
            <v>40910.SO</v>
          </cell>
          <cell r="S1256">
            <v>-192.4949496464661</v>
          </cell>
        </row>
        <row r="1257">
          <cell r="R1257" t="str">
            <v>40910.S</v>
          </cell>
          <cell r="S1257">
            <v>0</v>
          </cell>
        </row>
        <row r="1258">
          <cell r="R1258" t="str">
            <v>Federal Income Tax Expense.NA</v>
          </cell>
          <cell r="S1258">
            <v>43039690.736019067</v>
          </cell>
        </row>
        <row r="1259">
          <cell r="R1259" t="str">
            <v>Federal Income Tax Expense.NA1</v>
          </cell>
          <cell r="S1259">
            <v>0</v>
          </cell>
        </row>
        <row r="1260">
          <cell r="R1260" t="str">
            <v>Total Operating Expenses.NA</v>
          </cell>
          <cell r="S1260">
            <v>1705502096.5760674</v>
          </cell>
        </row>
        <row r="1261">
          <cell r="R1261" t="str">
            <v>310.NA</v>
          </cell>
          <cell r="S1261">
            <v>0</v>
          </cell>
        </row>
        <row r="1262">
          <cell r="R1262" t="str">
            <v>310.SG</v>
          </cell>
          <cell r="S1262">
            <v>1018454.3800252011</v>
          </cell>
        </row>
        <row r="1263">
          <cell r="R1263" t="str">
            <v>310.SG1</v>
          </cell>
          <cell r="S1263">
            <v>15208970.125745026</v>
          </cell>
        </row>
        <row r="1264">
          <cell r="R1264" t="str">
            <v>310.SG2</v>
          </cell>
          <cell r="S1264">
            <v>23556384.565720625</v>
          </cell>
        </row>
        <row r="1265">
          <cell r="R1265" t="str">
            <v>310.S</v>
          </cell>
          <cell r="S1265">
            <v>0</v>
          </cell>
        </row>
        <row r="1266">
          <cell r="R1266" t="str">
            <v>310.SG3</v>
          </cell>
          <cell r="S1266">
            <v>1152786.3890543717</v>
          </cell>
        </row>
        <row r="1267">
          <cell r="R1267" t="str">
            <v>310.NA1</v>
          </cell>
          <cell r="S1267">
            <v>40936595.460545227</v>
          </cell>
        </row>
        <row r="1268">
          <cell r="R1268" t="str">
            <v>310.NA2</v>
          </cell>
          <cell r="S1268">
            <v>0</v>
          </cell>
        </row>
        <row r="1269">
          <cell r="R1269" t="str">
            <v>311.NA</v>
          </cell>
          <cell r="S1269">
            <v>0</v>
          </cell>
        </row>
        <row r="1270">
          <cell r="R1270" t="str">
            <v>311.SG</v>
          </cell>
          <cell r="S1270">
            <v>99958215.820479497</v>
          </cell>
        </row>
        <row r="1271">
          <cell r="R1271" t="str">
            <v>311.SG1</v>
          </cell>
          <cell r="S1271">
            <v>139769025.97641316</v>
          </cell>
        </row>
        <row r="1272">
          <cell r="R1272" t="str">
            <v>311.SG2</v>
          </cell>
          <cell r="S1272">
            <v>177606253.36740574</v>
          </cell>
        </row>
        <row r="1273">
          <cell r="R1273" t="str">
            <v>311.SG3</v>
          </cell>
          <cell r="S1273">
            <v>28028420.318393003</v>
          </cell>
        </row>
        <row r="1274">
          <cell r="R1274" t="str">
            <v>311.NA1</v>
          </cell>
          <cell r="S1274">
            <v>445361915.48269141</v>
          </cell>
        </row>
        <row r="1275">
          <cell r="R1275" t="str">
            <v>311.NA2</v>
          </cell>
          <cell r="S1275">
            <v>0</v>
          </cell>
        </row>
        <row r="1276">
          <cell r="R1276" t="str">
            <v>312.NA</v>
          </cell>
          <cell r="S1276">
            <v>0</v>
          </cell>
        </row>
        <row r="1277">
          <cell r="R1277" t="str">
            <v>312.SG</v>
          </cell>
          <cell r="S1277">
            <v>268049065.75263929</v>
          </cell>
        </row>
        <row r="1278">
          <cell r="R1278" t="str">
            <v>312.SG1</v>
          </cell>
          <cell r="S1278">
            <v>232479773.02988711</v>
          </cell>
        </row>
        <row r="1279">
          <cell r="R1279" t="str">
            <v>312.SG2</v>
          </cell>
          <cell r="S1279">
            <v>1234405914.9179499</v>
          </cell>
        </row>
        <row r="1280">
          <cell r="R1280" t="str">
            <v>312.SG3</v>
          </cell>
          <cell r="S1280">
            <v>145994295.21012658</v>
          </cell>
        </row>
        <row r="1281">
          <cell r="R1281" t="str">
            <v>312.NA1</v>
          </cell>
          <cell r="S1281">
            <v>1880929048.9106028</v>
          </cell>
        </row>
        <row r="1282">
          <cell r="R1282" t="str">
            <v>312.NA2</v>
          </cell>
          <cell r="S1282">
            <v>0</v>
          </cell>
        </row>
        <row r="1283">
          <cell r="R1283" t="str">
            <v>314.NA</v>
          </cell>
          <cell r="S1283">
            <v>0</v>
          </cell>
        </row>
        <row r="1284">
          <cell r="R1284" t="str">
            <v>314.SG</v>
          </cell>
          <cell r="S1284">
            <v>50104240.782086231</v>
          </cell>
        </row>
        <row r="1285">
          <cell r="R1285" t="str">
            <v>314.SG1</v>
          </cell>
          <cell r="S1285">
            <v>57497310.738299228</v>
          </cell>
        </row>
        <row r="1286">
          <cell r="R1286" t="str">
            <v>314.SG2</v>
          </cell>
          <cell r="S1286">
            <v>298428500.20969045</v>
          </cell>
        </row>
        <row r="1287">
          <cell r="R1287" t="str">
            <v>314.SG3</v>
          </cell>
          <cell r="S1287">
            <v>29610273.068367578</v>
          </cell>
        </row>
        <row r="1288">
          <cell r="R1288" t="str">
            <v>314.NA1</v>
          </cell>
          <cell r="S1288">
            <v>435640324.7984435</v>
          </cell>
        </row>
        <row r="1289">
          <cell r="R1289" t="str">
            <v>314.NA2</v>
          </cell>
          <cell r="S1289">
            <v>0</v>
          </cell>
        </row>
        <row r="1290">
          <cell r="R1290" t="str">
            <v>315.NA</v>
          </cell>
          <cell r="S1290">
            <v>0</v>
          </cell>
        </row>
        <row r="1291">
          <cell r="R1291" t="str">
            <v>315.SG</v>
          </cell>
          <cell r="S1291">
            <v>37867674.226949498</v>
          </cell>
        </row>
        <row r="1292">
          <cell r="R1292" t="str">
            <v>315.SG1</v>
          </cell>
          <cell r="S1292">
            <v>59774097.25013148</v>
          </cell>
        </row>
        <row r="1293">
          <cell r="R1293" t="str">
            <v>315.SG2</v>
          </cell>
          <cell r="S1293">
            <v>88309913.402481943</v>
          </cell>
        </row>
        <row r="1294">
          <cell r="R1294" t="str">
            <v>315.SG3</v>
          </cell>
          <cell r="S1294">
            <v>29734917.986571591</v>
          </cell>
        </row>
        <row r="1295">
          <cell r="R1295" t="str">
            <v>315.NA1</v>
          </cell>
          <cell r="S1295">
            <v>215686602.86613449</v>
          </cell>
        </row>
        <row r="1296">
          <cell r="R1296" t="str">
            <v>315.NA2</v>
          </cell>
          <cell r="S1296">
            <v>0</v>
          </cell>
        </row>
        <row r="1297">
          <cell r="R1297" t="str">
            <v>315.NA3</v>
          </cell>
          <cell r="S1297">
            <v>0</v>
          </cell>
        </row>
        <row r="1298">
          <cell r="R1298" t="str">
            <v>315.NA4</v>
          </cell>
          <cell r="S1298">
            <v>0</v>
          </cell>
        </row>
        <row r="1299">
          <cell r="R1299" t="str">
            <v>316.NA</v>
          </cell>
          <cell r="S1299">
            <v>0</v>
          </cell>
        </row>
        <row r="1300">
          <cell r="R1300" t="str">
            <v>316.SG</v>
          </cell>
          <cell r="S1300">
            <v>1365401.6693066999</v>
          </cell>
        </row>
        <row r="1301">
          <cell r="R1301" t="str">
            <v>316.SG1</v>
          </cell>
          <cell r="S1301">
            <v>2204060.8092238377</v>
          </cell>
        </row>
        <row r="1302">
          <cell r="R1302" t="str">
            <v>316.SG2</v>
          </cell>
          <cell r="S1302">
            <v>8304434.5928265154</v>
          </cell>
        </row>
        <row r="1303">
          <cell r="R1303" t="str">
            <v>316.SG3</v>
          </cell>
          <cell r="S1303">
            <v>1791043.2898459644</v>
          </cell>
        </row>
        <row r="1304">
          <cell r="R1304" t="str">
            <v>316.NA1</v>
          </cell>
          <cell r="S1304">
            <v>13664940.361203017</v>
          </cell>
        </row>
        <row r="1305">
          <cell r="R1305" t="str">
            <v>316.NA2</v>
          </cell>
          <cell r="S1305">
            <v>0</v>
          </cell>
        </row>
        <row r="1306">
          <cell r="R1306" t="str">
            <v>317.NA</v>
          </cell>
          <cell r="S1306">
            <v>0</v>
          </cell>
        </row>
        <row r="1307">
          <cell r="R1307" t="str">
            <v>317.S</v>
          </cell>
          <cell r="S1307">
            <v>0</v>
          </cell>
        </row>
        <row r="1308">
          <cell r="R1308" t="str">
            <v>317.NA1</v>
          </cell>
          <cell r="S1308">
            <v>0</v>
          </cell>
        </row>
        <row r="1309">
          <cell r="R1309" t="str">
            <v>317.NA2</v>
          </cell>
          <cell r="S1309">
            <v>0</v>
          </cell>
        </row>
        <row r="1310">
          <cell r="R1310" t="str">
            <v>SP.NA</v>
          </cell>
          <cell r="S1310">
            <v>0</v>
          </cell>
        </row>
        <row r="1311">
          <cell r="R1311" t="str">
            <v>SP.SG</v>
          </cell>
          <cell r="S1311">
            <v>-1017807.3126920181</v>
          </cell>
        </row>
        <row r="1312">
          <cell r="R1312" t="str">
            <v>SP.NA1</v>
          </cell>
          <cell r="S1312">
            <v>-1017807.3126920181</v>
          </cell>
        </row>
        <row r="1313">
          <cell r="R1313" t="str">
            <v>SP.NA2</v>
          </cell>
          <cell r="S1313">
            <v>0</v>
          </cell>
        </row>
        <row r="1314">
          <cell r="R1314" t="str">
            <v>SP.NA3</v>
          </cell>
          <cell r="S1314">
            <v>0</v>
          </cell>
        </row>
        <row r="1315">
          <cell r="R1315" t="str">
            <v>Total Steam Production Plant.NA</v>
          </cell>
          <cell r="S1315">
            <v>3031201620.5669289</v>
          </cell>
        </row>
        <row r="1316">
          <cell r="R1316" t="str">
            <v>Total Steam Production Plant.NA1</v>
          </cell>
          <cell r="S1316">
            <v>0</v>
          </cell>
        </row>
        <row r="1317">
          <cell r="R1317" t="str">
            <v>Total Steam Production Plant.NA2</v>
          </cell>
          <cell r="S1317">
            <v>0</v>
          </cell>
        </row>
        <row r="1318">
          <cell r="R1318" t="str">
            <v>Summary of Steam Production Plant by Factor.NA</v>
          </cell>
          <cell r="S1318">
            <v>0</v>
          </cell>
        </row>
        <row r="1319">
          <cell r="R1319" t="str">
            <v>Summary of Steam Production Plant by Factor.NA1</v>
          </cell>
          <cell r="S1319">
            <v>0</v>
          </cell>
        </row>
        <row r="1320">
          <cell r="R1320" t="str">
            <v>Summary of Steam Production Plant by Factor.NA2</v>
          </cell>
          <cell r="S1320">
            <v>0</v>
          </cell>
        </row>
        <row r="1321">
          <cell r="R1321" t="str">
            <v>Summary of Steam Production Plant by Factor.NA3</v>
          </cell>
          <cell r="S1321">
            <v>0</v>
          </cell>
        </row>
        <row r="1322">
          <cell r="R1322" t="str">
            <v>Summary of Steam Production Plant by Factor.NA4</v>
          </cell>
          <cell r="S1322">
            <v>3031201620.5669289</v>
          </cell>
        </row>
        <row r="1323">
          <cell r="R1323" t="str">
            <v>Summary of Steam Production Plant by Factor.NA5</v>
          </cell>
          <cell r="S1323">
            <v>0</v>
          </cell>
        </row>
        <row r="1324">
          <cell r="R1324" t="str">
            <v>Total Steam Production Plant by Factor.NA</v>
          </cell>
          <cell r="S1324">
            <v>3031201620.5669289</v>
          </cell>
        </row>
        <row r="1325">
          <cell r="R1325" t="str">
            <v>320.NA</v>
          </cell>
          <cell r="S1325">
            <v>0</v>
          </cell>
        </row>
        <row r="1326">
          <cell r="R1326" t="str">
            <v>320.SG</v>
          </cell>
          <cell r="S1326">
            <v>0</v>
          </cell>
        </row>
        <row r="1327">
          <cell r="R1327" t="str">
            <v>320.SG1</v>
          </cell>
          <cell r="S1327">
            <v>0</v>
          </cell>
        </row>
        <row r="1328">
          <cell r="R1328" t="str">
            <v>320.NA1</v>
          </cell>
          <cell r="S1328">
            <v>0</v>
          </cell>
        </row>
        <row r="1329">
          <cell r="R1329" t="str">
            <v>320.NA2</v>
          </cell>
          <cell r="S1329">
            <v>0</v>
          </cell>
        </row>
        <row r="1330">
          <cell r="R1330" t="str">
            <v>321.NA</v>
          </cell>
          <cell r="S1330">
            <v>0</v>
          </cell>
        </row>
        <row r="1331">
          <cell r="R1331" t="str">
            <v>321.SG</v>
          </cell>
          <cell r="S1331">
            <v>0</v>
          </cell>
        </row>
        <row r="1332">
          <cell r="R1332" t="str">
            <v>321.SG1</v>
          </cell>
          <cell r="S1332">
            <v>0</v>
          </cell>
        </row>
        <row r="1333">
          <cell r="R1333" t="str">
            <v>321.NA1</v>
          </cell>
          <cell r="S1333">
            <v>0</v>
          </cell>
        </row>
        <row r="1334">
          <cell r="R1334" t="str">
            <v>321.NA2</v>
          </cell>
          <cell r="S1334">
            <v>0</v>
          </cell>
        </row>
        <row r="1335">
          <cell r="R1335" t="str">
            <v>322.NA</v>
          </cell>
          <cell r="S1335">
            <v>0</v>
          </cell>
        </row>
        <row r="1336">
          <cell r="R1336" t="str">
            <v>322.SG</v>
          </cell>
          <cell r="S1336">
            <v>0</v>
          </cell>
        </row>
        <row r="1337">
          <cell r="R1337" t="str">
            <v>322.SG1</v>
          </cell>
          <cell r="S1337">
            <v>0</v>
          </cell>
        </row>
        <row r="1338">
          <cell r="R1338" t="str">
            <v>322.NA1</v>
          </cell>
          <cell r="S1338">
            <v>0</v>
          </cell>
        </row>
        <row r="1339">
          <cell r="R1339" t="str">
            <v>322.NA2</v>
          </cell>
          <cell r="S1339">
            <v>0</v>
          </cell>
        </row>
        <row r="1340">
          <cell r="R1340" t="str">
            <v>323.NA</v>
          </cell>
          <cell r="S1340">
            <v>0</v>
          </cell>
        </row>
        <row r="1341">
          <cell r="R1341" t="str">
            <v>323.SG</v>
          </cell>
          <cell r="S1341">
            <v>0</v>
          </cell>
        </row>
        <row r="1342">
          <cell r="R1342" t="str">
            <v>323.SG1</v>
          </cell>
          <cell r="S1342">
            <v>0</v>
          </cell>
        </row>
        <row r="1343">
          <cell r="R1343" t="str">
            <v>323.NA1</v>
          </cell>
          <cell r="S1343">
            <v>0</v>
          </cell>
        </row>
        <row r="1344">
          <cell r="R1344" t="str">
            <v>323.NA2</v>
          </cell>
          <cell r="S1344">
            <v>0</v>
          </cell>
        </row>
        <row r="1345">
          <cell r="R1345" t="str">
            <v>324.NA</v>
          </cell>
          <cell r="S1345">
            <v>0</v>
          </cell>
        </row>
        <row r="1346">
          <cell r="R1346" t="str">
            <v>324.SG</v>
          </cell>
          <cell r="S1346">
            <v>0</v>
          </cell>
        </row>
        <row r="1347">
          <cell r="R1347" t="str">
            <v>324.SG1</v>
          </cell>
          <cell r="S1347">
            <v>0</v>
          </cell>
        </row>
        <row r="1348">
          <cell r="R1348" t="str">
            <v>324.NA1</v>
          </cell>
          <cell r="S1348">
            <v>0</v>
          </cell>
        </row>
        <row r="1349">
          <cell r="R1349" t="str">
            <v>324.NA2</v>
          </cell>
          <cell r="S1349">
            <v>0</v>
          </cell>
        </row>
        <row r="1350">
          <cell r="R1350" t="str">
            <v>325.NA</v>
          </cell>
          <cell r="S1350">
            <v>0</v>
          </cell>
        </row>
        <row r="1351">
          <cell r="R1351" t="str">
            <v>325.SG</v>
          </cell>
          <cell r="S1351">
            <v>0</v>
          </cell>
        </row>
        <row r="1352">
          <cell r="R1352" t="str">
            <v>325.SG1</v>
          </cell>
          <cell r="S1352">
            <v>0</v>
          </cell>
        </row>
        <row r="1353">
          <cell r="R1353" t="str">
            <v>325.NA1</v>
          </cell>
          <cell r="S1353">
            <v>0</v>
          </cell>
        </row>
        <row r="1354">
          <cell r="R1354" t="str">
            <v>325.NA2</v>
          </cell>
          <cell r="S1354">
            <v>0</v>
          </cell>
        </row>
        <row r="1355">
          <cell r="R1355" t="str">
            <v>325.NA3</v>
          </cell>
          <cell r="S1355">
            <v>0</v>
          </cell>
        </row>
        <row r="1356">
          <cell r="R1356" t="str">
            <v>NP.NA</v>
          </cell>
          <cell r="S1356">
            <v>0</v>
          </cell>
        </row>
        <row r="1357">
          <cell r="R1357" t="str">
            <v>NP.SG</v>
          </cell>
          <cell r="S1357">
            <v>0</v>
          </cell>
        </row>
        <row r="1358">
          <cell r="R1358" t="str">
            <v>NP.NA1</v>
          </cell>
          <cell r="S1358">
            <v>0</v>
          </cell>
        </row>
        <row r="1359">
          <cell r="R1359" t="str">
            <v>NP.NA2</v>
          </cell>
          <cell r="S1359">
            <v>0</v>
          </cell>
        </row>
        <row r="1360">
          <cell r="R1360" t="str">
            <v>NP.NA3</v>
          </cell>
          <cell r="S1360">
            <v>0</v>
          </cell>
        </row>
        <row r="1361">
          <cell r="R1361" t="str">
            <v>Total Nuclear Production Plant.NA</v>
          </cell>
          <cell r="S1361">
            <v>0</v>
          </cell>
        </row>
        <row r="1362">
          <cell r="R1362" t="str">
            <v>Total Nuclear Production Plant.NA1</v>
          </cell>
          <cell r="S1362">
            <v>0</v>
          </cell>
        </row>
        <row r="1363">
          <cell r="R1363" t="str">
            <v>Total Nuclear Production Plant.NA2</v>
          </cell>
          <cell r="S1363">
            <v>0</v>
          </cell>
        </row>
        <row r="1364">
          <cell r="R1364" t="str">
            <v>Total Nuclear Production Plant.NA3</v>
          </cell>
          <cell r="S1364">
            <v>0</v>
          </cell>
        </row>
        <row r="1365">
          <cell r="R1365" t="str">
            <v>Summary of Nuclear Production Plant by Factor.NA</v>
          </cell>
          <cell r="S1365">
            <v>0</v>
          </cell>
        </row>
        <row r="1366">
          <cell r="R1366" t="str">
            <v>Summary of Nuclear Production Plant by Factor.NA1</v>
          </cell>
          <cell r="S1366">
            <v>0</v>
          </cell>
        </row>
        <row r="1367">
          <cell r="R1367" t="str">
            <v>Summary of Nuclear Production Plant by Factor.NA2</v>
          </cell>
          <cell r="S1367">
            <v>0</v>
          </cell>
        </row>
        <row r="1368">
          <cell r="R1368" t="str">
            <v>Summary of Nuclear Production Plant by Factor.NA3</v>
          </cell>
          <cell r="S1368">
            <v>0</v>
          </cell>
        </row>
        <row r="1369">
          <cell r="R1369" t="str">
            <v>Summary of Nuclear Production Plant by Factor.NA4</v>
          </cell>
          <cell r="S1369">
            <v>0</v>
          </cell>
        </row>
        <row r="1370">
          <cell r="R1370" t="str">
            <v>Total Nuclear Plant by Factor.NA</v>
          </cell>
          <cell r="S1370">
            <v>0</v>
          </cell>
        </row>
        <row r="1371">
          <cell r="R1371" t="str">
            <v>Total Nuclear Plant by Factor.NA1</v>
          </cell>
          <cell r="S1371">
            <v>0</v>
          </cell>
        </row>
        <row r="1372">
          <cell r="R1372" t="str">
            <v>330.NA</v>
          </cell>
          <cell r="S1372">
            <v>0</v>
          </cell>
        </row>
        <row r="1373">
          <cell r="R1373" t="str">
            <v>330.SG</v>
          </cell>
          <cell r="S1373">
            <v>4519790.7017412009</v>
          </cell>
        </row>
        <row r="1374">
          <cell r="R1374" t="str">
            <v>330.SG1</v>
          </cell>
          <cell r="S1374">
            <v>2304635.8236250472</v>
          </cell>
        </row>
        <row r="1375">
          <cell r="R1375" t="str">
            <v>330.SG2</v>
          </cell>
          <cell r="S1375">
            <v>6580560.3663610918</v>
          </cell>
        </row>
        <row r="1376">
          <cell r="R1376" t="str">
            <v>330.SG3</v>
          </cell>
          <cell r="S1376">
            <v>293705.60888368124</v>
          </cell>
        </row>
        <row r="1377">
          <cell r="R1377" t="str">
            <v>330.NA1</v>
          </cell>
          <cell r="S1377">
            <v>13698692.50061102</v>
          </cell>
        </row>
        <row r="1378">
          <cell r="R1378" t="str">
            <v>330.NA2</v>
          </cell>
          <cell r="S1378">
            <v>0</v>
          </cell>
        </row>
        <row r="1379">
          <cell r="R1379" t="str">
            <v>331.NA</v>
          </cell>
          <cell r="S1379">
            <v>0</v>
          </cell>
        </row>
        <row r="1380">
          <cell r="R1380" t="str">
            <v>331.SG</v>
          </cell>
          <cell r="S1380">
            <v>8804849.6646299548</v>
          </cell>
        </row>
        <row r="1381">
          <cell r="R1381" t="str">
            <v>331.SG1</v>
          </cell>
          <cell r="S1381">
            <v>2240573.2167137684</v>
          </cell>
        </row>
        <row r="1382">
          <cell r="R1382" t="str">
            <v>331.SG2</v>
          </cell>
          <cell r="S1382">
            <v>95566854.103305474</v>
          </cell>
        </row>
        <row r="1383">
          <cell r="R1383" t="str">
            <v>331.SG3</v>
          </cell>
          <cell r="S1383">
            <v>4138815.1227851734</v>
          </cell>
        </row>
        <row r="1384">
          <cell r="R1384" t="str">
            <v>331.NA1</v>
          </cell>
          <cell r="S1384">
            <v>110751092.10743436</v>
          </cell>
        </row>
        <row r="1385">
          <cell r="R1385" t="str">
            <v>331.NA2</v>
          </cell>
          <cell r="S1385">
            <v>0</v>
          </cell>
        </row>
        <row r="1386">
          <cell r="R1386" t="str">
            <v>332.NA</v>
          </cell>
          <cell r="S1386">
            <v>0</v>
          </cell>
        </row>
        <row r="1387">
          <cell r="R1387" t="str">
            <v>332.SG</v>
          </cell>
          <cell r="S1387">
            <v>64245394.064506859</v>
          </cell>
        </row>
        <row r="1388">
          <cell r="R1388" t="str">
            <v>332.SG1</v>
          </cell>
          <cell r="S1388">
            <v>8329222.4783043368</v>
          </cell>
        </row>
        <row r="1389">
          <cell r="R1389" t="str">
            <v>332.SG2</v>
          </cell>
          <cell r="S1389">
            <v>107922255.79872042</v>
          </cell>
        </row>
        <row r="1390">
          <cell r="R1390" t="str">
            <v>332.SG3</v>
          </cell>
          <cell r="S1390">
            <v>30641806.42198452</v>
          </cell>
        </row>
        <row r="1391">
          <cell r="R1391" t="str">
            <v>332.NA1</v>
          </cell>
          <cell r="S1391">
            <v>211138678.76351616</v>
          </cell>
        </row>
        <row r="1392">
          <cell r="R1392" t="str">
            <v>332.NA2</v>
          </cell>
          <cell r="S1392">
            <v>0</v>
          </cell>
        </row>
        <row r="1393">
          <cell r="R1393" t="str">
            <v>333.NA</v>
          </cell>
          <cell r="S1393">
            <v>0</v>
          </cell>
        </row>
        <row r="1394">
          <cell r="R1394" t="str">
            <v>333.SG</v>
          </cell>
          <cell r="S1394">
            <v>12709561.492834782</v>
          </cell>
        </row>
        <row r="1395">
          <cell r="R1395" t="str">
            <v>333.SG1</v>
          </cell>
          <cell r="S1395">
            <v>3612625.9831480659</v>
          </cell>
        </row>
        <row r="1396">
          <cell r="R1396" t="str">
            <v>333.SG2</v>
          </cell>
          <cell r="S1396">
            <v>25835926.40292754</v>
          </cell>
        </row>
        <row r="1397">
          <cell r="R1397" t="str">
            <v>333.SG3</v>
          </cell>
          <cell r="S1397">
            <v>13487781.931186479</v>
          </cell>
        </row>
        <row r="1398">
          <cell r="R1398" t="str">
            <v>333.NA1</v>
          </cell>
          <cell r="S1398">
            <v>55645895.810096875</v>
          </cell>
        </row>
        <row r="1399">
          <cell r="R1399" t="str">
            <v>333.NA2</v>
          </cell>
          <cell r="S1399">
            <v>0</v>
          </cell>
        </row>
        <row r="1400">
          <cell r="R1400" t="str">
            <v>334.NA</v>
          </cell>
          <cell r="S1400">
            <v>0</v>
          </cell>
        </row>
        <row r="1401">
          <cell r="R1401" t="str">
            <v>334.SG</v>
          </cell>
          <cell r="S1401">
            <v>1760468.004063298</v>
          </cell>
        </row>
        <row r="1402">
          <cell r="R1402" t="str">
            <v>334.SG1</v>
          </cell>
          <cell r="S1402">
            <v>1496365.2041967858</v>
          </cell>
        </row>
        <row r="1403">
          <cell r="R1403" t="str">
            <v>334.SG2</v>
          </cell>
          <cell r="S1403">
            <v>27316832.72881224</v>
          </cell>
        </row>
        <row r="1404">
          <cell r="R1404" t="str">
            <v>334.SG3</v>
          </cell>
          <cell r="S1404">
            <v>3592404.7983001326</v>
          </cell>
        </row>
        <row r="1405">
          <cell r="R1405" t="str">
            <v>334.NA1</v>
          </cell>
          <cell r="S1405">
            <v>34166070.735372454</v>
          </cell>
        </row>
        <row r="1406">
          <cell r="R1406" t="str">
            <v>334.NA2</v>
          </cell>
          <cell r="S1406">
            <v>0</v>
          </cell>
        </row>
        <row r="1407">
          <cell r="R1407" t="str">
            <v>334.NA3</v>
          </cell>
          <cell r="S1407">
            <v>0</v>
          </cell>
        </row>
        <row r="1408">
          <cell r="R1408" t="str">
            <v>334.NA4</v>
          </cell>
          <cell r="S1408">
            <v>0</v>
          </cell>
        </row>
        <row r="1409">
          <cell r="R1409" t="str">
            <v>335.NA</v>
          </cell>
          <cell r="S1409">
            <v>0</v>
          </cell>
        </row>
        <row r="1410">
          <cell r="R1410" t="str">
            <v>335.SG</v>
          </cell>
          <cell r="S1410">
            <v>498236.50005566404</v>
          </cell>
        </row>
        <row r="1411">
          <cell r="R1411" t="str">
            <v>335.SG1</v>
          </cell>
          <cell r="S1411">
            <v>69794.458371827961</v>
          </cell>
        </row>
        <row r="1412">
          <cell r="R1412" t="str">
            <v>335.SG2</v>
          </cell>
          <cell r="S1412">
            <v>460012.31106522592</v>
          </cell>
        </row>
        <row r="1413">
          <cell r="R1413" t="str">
            <v>335.SG3</v>
          </cell>
          <cell r="S1413">
            <v>7804.2127062172194</v>
          </cell>
        </row>
        <row r="1414">
          <cell r="R1414" t="str">
            <v>335.NA1</v>
          </cell>
          <cell r="S1414">
            <v>1035847.4821989351</v>
          </cell>
        </row>
        <row r="1415">
          <cell r="R1415" t="str">
            <v>335.NA2</v>
          </cell>
          <cell r="S1415">
            <v>0</v>
          </cell>
        </row>
        <row r="1416">
          <cell r="R1416" t="str">
            <v>336.NA</v>
          </cell>
          <cell r="S1416">
            <v>0</v>
          </cell>
        </row>
        <row r="1417">
          <cell r="R1417" t="str">
            <v>336.SG</v>
          </cell>
          <cell r="S1417">
            <v>1893443.0290861283</v>
          </cell>
        </row>
        <row r="1418">
          <cell r="R1418" t="str">
            <v>336.SG1</v>
          </cell>
          <cell r="S1418">
            <v>360978.80090021418</v>
          </cell>
        </row>
        <row r="1419">
          <cell r="R1419" t="str">
            <v>336.SG2</v>
          </cell>
          <cell r="S1419">
            <v>6429665.2245389391</v>
          </cell>
        </row>
        <row r="1420">
          <cell r="R1420" t="str">
            <v>336.SG3</v>
          </cell>
          <cell r="S1420">
            <v>441656.14611784695</v>
          </cell>
        </row>
        <row r="1421">
          <cell r="R1421" t="str">
            <v>336.NA1</v>
          </cell>
          <cell r="S1421">
            <v>9125743.2006431296</v>
          </cell>
        </row>
        <row r="1422">
          <cell r="R1422" t="str">
            <v>336.NA2</v>
          </cell>
          <cell r="S1422">
            <v>0</v>
          </cell>
        </row>
        <row r="1423">
          <cell r="R1423" t="str">
            <v>337.NA</v>
          </cell>
          <cell r="S1423">
            <v>0</v>
          </cell>
        </row>
        <row r="1424">
          <cell r="R1424" t="str">
            <v>337.S</v>
          </cell>
          <cell r="S1424">
            <v>0</v>
          </cell>
        </row>
        <row r="1425">
          <cell r="R1425" t="str">
            <v>337.NA1</v>
          </cell>
          <cell r="S1425">
            <v>0</v>
          </cell>
        </row>
        <row r="1426">
          <cell r="R1426" t="str">
            <v>337.NA2</v>
          </cell>
          <cell r="S1426">
            <v>0</v>
          </cell>
        </row>
        <row r="1427">
          <cell r="R1427" t="str">
            <v>HP.NA</v>
          </cell>
          <cell r="S1427">
            <v>0</v>
          </cell>
        </row>
        <row r="1428">
          <cell r="R1428" t="str">
            <v>HP.S</v>
          </cell>
          <cell r="S1428">
            <v>0</v>
          </cell>
        </row>
        <row r="1429">
          <cell r="R1429" t="str">
            <v>HP.SG</v>
          </cell>
          <cell r="S1429">
            <v>0</v>
          </cell>
        </row>
        <row r="1430">
          <cell r="R1430" t="str">
            <v>HP.SG1</v>
          </cell>
          <cell r="S1430">
            <v>0</v>
          </cell>
        </row>
        <row r="1431">
          <cell r="R1431" t="str">
            <v>HP.SG2</v>
          </cell>
          <cell r="S1431">
            <v>0</v>
          </cell>
        </row>
        <row r="1432">
          <cell r="R1432" t="str">
            <v>HP.NA1</v>
          </cell>
          <cell r="S1432">
            <v>0</v>
          </cell>
        </row>
        <row r="1433">
          <cell r="R1433" t="str">
            <v>HP.NA2</v>
          </cell>
          <cell r="S1433">
            <v>0</v>
          </cell>
        </row>
        <row r="1434">
          <cell r="R1434" t="str">
            <v>Total Hydraulic Production Plant.NA</v>
          </cell>
          <cell r="S1434">
            <v>435562020.59987283</v>
          </cell>
        </row>
        <row r="1435">
          <cell r="R1435" t="str">
            <v>Total Hydraulic Production Plant.NA1</v>
          </cell>
          <cell r="S1435">
            <v>0</v>
          </cell>
        </row>
        <row r="1436">
          <cell r="R1436" t="str">
            <v>Summary of Hydraulic Plant by Factor.NA</v>
          </cell>
          <cell r="S1436">
            <v>0</v>
          </cell>
        </row>
        <row r="1437">
          <cell r="R1437" t="str">
            <v>Summary of Hydraulic Plant by Factor.NA1</v>
          </cell>
          <cell r="S1437">
            <v>0</v>
          </cell>
        </row>
        <row r="1438">
          <cell r="R1438" t="str">
            <v>Summary of Hydraulic Plant by Factor.NA2</v>
          </cell>
          <cell r="S1438">
            <v>435562020.59987283</v>
          </cell>
        </row>
        <row r="1439">
          <cell r="R1439" t="str">
            <v>Summary of Hydraulic Plant by Factor.NA3</v>
          </cell>
          <cell r="S1439">
            <v>0</v>
          </cell>
        </row>
        <row r="1440">
          <cell r="R1440" t="str">
            <v>Summary of Hydraulic Plant by Factor.NA4</v>
          </cell>
          <cell r="S1440">
            <v>0</v>
          </cell>
        </row>
        <row r="1441">
          <cell r="R1441" t="str">
            <v>Total Hydraulic Plant by Factor.NA</v>
          </cell>
          <cell r="S1441">
            <v>435562020.59987283</v>
          </cell>
        </row>
        <row r="1442">
          <cell r="R1442" t="str">
            <v>Total Hydraulic Plant by Factor.NA1</v>
          </cell>
          <cell r="S1442">
            <v>0</v>
          </cell>
        </row>
        <row r="1443">
          <cell r="R1443" t="str">
            <v>340.NA</v>
          </cell>
          <cell r="S1443">
            <v>0</v>
          </cell>
        </row>
        <row r="1444">
          <cell r="R1444" t="str">
            <v>340.S</v>
          </cell>
          <cell r="S1444">
            <v>0</v>
          </cell>
        </row>
        <row r="1445">
          <cell r="R1445" t="str">
            <v>340.SG</v>
          </cell>
          <cell r="S1445">
            <v>16329329.464818915</v>
          </cell>
        </row>
        <row r="1446">
          <cell r="R1446" t="str">
            <v>340.SG1</v>
          </cell>
          <cell r="S1446">
            <v>2360406.1438922444</v>
          </cell>
        </row>
        <row r="1447">
          <cell r="R1447" t="str">
            <v>340.SG2</v>
          </cell>
          <cell r="S1447">
            <v>94942.55850271901</v>
          </cell>
        </row>
        <row r="1448">
          <cell r="R1448" t="str">
            <v>340.NA1</v>
          </cell>
          <cell r="S1448">
            <v>18784678.16721388</v>
          </cell>
        </row>
        <row r="1449">
          <cell r="R1449" t="str">
            <v>340.NA2</v>
          </cell>
          <cell r="S1449">
            <v>0</v>
          </cell>
        </row>
        <row r="1450">
          <cell r="R1450" t="str">
            <v>341.NA</v>
          </cell>
          <cell r="S1450">
            <v>0</v>
          </cell>
        </row>
        <row r="1451">
          <cell r="R1451" t="str">
            <v>341.SG</v>
          </cell>
          <cell r="S1451">
            <v>74153758.962234139</v>
          </cell>
        </row>
        <row r="1452">
          <cell r="R1452" t="str">
            <v>341.SG1</v>
          </cell>
          <cell r="S1452">
            <v>0</v>
          </cell>
        </row>
        <row r="1453">
          <cell r="R1453" t="str">
            <v>341.SG2</v>
          </cell>
          <cell r="S1453">
            <v>23145135.144895136</v>
          </cell>
        </row>
        <row r="1454">
          <cell r="R1454" t="str">
            <v>341.SG3</v>
          </cell>
          <cell r="S1454">
            <v>1869170.540229978</v>
          </cell>
        </row>
        <row r="1455">
          <cell r="R1455" t="str">
            <v>341.NA1</v>
          </cell>
          <cell r="S1455">
            <v>99168064.647359252</v>
          </cell>
        </row>
        <row r="1456">
          <cell r="R1456" t="str">
            <v>341.NA2</v>
          </cell>
          <cell r="S1456">
            <v>0</v>
          </cell>
        </row>
        <row r="1457">
          <cell r="R1457" t="str">
            <v>342.NA</v>
          </cell>
          <cell r="S1457">
            <v>0</v>
          </cell>
        </row>
        <row r="1458">
          <cell r="R1458" t="str">
            <v>342.SG</v>
          </cell>
          <cell r="S1458">
            <v>5872206.5171358064</v>
          </cell>
        </row>
        <row r="1459">
          <cell r="R1459" t="str">
            <v>342.SG1</v>
          </cell>
          <cell r="S1459">
            <v>0</v>
          </cell>
        </row>
        <row r="1460">
          <cell r="R1460" t="str">
            <v>342.SG2</v>
          </cell>
          <cell r="S1460">
            <v>1071294.9477175435</v>
          </cell>
        </row>
        <row r="1461">
          <cell r="R1461" t="str">
            <v>342.NA1</v>
          </cell>
          <cell r="S1461">
            <v>6943501.4648533501</v>
          </cell>
        </row>
        <row r="1462">
          <cell r="R1462" t="str">
            <v>342.NA2</v>
          </cell>
          <cell r="S1462">
            <v>0</v>
          </cell>
        </row>
        <row r="1463">
          <cell r="R1463" t="str">
            <v>343.NA</v>
          </cell>
          <cell r="S1463">
            <v>0</v>
          </cell>
        </row>
        <row r="1464">
          <cell r="R1464" t="str">
            <v>343.S</v>
          </cell>
          <cell r="S1464">
            <v>0</v>
          </cell>
        </row>
        <row r="1465">
          <cell r="R1465" t="str">
            <v>343.SG</v>
          </cell>
          <cell r="S1465">
            <v>0</v>
          </cell>
        </row>
        <row r="1466">
          <cell r="R1466" t="str">
            <v>343.SG1</v>
          </cell>
          <cell r="S1466">
            <v>781772057.43831098</v>
          </cell>
        </row>
        <row r="1467">
          <cell r="R1467" t="str">
            <v>343.SG2</v>
          </cell>
          <cell r="S1467">
            <v>472731506.14018452</v>
          </cell>
        </row>
        <row r="1468">
          <cell r="R1468" t="str">
            <v>343.SG3</v>
          </cell>
          <cell r="S1468">
            <v>24069122.57742412</v>
          </cell>
        </row>
        <row r="1469">
          <cell r="R1469" t="str">
            <v>343.NA1</v>
          </cell>
          <cell r="S1469">
            <v>1278572686.1559196</v>
          </cell>
        </row>
        <row r="1470">
          <cell r="R1470" t="str">
            <v>343.NA2</v>
          </cell>
          <cell r="S1470">
            <v>0</v>
          </cell>
        </row>
        <row r="1471">
          <cell r="R1471" t="str">
            <v>344.NA</v>
          </cell>
          <cell r="S1471">
            <v>0</v>
          </cell>
        </row>
        <row r="1472">
          <cell r="R1472" t="str">
            <v>344.S</v>
          </cell>
          <cell r="S1472">
            <v>0</v>
          </cell>
        </row>
        <row r="1473">
          <cell r="R1473" t="str">
            <v>344.SG</v>
          </cell>
          <cell r="S1473">
            <v>24397367.286576379</v>
          </cell>
        </row>
        <row r="1474">
          <cell r="R1474" t="str">
            <v>344.SG1</v>
          </cell>
          <cell r="S1474">
            <v>174465626.12194383</v>
          </cell>
        </row>
        <row r="1475">
          <cell r="R1475" t="str">
            <v>344.SG2</v>
          </cell>
          <cell r="S1475">
            <v>7535767.4940682985</v>
          </cell>
        </row>
        <row r="1476">
          <cell r="R1476" t="str">
            <v>344.NA1</v>
          </cell>
          <cell r="S1476">
            <v>206398760.90258852</v>
          </cell>
        </row>
        <row r="1477">
          <cell r="R1477" t="str">
            <v>344.NA2</v>
          </cell>
          <cell r="S1477">
            <v>0</v>
          </cell>
        </row>
        <row r="1478">
          <cell r="R1478" t="str">
            <v>345.NA</v>
          </cell>
          <cell r="S1478">
            <v>0</v>
          </cell>
        </row>
        <row r="1479">
          <cell r="R1479" t="str">
            <v>345.SG</v>
          </cell>
          <cell r="S1479">
            <v>92045153.007876277</v>
          </cell>
        </row>
        <row r="1480">
          <cell r="R1480" t="str">
            <v>345.SG1</v>
          </cell>
          <cell r="S1480">
            <v>48915877.330592319</v>
          </cell>
        </row>
        <row r="1481">
          <cell r="R1481" t="str">
            <v>345.SG2</v>
          </cell>
          <cell r="S1481">
            <v>0</v>
          </cell>
        </row>
        <row r="1482">
          <cell r="R1482" t="str">
            <v>345.SG3</v>
          </cell>
          <cell r="S1482">
            <v>1261845.7773255885</v>
          </cell>
        </row>
        <row r="1483">
          <cell r="R1483" t="str">
            <v>345.NA1</v>
          </cell>
          <cell r="S1483">
            <v>142222876.11579421</v>
          </cell>
        </row>
        <row r="1484">
          <cell r="R1484" t="str">
            <v>345.NA2</v>
          </cell>
          <cell r="S1484">
            <v>0</v>
          </cell>
        </row>
        <row r="1485">
          <cell r="R1485" t="str">
            <v>345.NA3</v>
          </cell>
          <cell r="S1485">
            <v>0</v>
          </cell>
        </row>
        <row r="1486">
          <cell r="R1486" t="str">
            <v>345.NA4</v>
          </cell>
          <cell r="S1486">
            <v>0</v>
          </cell>
        </row>
        <row r="1487">
          <cell r="R1487" t="str">
            <v>346.NA</v>
          </cell>
          <cell r="S1487">
            <v>0</v>
          </cell>
        </row>
        <row r="1488">
          <cell r="R1488" t="str">
            <v>346.SG</v>
          </cell>
          <cell r="S1488">
            <v>5499368.8410105016</v>
          </cell>
        </row>
        <row r="1489">
          <cell r="R1489" t="str">
            <v>346.SG1</v>
          </cell>
          <cell r="S1489">
            <v>1133418.5357789735</v>
          </cell>
        </row>
        <row r="1490">
          <cell r="R1490" t="str">
            <v>346.SG2</v>
          </cell>
          <cell r="S1490">
            <v>0</v>
          </cell>
        </row>
        <row r="1491">
          <cell r="R1491" t="str">
            <v>346.NA1</v>
          </cell>
          <cell r="S1491">
            <v>6632787.3767894749</v>
          </cell>
        </row>
        <row r="1492">
          <cell r="R1492" t="str">
            <v>346.NA2</v>
          </cell>
          <cell r="S1492">
            <v>0</v>
          </cell>
        </row>
        <row r="1493">
          <cell r="R1493" t="str">
            <v>347.NA</v>
          </cell>
          <cell r="S1493">
            <v>0</v>
          </cell>
        </row>
        <row r="1494">
          <cell r="R1494" t="str">
            <v>347.S</v>
          </cell>
          <cell r="S1494">
            <v>0</v>
          </cell>
        </row>
        <row r="1495">
          <cell r="R1495" t="str">
            <v>347.NA1</v>
          </cell>
          <cell r="S1495">
            <v>0</v>
          </cell>
        </row>
        <row r="1496">
          <cell r="R1496" t="str">
            <v>347.NA2</v>
          </cell>
          <cell r="S1496">
            <v>0</v>
          </cell>
        </row>
        <row r="1497">
          <cell r="R1497" t="str">
            <v>OP.NA</v>
          </cell>
          <cell r="S1497">
            <v>0</v>
          </cell>
        </row>
        <row r="1498">
          <cell r="R1498" t="str">
            <v>OP.S</v>
          </cell>
          <cell r="S1498">
            <v>0</v>
          </cell>
        </row>
        <row r="1499">
          <cell r="R1499" t="str">
            <v>OP.SG</v>
          </cell>
          <cell r="S1499">
            <v>6668949.950018608</v>
          </cell>
        </row>
        <row r="1500">
          <cell r="R1500" t="str">
            <v>OP.NA1</v>
          </cell>
          <cell r="S1500">
            <v>6668949.950018608</v>
          </cell>
        </row>
        <row r="1501">
          <cell r="R1501" t="str">
            <v>OP.NA2</v>
          </cell>
          <cell r="S1501">
            <v>0</v>
          </cell>
        </row>
        <row r="1502">
          <cell r="R1502" t="str">
            <v>Total Other Production Plant.NA</v>
          </cell>
          <cell r="S1502">
            <v>1765392304.7805371</v>
          </cell>
        </row>
        <row r="1503">
          <cell r="R1503" t="str">
            <v>Total Other Production Plant.NA1</v>
          </cell>
          <cell r="S1503">
            <v>0</v>
          </cell>
        </row>
        <row r="1504">
          <cell r="R1504" t="str">
            <v>Summary of Other Production Plant by Factor.NA</v>
          </cell>
          <cell r="S1504">
            <v>0</v>
          </cell>
        </row>
        <row r="1505">
          <cell r="R1505" t="str">
            <v>Summary of Other Production Plant by Factor.NA1</v>
          </cell>
          <cell r="S1505">
            <v>0</v>
          </cell>
        </row>
        <row r="1506">
          <cell r="R1506" t="str">
            <v>Summary of Other Production Plant by Factor.NA2</v>
          </cell>
          <cell r="S1506">
            <v>0</v>
          </cell>
        </row>
        <row r="1507">
          <cell r="R1507" t="str">
            <v>Summary of Other Production Plant by Factor.NA3</v>
          </cell>
          <cell r="S1507">
            <v>1765392304.7805371</v>
          </cell>
        </row>
        <row r="1508">
          <cell r="R1508" t="str">
            <v>Summary of Other Production Plant by Factor.NA4</v>
          </cell>
          <cell r="S1508">
            <v>0</v>
          </cell>
        </row>
        <row r="1509">
          <cell r="R1509" t="str">
            <v>Total of Other Production Plant by Factor.NA</v>
          </cell>
          <cell r="S1509">
            <v>1765392304.7805371</v>
          </cell>
        </row>
        <row r="1510">
          <cell r="R1510" t="str">
            <v>Total of Other Production Plant by Factor.NA1</v>
          </cell>
          <cell r="S1510">
            <v>0</v>
          </cell>
        </row>
        <row r="1511">
          <cell r="R1511" t="str">
            <v>Experimental Plant.NA</v>
          </cell>
          <cell r="S1511">
            <v>0</v>
          </cell>
        </row>
        <row r="1512">
          <cell r="R1512" t="str">
            <v>103.NA</v>
          </cell>
          <cell r="S1512">
            <v>0</v>
          </cell>
        </row>
        <row r="1513">
          <cell r="R1513" t="str">
            <v>103.SG</v>
          </cell>
          <cell r="S1513">
            <v>0</v>
          </cell>
        </row>
        <row r="1514">
          <cell r="R1514" t="str">
            <v>Total Experimental Production Plant.NA</v>
          </cell>
          <cell r="S1514">
            <v>0</v>
          </cell>
        </row>
        <row r="1515">
          <cell r="R1515" t="str">
            <v>Total Experimental Production Plant.NA1</v>
          </cell>
          <cell r="S1515">
            <v>0</v>
          </cell>
        </row>
        <row r="1516">
          <cell r="R1516" t="str">
            <v>Total Production Plant.NA</v>
          </cell>
          <cell r="S1516">
            <v>5232155945.9473391</v>
          </cell>
        </row>
        <row r="1517">
          <cell r="R1517" t="str">
            <v>350.NA</v>
          </cell>
          <cell r="S1517">
            <v>0</v>
          </cell>
        </row>
        <row r="1518">
          <cell r="R1518" t="str">
            <v>350.SG</v>
          </cell>
          <cell r="S1518">
            <v>9212776.4352516625</v>
          </cell>
        </row>
        <row r="1519">
          <cell r="R1519" t="str">
            <v>350.SG1</v>
          </cell>
          <cell r="S1519">
            <v>21180038.636487428</v>
          </cell>
        </row>
        <row r="1520">
          <cell r="R1520" t="str">
            <v>350.SG2</v>
          </cell>
          <cell r="S1520">
            <v>75102121.670668289</v>
          </cell>
        </row>
        <row r="1521">
          <cell r="R1521" t="str">
            <v>350.NA1</v>
          </cell>
          <cell r="S1521">
            <v>105494936.74240738</v>
          </cell>
        </row>
        <row r="1522">
          <cell r="R1522" t="str">
            <v>350.NA2</v>
          </cell>
          <cell r="S1522">
            <v>0</v>
          </cell>
        </row>
        <row r="1523">
          <cell r="R1523" t="str">
            <v>352.NA</v>
          </cell>
          <cell r="S1523">
            <v>0</v>
          </cell>
        </row>
        <row r="1524">
          <cell r="R1524" t="str">
            <v>352.S</v>
          </cell>
          <cell r="S1524">
            <v>0</v>
          </cell>
        </row>
        <row r="1525">
          <cell r="R1525" t="str">
            <v>352.SG</v>
          </cell>
          <cell r="S1525">
            <v>3149806.059465487</v>
          </cell>
        </row>
        <row r="1526">
          <cell r="R1526" t="str">
            <v>352.SG1</v>
          </cell>
          <cell r="S1526">
            <v>7814338.0438186172</v>
          </cell>
        </row>
        <row r="1527">
          <cell r="R1527" t="str">
            <v>352.SG2</v>
          </cell>
          <cell r="S1527">
            <v>85020121.550317645</v>
          </cell>
        </row>
        <row r="1528">
          <cell r="R1528" t="str">
            <v>352.NA1</v>
          </cell>
          <cell r="S1528">
            <v>95984265.653601751</v>
          </cell>
        </row>
        <row r="1529">
          <cell r="R1529" t="str">
            <v>352.NA2</v>
          </cell>
          <cell r="S1529">
            <v>0</v>
          </cell>
        </row>
        <row r="1530">
          <cell r="R1530" t="str">
            <v>353.NA</v>
          </cell>
          <cell r="S1530">
            <v>0</v>
          </cell>
        </row>
        <row r="1531">
          <cell r="R1531" t="str">
            <v>353.SG</v>
          </cell>
          <cell r="S1531">
            <v>49197639.913049519</v>
          </cell>
        </row>
        <row r="1532">
          <cell r="R1532" t="str">
            <v>353.SG1</v>
          </cell>
          <cell r="S1532">
            <v>73865403.799002245</v>
          </cell>
        </row>
        <row r="1533">
          <cell r="R1533" t="str">
            <v>353.SG2</v>
          </cell>
          <cell r="S1533">
            <v>700808077.47665513</v>
          </cell>
        </row>
        <row r="1534">
          <cell r="R1534" t="str">
            <v>353.NA1</v>
          </cell>
          <cell r="S1534">
            <v>823871121.18870687</v>
          </cell>
        </row>
        <row r="1535">
          <cell r="R1535" t="str">
            <v>353.NA2</v>
          </cell>
          <cell r="S1535">
            <v>0</v>
          </cell>
        </row>
        <row r="1536">
          <cell r="R1536" t="str">
            <v>354.NA</v>
          </cell>
          <cell r="S1536">
            <v>0</v>
          </cell>
        </row>
        <row r="1537">
          <cell r="R1537" t="str">
            <v>354.SG</v>
          </cell>
          <cell r="S1537">
            <v>67956861.681237057</v>
          </cell>
        </row>
        <row r="1538">
          <cell r="R1538" t="str">
            <v>354.SG1</v>
          </cell>
          <cell r="S1538">
            <v>58247704.763029777</v>
          </cell>
        </row>
        <row r="1539">
          <cell r="R1539" t="str">
            <v>354.SG2</v>
          </cell>
          <cell r="S1539">
            <v>417606942.72715724</v>
          </cell>
        </row>
        <row r="1540">
          <cell r="R1540" t="str">
            <v>354.NA1</v>
          </cell>
          <cell r="S1540">
            <v>543811509.17142403</v>
          </cell>
        </row>
        <row r="1541">
          <cell r="R1541" t="str">
            <v>354.NA2</v>
          </cell>
          <cell r="S1541">
            <v>0</v>
          </cell>
        </row>
        <row r="1542">
          <cell r="R1542" t="str">
            <v>355.NA</v>
          </cell>
          <cell r="S1542">
            <v>0</v>
          </cell>
        </row>
        <row r="1543">
          <cell r="R1543" t="str">
            <v>355.SG</v>
          </cell>
          <cell r="S1543">
            <v>27804923.914168071</v>
          </cell>
        </row>
        <row r="1544">
          <cell r="R1544" t="str">
            <v>355.SG1</v>
          </cell>
          <cell r="S1544">
            <v>50621829.07674963</v>
          </cell>
        </row>
        <row r="1545">
          <cell r="R1545" t="str">
            <v>355.SG2</v>
          </cell>
          <cell r="S1545">
            <v>265844261.93930516</v>
          </cell>
        </row>
        <row r="1546">
          <cell r="R1546" t="str">
            <v>355.NA1</v>
          </cell>
          <cell r="S1546">
            <v>344271014.93022287</v>
          </cell>
        </row>
        <row r="1547">
          <cell r="R1547" t="str">
            <v>355.NA2</v>
          </cell>
          <cell r="S1547">
            <v>0</v>
          </cell>
        </row>
        <row r="1548">
          <cell r="R1548" t="str">
            <v>356.NA</v>
          </cell>
          <cell r="S1548">
            <v>0</v>
          </cell>
        </row>
        <row r="1549">
          <cell r="R1549" t="str">
            <v>356.SG</v>
          </cell>
          <cell r="S1549">
            <v>78178551.753774986</v>
          </cell>
        </row>
        <row r="1550">
          <cell r="R1550" t="str">
            <v>356.SG1</v>
          </cell>
          <cell r="S1550">
            <v>69635464.768560514</v>
          </cell>
        </row>
        <row r="1551">
          <cell r="R1551" t="str">
            <v>356.SG2</v>
          </cell>
          <cell r="S1551">
            <v>338317114.35876828</v>
          </cell>
        </row>
        <row r="1552">
          <cell r="R1552" t="str">
            <v>356.NA1</v>
          </cell>
          <cell r="S1552">
            <v>486131130.88110375</v>
          </cell>
        </row>
        <row r="1553">
          <cell r="R1553" t="str">
            <v>356.NA2</v>
          </cell>
          <cell r="S1553">
            <v>0</v>
          </cell>
        </row>
        <row r="1554">
          <cell r="R1554" t="str">
            <v>357.NA</v>
          </cell>
          <cell r="S1554">
            <v>0</v>
          </cell>
        </row>
        <row r="1555">
          <cell r="R1555" t="str">
            <v>357.SG</v>
          </cell>
          <cell r="S1555">
            <v>2786.9100456391488</v>
          </cell>
        </row>
        <row r="1556">
          <cell r="R1556" t="str">
            <v>357.SG1</v>
          </cell>
          <cell r="S1556">
            <v>40091.406509781831</v>
          </cell>
        </row>
        <row r="1557">
          <cell r="R1557" t="str">
            <v>357.SG2</v>
          </cell>
          <cell r="S1557">
            <v>1496711.7331124139</v>
          </cell>
        </row>
        <row r="1558">
          <cell r="R1558" t="str">
            <v>357.NA1</v>
          </cell>
          <cell r="S1558">
            <v>1539590.0496678348</v>
          </cell>
        </row>
        <row r="1559">
          <cell r="R1559" t="str">
            <v>357.NA2</v>
          </cell>
          <cell r="S1559">
            <v>0</v>
          </cell>
        </row>
        <row r="1560">
          <cell r="R1560" t="str">
            <v>358.NA</v>
          </cell>
          <cell r="S1560">
            <v>0</v>
          </cell>
        </row>
        <row r="1561">
          <cell r="R1561" t="str">
            <v>358.SG</v>
          </cell>
          <cell r="S1561">
            <v>0</v>
          </cell>
        </row>
        <row r="1562">
          <cell r="R1562" t="str">
            <v>358.SG1</v>
          </cell>
          <cell r="S1562">
            <v>475736.1075943227</v>
          </cell>
        </row>
        <row r="1563">
          <cell r="R1563" t="str">
            <v>358.SG2</v>
          </cell>
          <cell r="S1563">
            <v>3039229.1758844331</v>
          </cell>
        </row>
        <row r="1564">
          <cell r="R1564" t="str">
            <v>358.NA1</v>
          </cell>
          <cell r="S1564">
            <v>3514965.283478756</v>
          </cell>
        </row>
        <row r="1565">
          <cell r="R1565" t="str">
            <v>358.NA2</v>
          </cell>
          <cell r="S1565">
            <v>0</v>
          </cell>
        </row>
        <row r="1566">
          <cell r="R1566" t="str">
            <v>359.NA</v>
          </cell>
          <cell r="S1566">
            <v>0</v>
          </cell>
        </row>
        <row r="1567">
          <cell r="R1567" t="str">
            <v>359.SG</v>
          </cell>
          <cell r="S1567">
            <v>814959.89071848709</v>
          </cell>
        </row>
        <row r="1568">
          <cell r="R1568" t="str">
            <v>359.SG1</v>
          </cell>
          <cell r="S1568">
            <v>192697.00473329076</v>
          </cell>
        </row>
        <row r="1569">
          <cell r="R1569" t="str">
            <v>359.SG2</v>
          </cell>
          <cell r="S1569">
            <v>4214122.388472897</v>
          </cell>
        </row>
        <row r="1570">
          <cell r="R1570" t="str">
            <v>359.NA1</v>
          </cell>
          <cell r="S1570">
            <v>5221779.2839246746</v>
          </cell>
        </row>
        <row r="1571">
          <cell r="R1571" t="str">
            <v>359.NA2</v>
          </cell>
          <cell r="S1571">
            <v>0</v>
          </cell>
        </row>
        <row r="1572">
          <cell r="R1572" t="str">
            <v>TP.NA</v>
          </cell>
          <cell r="S1572">
            <v>0</v>
          </cell>
        </row>
        <row r="1573">
          <cell r="R1573" t="str">
            <v>TP.SG</v>
          </cell>
          <cell r="S1573">
            <v>75520041.825527936</v>
          </cell>
        </row>
        <row r="1574">
          <cell r="R1574" t="str">
            <v>TP.NA1</v>
          </cell>
          <cell r="S1574">
            <v>75520041.825527936</v>
          </cell>
        </row>
        <row r="1575">
          <cell r="R1575" t="str">
            <v>TP.NA2</v>
          </cell>
          <cell r="S1575">
            <v>0</v>
          </cell>
        </row>
        <row r="1576">
          <cell r="R1576" t="str">
            <v>TS0.NA</v>
          </cell>
          <cell r="S1576">
            <v>0</v>
          </cell>
        </row>
        <row r="1577">
          <cell r="R1577" t="str">
            <v>TS0.SG</v>
          </cell>
          <cell r="S1577">
            <v>0</v>
          </cell>
        </row>
        <row r="1578">
          <cell r="R1578" t="str">
            <v>TS0.NA1</v>
          </cell>
          <cell r="S1578">
            <v>0</v>
          </cell>
        </row>
        <row r="1579">
          <cell r="R1579" t="str">
            <v>TS0.NA2</v>
          </cell>
          <cell r="S1579">
            <v>0</v>
          </cell>
        </row>
        <row r="1580">
          <cell r="R1580" t="str">
            <v>Total Transmission Plant.NA</v>
          </cell>
          <cell r="S1580">
            <v>2485360355.010066</v>
          </cell>
        </row>
        <row r="1581">
          <cell r="R1581" t="str">
            <v>Summary of Transmission Plant by Factor.NA</v>
          </cell>
          <cell r="S1581">
            <v>0</v>
          </cell>
        </row>
        <row r="1582">
          <cell r="R1582" t="str">
            <v>Summary of Transmission Plant by Factor.NA1</v>
          </cell>
          <cell r="S1582">
            <v>0</v>
          </cell>
        </row>
        <row r="1583">
          <cell r="R1583" t="str">
            <v>Summary of Transmission Plant by Factor.NA2</v>
          </cell>
          <cell r="S1583">
            <v>0</v>
          </cell>
        </row>
        <row r="1584">
          <cell r="R1584" t="str">
            <v>Summary of Transmission Plant by Factor.NA3</v>
          </cell>
          <cell r="S1584">
            <v>2485360355.010066</v>
          </cell>
        </row>
        <row r="1585">
          <cell r="R1585" t="str">
            <v>Total Transmission Plant by Factor.NA</v>
          </cell>
          <cell r="S1585">
            <v>2485360355.010066</v>
          </cell>
        </row>
        <row r="1586">
          <cell r="R1586" t="str">
            <v>360.NA</v>
          </cell>
          <cell r="S1586">
            <v>0</v>
          </cell>
        </row>
        <row r="1587">
          <cell r="R1587" t="str">
            <v>360.S1</v>
          </cell>
          <cell r="S1587">
            <v>36848138.050769202</v>
          </cell>
        </row>
        <row r="1588">
          <cell r="R1588" t="str">
            <v>360.NA1</v>
          </cell>
          <cell r="S1588">
            <v>36848138.050769202</v>
          </cell>
        </row>
        <row r="1589">
          <cell r="R1589" t="str">
            <v>360.NA2</v>
          </cell>
          <cell r="S1589">
            <v>0</v>
          </cell>
        </row>
        <row r="1590">
          <cell r="R1590" t="str">
            <v>361.NA</v>
          </cell>
          <cell r="S1590">
            <v>0</v>
          </cell>
        </row>
        <row r="1591">
          <cell r="R1591" t="str">
            <v>361.S1</v>
          </cell>
          <cell r="S1591">
            <v>53649356.954615399</v>
          </cell>
        </row>
        <row r="1592">
          <cell r="R1592" t="str">
            <v>361.NA1</v>
          </cell>
          <cell r="S1592">
            <v>53649356.954615399</v>
          </cell>
        </row>
        <row r="1593">
          <cell r="R1593" t="str">
            <v>361.NA2</v>
          </cell>
          <cell r="S1593">
            <v>0</v>
          </cell>
        </row>
        <row r="1594">
          <cell r="R1594" t="str">
            <v>362.NA</v>
          </cell>
          <cell r="S1594">
            <v>0</v>
          </cell>
        </row>
        <row r="1595">
          <cell r="R1595" t="str">
            <v>362.S1</v>
          </cell>
          <cell r="S1595">
            <v>449954043.41230798</v>
          </cell>
        </row>
        <row r="1596">
          <cell r="R1596" t="str">
            <v>362.NA1</v>
          </cell>
          <cell r="S1596">
            <v>449954043.41230798</v>
          </cell>
        </row>
        <row r="1597">
          <cell r="R1597" t="str">
            <v>362.NA2</v>
          </cell>
          <cell r="S1597">
            <v>0</v>
          </cell>
        </row>
        <row r="1598">
          <cell r="R1598" t="str">
            <v>363.NA</v>
          </cell>
          <cell r="S1598">
            <v>0</v>
          </cell>
        </row>
        <row r="1599">
          <cell r="R1599" t="str">
            <v>363.S1</v>
          </cell>
          <cell r="S1599">
            <v>0</v>
          </cell>
        </row>
        <row r="1600">
          <cell r="R1600" t="str">
            <v>363.NA1</v>
          </cell>
          <cell r="S1600">
            <v>0</v>
          </cell>
        </row>
        <row r="1601">
          <cell r="R1601" t="str">
            <v>363.NA2</v>
          </cell>
          <cell r="S1601">
            <v>0</v>
          </cell>
        </row>
        <row r="1602">
          <cell r="R1602" t="str">
            <v>364.NA</v>
          </cell>
          <cell r="S1602">
            <v>0</v>
          </cell>
        </row>
        <row r="1603">
          <cell r="R1603" t="str">
            <v>364.S1</v>
          </cell>
          <cell r="S1603">
            <v>353004261.64307702</v>
          </cell>
        </row>
        <row r="1604">
          <cell r="R1604" t="str">
            <v>364.NA1</v>
          </cell>
          <cell r="S1604">
            <v>353004261.64307702</v>
          </cell>
        </row>
        <row r="1605">
          <cell r="R1605" t="str">
            <v>364.NA2</v>
          </cell>
          <cell r="S1605">
            <v>0</v>
          </cell>
        </row>
        <row r="1606">
          <cell r="R1606" t="str">
            <v>365.NA</v>
          </cell>
          <cell r="S1606">
            <v>0</v>
          </cell>
        </row>
        <row r="1607">
          <cell r="R1607" t="str">
            <v>365.S1</v>
          </cell>
          <cell r="S1607">
            <v>223337309.52307701</v>
          </cell>
        </row>
        <row r="1608">
          <cell r="R1608" t="str">
            <v>365.NA1</v>
          </cell>
          <cell r="S1608">
            <v>223337309.52307701</v>
          </cell>
        </row>
        <row r="1609">
          <cell r="R1609" t="str">
            <v>365.NA2</v>
          </cell>
          <cell r="S1609">
            <v>0</v>
          </cell>
        </row>
        <row r="1610">
          <cell r="R1610" t="str">
            <v>366.NA</v>
          </cell>
          <cell r="S1610">
            <v>0</v>
          </cell>
        </row>
        <row r="1611">
          <cell r="R1611" t="str">
            <v>366.S1</v>
          </cell>
          <cell r="S1611">
            <v>185511737.44</v>
          </cell>
        </row>
        <row r="1612">
          <cell r="R1612" t="str">
            <v>366.NA1</v>
          </cell>
          <cell r="S1612">
            <v>185511737.44</v>
          </cell>
        </row>
        <row r="1613">
          <cell r="R1613" t="str">
            <v>366.NA2</v>
          </cell>
          <cell r="S1613">
            <v>0</v>
          </cell>
        </row>
        <row r="1614">
          <cell r="R1614" t="str">
            <v>366.NA3</v>
          </cell>
          <cell r="S1614">
            <v>0</v>
          </cell>
        </row>
        <row r="1615">
          <cell r="R1615" t="str">
            <v>366.NA4</v>
          </cell>
          <cell r="S1615">
            <v>0</v>
          </cell>
        </row>
        <row r="1616">
          <cell r="R1616" t="str">
            <v>366.NA5</v>
          </cell>
          <cell r="S1616">
            <v>0</v>
          </cell>
        </row>
        <row r="1617">
          <cell r="R1617" t="str">
            <v>367.NA</v>
          </cell>
          <cell r="S1617">
            <v>0</v>
          </cell>
        </row>
        <row r="1618">
          <cell r="R1618" t="str">
            <v>367.S1</v>
          </cell>
          <cell r="S1618">
            <v>504853416.83153802</v>
          </cell>
        </row>
        <row r="1619">
          <cell r="R1619" t="str">
            <v>367.NA1</v>
          </cell>
          <cell r="S1619">
            <v>504853416.83153802</v>
          </cell>
        </row>
        <row r="1620">
          <cell r="R1620" t="str">
            <v>367.NA2</v>
          </cell>
          <cell r="S1620">
            <v>0</v>
          </cell>
        </row>
        <row r="1621">
          <cell r="R1621" t="str">
            <v>368.NA</v>
          </cell>
          <cell r="S1621">
            <v>0</v>
          </cell>
        </row>
        <row r="1622">
          <cell r="R1622" t="str">
            <v>368.S1</v>
          </cell>
          <cell r="S1622">
            <v>480346340.53692299</v>
          </cell>
        </row>
        <row r="1623">
          <cell r="R1623" t="str">
            <v>368.NA1</v>
          </cell>
          <cell r="S1623">
            <v>480346340.53692299</v>
          </cell>
        </row>
        <row r="1624">
          <cell r="R1624" t="str">
            <v>368.NA2</v>
          </cell>
          <cell r="S1624">
            <v>0</v>
          </cell>
        </row>
        <row r="1625">
          <cell r="R1625" t="str">
            <v>369.NA</v>
          </cell>
          <cell r="S1625">
            <v>0</v>
          </cell>
        </row>
        <row r="1626">
          <cell r="R1626" t="str">
            <v>369.S1</v>
          </cell>
          <cell r="S1626">
            <v>264418427.883077</v>
          </cell>
        </row>
        <row r="1627">
          <cell r="R1627" t="str">
            <v>369.NA1</v>
          </cell>
          <cell r="S1627">
            <v>264418427.883077</v>
          </cell>
        </row>
        <row r="1628">
          <cell r="R1628" t="str">
            <v>369.NA2</v>
          </cell>
          <cell r="S1628">
            <v>0</v>
          </cell>
        </row>
        <row r="1629">
          <cell r="R1629" t="str">
            <v>370.NA</v>
          </cell>
          <cell r="S1629">
            <v>0</v>
          </cell>
        </row>
        <row r="1630">
          <cell r="R1630" t="str">
            <v>370.S1</v>
          </cell>
          <cell r="S1630">
            <v>77439923.702307701</v>
          </cell>
        </row>
        <row r="1631">
          <cell r="R1631" t="str">
            <v>370.NA1</v>
          </cell>
          <cell r="S1631">
            <v>77439923.702307701</v>
          </cell>
        </row>
        <row r="1632">
          <cell r="R1632" t="str">
            <v>370.NA2</v>
          </cell>
          <cell r="S1632">
            <v>0</v>
          </cell>
        </row>
        <row r="1633">
          <cell r="R1633" t="str">
            <v>371.NA</v>
          </cell>
          <cell r="S1633">
            <v>0</v>
          </cell>
        </row>
        <row r="1634">
          <cell r="R1634" t="str">
            <v>371.S1</v>
          </cell>
          <cell r="S1634">
            <v>4339903.5046153804</v>
          </cell>
        </row>
        <row r="1635">
          <cell r="R1635" t="str">
            <v>371.NA1</v>
          </cell>
          <cell r="S1635">
            <v>4339903.5046153804</v>
          </cell>
        </row>
        <row r="1636">
          <cell r="R1636" t="str">
            <v>371.NA2</v>
          </cell>
          <cell r="S1636">
            <v>0</v>
          </cell>
        </row>
        <row r="1637">
          <cell r="R1637" t="str">
            <v>372.NA</v>
          </cell>
          <cell r="S1637">
            <v>0</v>
          </cell>
        </row>
        <row r="1638">
          <cell r="R1638" t="str">
            <v>372.S1</v>
          </cell>
          <cell r="S1638">
            <v>0</v>
          </cell>
        </row>
        <row r="1639">
          <cell r="R1639" t="str">
            <v>372.NA1</v>
          </cell>
          <cell r="S1639">
            <v>0</v>
          </cell>
        </row>
        <row r="1640">
          <cell r="R1640" t="str">
            <v>372.NA2</v>
          </cell>
          <cell r="S1640">
            <v>0</v>
          </cell>
        </row>
        <row r="1641">
          <cell r="R1641" t="str">
            <v>373.NA2</v>
          </cell>
          <cell r="S1641">
            <v>0</v>
          </cell>
        </row>
        <row r="1642">
          <cell r="R1642" t="str">
            <v>373.S1</v>
          </cell>
          <cell r="S1642">
            <v>22022824.606153801</v>
          </cell>
        </row>
        <row r="1643">
          <cell r="R1643" t="str">
            <v>373.NA3</v>
          </cell>
          <cell r="S1643">
            <v>22022824.606153801</v>
          </cell>
        </row>
        <row r="1644">
          <cell r="R1644" t="str">
            <v>373.NA4</v>
          </cell>
          <cell r="S1644">
            <v>0</v>
          </cell>
        </row>
        <row r="1645">
          <cell r="R1645" t="str">
            <v>DP.NA</v>
          </cell>
          <cell r="S1645">
            <v>0</v>
          </cell>
        </row>
        <row r="1646">
          <cell r="R1646" t="str">
            <v>DP.S</v>
          </cell>
          <cell r="S1646">
            <v>15375258.134615401</v>
          </cell>
        </row>
        <row r="1647">
          <cell r="R1647" t="str">
            <v>DP.NA1</v>
          </cell>
          <cell r="S1647">
            <v>15375258.134615401</v>
          </cell>
        </row>
        <row r="1648">
          <cell r="R1648" t="str">
            <v>DP.NA2</v>
          </cell>
          <cell r="S1648">
            <v>0</v>
          </cell>
        </row>
        <row r="1649">
          <cell r="R1649" t="str">
            <v>DS0.NA</v>
          </cell>
          <cell r="S1649">
            <v>0</v>
          </cell>
        </row>
        <row r="1650">
          <cell r="R1650" t="str">
            <v>DS0.S</v>
          </cell>
          <cell r="S1650">
            <v>0</v>
          </cell>
        </row>
        <row r="1651">
          <cell r="R1651" t="str">
            <v>DS0.NA1</v>
          </cell>
          <cell r="S1651">
            <v>0</v>
          </cell>
        </row>
        <row r="1652">
          <cell r="R1652" t="str">
            <v>DS0.NA2</v>
          </cell>
          <cell r="S1652">
            <v>0</v>
          </cell>
        </row>
        <row r="1653">
          <cell r="R1653" t="str">
            <v>DS0.NA3</v>
          </cell>
          <cell r="S1653">
            <v>0</v>
          </cell>
        </row>
        <row r="1654">
          <cell r="R1654" t="str">
            <v>Total Distribution Plant.NA</v>
          </cell>
          <cell r="S1654">
            <v>2671100942.2230773</v>
          </cell>
        </row>
        <row r="1655">
          <cell r="R1655" t="str">
            <v>Total Distribution Plant.NA1</v>
          </cell>
          <cell r="S1655">
            <v>0</v>
          </cell>
        </row>
        <row r="1656">
          <cell r="R1656" t="str">
            <v>Summary of Distribution Plant by Factor.NA</v>
          </cell>
          <cell r="S1656">
            <v>0</v>
          </cell>
        </row>
        <row r="1657">
          <cell r="R1657" t="str">
            <v>Summary of Distribution Plant by Factor.NA1</v>
          </cell>
          <cell r="S1657">
            <v>2671100942.2230773</v>
          </cell>
        </row>
        <row r="1658">
          <cell r="R1658" t="str">
            <v>Summary of Distribution Plant by Factor.NA2</v>
          </cell>
          <cell r="S1658">
            <v>0</v>
          </cell>
        </row>
        <row r="1659">
          <cell r="R1659" t="str">
            <v>Total Distribution Plant by Factor.NA</v>
          </cell>
          <cell r="S1659">
            <v>2671100942.2230773</v>
          </cell>
        </row>
        <row r="1660">
          <cell r="R1660" t="str">
            <v>389.NA</v>
          </cell>
          <cell r="S1660">
            <v>0</v>
          </cell>
        </row>
        <row r="1661">
          <cell r="R1661" t="str">
            <v>389.S</v>
          </cell>
          <cell r="S1661">
            <v>4068287.04</v>
          </cell>
        </row>
        <row r="1662">
          <cell r="R1662" t="str">
            <v>389.CN</v>
          </cell>
          <cell r="S1662">
            <v>527009.81959136168</v>
          </cell>
        </row>
        <row r="1663">
          <cell r="R1663" t="str">
            <v>389.SG</v>
          </cell>
          <cell r="S1663">
            <v>145.36923560809262</v>
          </cell>
        </row>
        <row r="1664">
          <cell r="R1664" t="str">
            <v>389.SG1</v>
          </cell>
          <cell r="S1664">
            <v>536.97642384061771</v>
          </cell>
        </row>
        <row r="1665">
          <cell r="R1665" t="str">
            <v>389.SO</v>
          </cell>
          <cell r="S1665">
            <v>3251348.7944193762</v>
          </cell>
        </row>
        <row r="1666">
          <cell r="R1666" t="str">
            <v>389.NA1</v>
          </cell>
          <cell r="S1666">
            <v>7847327.999670187</v>
          </cell>
        </row>
        <row r="1667">
          <cell r="R1667" t="str">
            <v>389.NA2</v>
          </cell>
          <cell r="S1667">
            <v>0</v>
          </cell>
        </row>
        <row r="1668">
          <cell r="R1668" t="str">
            <v>390.NA</v>
          </cell>
          <cell r="S1668">
            <v>0</v>
          </cell>
        </row>
        <row r="1669">
          <cell r="R1669" t="str">
            <v>390.S</v>
          </cell>
          <cell r="S1669">
            <v>43118513.086153798</v>
          </cell>
        </row>
        <row r="1670">
          <cell r="R1670" t="str">
            <v>390.SG</v>
          </cell>
          <cell r="S1670">
            <v>147018.79599620082</v>
          </cell>
        </row>
        <row r="1671">
          <cell r="R1671" t="str">
            <v>390.SG1</v>
          </cell>
          <cell r="S1671">
            <v>699576.08163833502</v>
          </cell>
        </row>
        <row r="1672">
          <cell r="R1672" t="str">
            <v>390.CN</v>
          </cell>
          <cell r="S1672">
            <v>3863659.9529558197</v>
          </cell>
        </row>
        <row r="1673">
          <cell r="R1673" t="str">
            <v>390.SG2</v>
          </cell>
          <cell r="S1673">
            <v>2485008.7521301568</v>
          </cell>
        </row>
        <row r="1674">
          <cell r="R1674" t="str">
            <v>390.SE</v>
          </cell>
          <cell r="S1674">
            <v>135425.19466902368</v>
          </cell>
        </row>
        <row r="1675">
          <cell r="R1675" t="str">
            <v>390.SO</v>
          </cell>
          <cell r="S1675">
            <v>42301431.166426197</v>
          </cell>
        </row>
        <row r="1676">
          <cell r="R1676" t="str">
            <v>390.NA1</v>
          </cell>
          <cell r="S1676">
            <v>92750633.029969543</v>
          </cell>
        </row>
        <row r="1677">
          <cell r="R1677" t="str">
            <v>390.NA2</v>
          </cell>
          <cell r="S1677">
            <v>0</v>
          </cell>
        </row>
        <row r="1678">
          <cell r="R1678" t="str">
            <v>391.NA</v>
          </cell>
          <cell r="S1678">
            <v>0</v>
          </cell>
        </row>
        <row r="1679">
          <cell r="R1679" t="str">
            <v>391.S</v>
          </cell>
          <cell r="S1679">
            <v>2276308.1230769199</v>
          </cell>
        </row>
        <row r="1680">
          <cell r="R1680" t="str">
            <v>391.SG</v>
          </cell>
          <cell r="S1680">
            <v>1616.5722154895484</v>
          </cell>
        </row>
        <row r="1681">
          <cell r="R1681" t="str">
            <v>391.SG1</v>
          </cell>
          <cell r="S1681">
            <v>0</v>
          </cell>
        </row>
        <row r="1682">
          <cell r="R1682" t="str">
            <v>391.CN</v>
          </cell>
          <cell r="S1682">
            <v>3050444.6745050503</v>
          </cell>
        </row>
        <row r="1683">
          <cell r="R1683" t="str">
            <v>391.SG2</v>
          </cell>
          <cell r="S1683">
            <v>1623713.191153015</v>
          </cell>
        </row>
        <row r="1684">
          <cell r="R1684" t="str">
            <v>391.SE</v>
          </cell>
          <cell r="S1684">
            <v>30519.315531001346</v>
          </cell>
        </row>
        <row r="1685">
          <cell r="R1685" t="str">
            <v>391.SO</v>
          </cell>
          <cell r="S1685">
            <v>26285291.723941226</v>
          </cell>
        </row>
        <row r="1686">
          <cell r="R1686" t="str">
            <v>391.SG3</v>
          </cell>
          <cell r="S1686">
            <v>39661.208583810541</v>
          </cell>
        </row>
        <row r="1687">
          <cell r="R1687" t="str">
            <v>391.SG4</v>
          </cell>
          <cell r="S1687">
            <v>0</v>
          </cell>
        </row>
        <row r="1688">
          <cell r="R1688" t="str">
            <v>391.NA1</v>
          </cell>
          <cell r="S1688">
            <v>33307554.809006512</v>
          </cell>
        </row>
        <row r="1689">
          <cell r="R1689" t="str">
            <v>391.NA2</v>
          </cell>
          <cell r="S1689">
            <v>0</v>
          </cell>
        </row>
        <row r="1690">
          <cell r="R1690" t="str">
            <v>392.NA</v>
          </cell>
          <cell r="S1690">
            <v>0</v>
          </cell>
        </row>
        <row r="1691">
          <cell r="R1691" t="str">
            <v>392.S</v>
          </cell>
          <cell r="S1691">
            <v>33354822.653846201</v>
          </cell>
        </row>
        <row r="1692">
          <cell r="R1692" t="str">
            <v>392.SO</v>
          </cell>
          <cell r="S1692">
            <v>3128107.4416874642</v>
          </cell>
        </row>
        <row r="1693">
          <cell r="R1693" t="str">
            <v>392.SG</v>
          </cell>
          <cell r="S1693">
            <v>8319334.0874826619</v>
          </cell>
        </row>
        <row r="1694">
          <cell r="R1694" t="str">
            <v>392.CN</v>
          </cell>
          <cell r="S1694">
            <v>0</v>
          </cell>
        </row>
        <row r="1695">
          <cell r="R1695" t="str">
            <v>392.SG1</v>
          </cell>
          <cell r="S1695">
            <v>267194.34106241266</v>
          </cell>
        </row>
        <row r="1696">
          <cell r="R1696" t="str">
            <v>392.SE</v>
          </cell>
          <cell r="S1696">
            <v>251926.34696814214</v>
          </cell>
        </row>
        <row r="1697">
          <cell r="R1697" t="str">
            <v>392.SG2</v>
          </cell>
          <cell r="S1697">
            <v>32424.264849477575</v>
          </cell>
        </row>
        <row r="1698">
          <cell r="R1698" t="str">
            <v>392.SG3</v>
          </cell>
          <cell r="S1698">
            <v>143939.36408023819</v>
          </cell>
        </row>
        <row r="1699">
          <cell r="R1699" t="str">
            <v>392.SG4</v>
          </cell>
          <cell r="S1699">
            <v>19533.811685455526</v>
          </cell>
        </row>
        <row r="1700">
          <cell r="R1700" t="str">
            <v>392.NA1</v>
          </cell>
          <cell r="S1700">
            <v>45517282.311662048</v>
          </cell>
        </row>
        <row r="1701">
          <cell r="R1701" t="str">
            <v>392.NA2</v>
          </cell>
          <cell r="S1701">
            <v>0</v>
          </cell>
        </row>
        <row r="1702">
          <cell r="R1702" t="str">
            <v>393.NA</v>
          </cell>
          <cell r="S1702">
            <v>0</v>
          </cell>
        </row>
        <row r="1703">
          <cell r="R1703" t="str">
            <v>393.S</v>
          </cell>
          <cell r="S1703">
            <v>3762023.5130769201</v>
          </cell>
        </row>
        <row r="1704">
          <cell r="R1704" t="str">
            <v>393.SG</v>
          </cell>
          <cell r="S1704">
            <v>0</v>
          </cell>
        </row>
        <row r="1705">
          <cell r="R1705" t="str">
            <v>393.SG1</v>
          </cell>
          <cell r="S1705">
            <v>0</v>
          </cell>
        </row>
        <row r="1706">
          <cell r="R1706" t="str">
            <v>393.SO</v>
          </cell>
          <cell r="S1706">
            <v>82962.919855930668</v>
          </cell>
        </row>
        <row r="1707">
          <cell r="R1707" t="str">
            <v>393.SG2</v>
          </cell>
          <cell r="S1707">
            <v>2459994.9708902184</v>
          </cell>
        </row>
        <row r="1708">
          <cell r="R1708" t="str">
            <v>393.SG3</v>
          </cell>
          <cell r="S1708">
            <v>23608.835238287858</v>
          </cell>
        </row>
        <row r="1709">
          <cell r="R1709" t="str">
            <v>393.NA1</v>
          </cell>
          <cell r="S1709">
            <v>6328590.2390613575</v>
          </cell>
        </row>
        <row r="1710">
          <cell r="R1710" t="str">
            <v>393.NA2</v>
          </cell>
          <cell r="S1710">
            <v>0</v>
          </cell>
        </row>
        <row r="1711">
          <cell r="R1711" t="str">
            <v>394.NA</v>
          </cell>
          <cell r="S1711">
            <v>0</v>
          </cell>
        </row>
        <row r="1712">
          <cell r="R1712" t="str">
            <v>394.S</v>
          </cell>
          <cell r="S1712">
            <v>13158054.445384599</v>
          </cell>
        </row>
        <row r="1713">
          <cell r="R1713" t="str">
            <v>394.SG</v>
          </cell>
          <cell r="S1713">
            <v>54755.29597337373</v>
          </cell>
        </row>
        <row r="1714">
          <cell r="R1714" t="str">
            <v>394.SG1</v>
          </cell>
          <cell r="S1714">
            <v>10095146.333636364</v>
          </cell>
        </row>
        <row r="1715">
          <cell r="R1715" t="str">
            <v>394.SO</v>
          </cell>
          <cell r="S1715">
            <v>1608420.2862591674</v>
          </cell>
        </row>
        <row r="1716">
          <cell r="R1716" t="str">
            <v>394.SE</v>
          </cell>
          <cell r="S1716">
            <v>20060.435840941424</v>
          </cell>
        </row>
        <row r="1717">
          <cell r="R1717" t="str">
            <v>394.SG2</v>
          </cell>
          <cell r="S1717">
            <v>4584.0066675161133</v>
          </cell>
        </row>
        <row r="1718">
          <cell r="R1718" t="str">
            <v>394.SG3</v>
          </cell>
          <cell r="S1718">
            <v>714943.50623469346</v>
          </cell>
        </row>
        <row r="1719">
          <cell r="R1719" t="str">
            <v>394.SG4</v>
          </cell>
          <cell r="S1719">
            <v>39331.485681090409</v>
          </cell>
        </row>
        <row r="1720">
          <cell r="R1720" t="str">
            <v>394.NA1</v>
          </cell>
          <cell r="S1720">
            <v>25695295.795677748</v>
          </cell>
        </row>
        <row r="1721">
          <cell r="R1721" t="str">
            <v>394.NA2</v>
          </cell>
          <cell r="S1721">
            <v>0</v>
          </cell>
        </row>
        <row r="1722">
          <cell r="R1722" t="str">
            <v>395.NA</v>
          </cell>
          <cell r="S1722">
            <v>0</v>
          </cell>
        </row>
        <row r="1723">
          <cell r="R1723" t="str">
            <v>395.S</v>
          </cell>
          <cell r="S1723">
            <v>7471102.8607692299</v>
          </cell>
        </row>
        <row r="1724">
          <cell r="R1724" t="str">
            <v>395.SG</v>
          </cell>
          <cell r="S1724">
            <v>663.89017061172967</v>
          </cell>
        </row>
        <row r="1725">
          <cell r="R1725" t="str">
            <v>395.SG1</v>
          </cell>
          <cell r="S1725">
            <v>0</v>
          </cell>
        </row>
        <row r="1726">
          <cell r="R1726" t="str">
            <v>395.SO</v>
          </cell>
          <cell r="S1726">
            <v>1997169.3979614715</v>
          </cell>
        </row>
        <row r="1727">
          <cell r="R1727" t="str">
            <v>395.SE</v>
          </cell>
          <cell r="S1727">
            <v>117148.83850178437</v>
          </cell>
        </row>
        <row r="1728">
          <cell r="R1728" t="str">
            <v>395.SG2</v>
          </cell>
          <cell r="S1728">
            <v>2636762.1931326208</v>
          </cell>
        </row>
        <row r="1729">
          <cell r="R1729" t="str">
            <v>395.SG3</v>
          </cell>
          <cell r="S1729">
            <v>99408.120213790622</v>
          </cell>
        </row>
        <row r="1730">
          <cell r="R1730" t="str">
            <v>395.SG4</v>
          </cell>
          <cell r="S1730">
            <v>6133.5345172461084</v>
          </cell>
        </row>
        <row r="1731">
          <cell r="R1731" t="str">
            <v>395.NA1</v>
          </cell>
          <cell r="S1731">
            <v>12328388.835266754</v>
          </cell>
        </row>
        <row r="1732">
          <cell r="R1732" t="str">
            <v>395.NA2</v>
          </cell>
          <cell r="S1732">
            <v>0</v>
          </cell>
        </row>
        <row r="1733">
          <cell r="R1733" t="str">
            <v>396.NA</v>
          </cell>
          <cell r="S1733">
            <v>0</v>
          </cell>
        </row>
        <row r="1734">
          <cell r="R1734" t="str">
            <v>396.S</v>
          </cell>
          <cell r="S1734">
            <v>46634265.868461497</v>
          </cell>
        </row>
        <row r="1735">
          <cell r="R1735" t="str">
            <v>396.SG</v>
          </cell>
          <cell r="S1735">
            <v>294736.50004571071</v>
          </cell>
        </row>
        <row r="1736">
          <cell r="R1736" t="str">
            <v>396.SG1</v>
          </cell>
          <cell r="S1736">
            <v>17803781.364137683</v>
          </cell>
        </row>
        <row r="1737">
          <cell r="R1737" t="str">
            <v>396.SO</v>
          </cell>
          <cell r="S1737">
            <v>846154.14396453975</v>
          </cell>
        </row>
        <row r="1738">
          <cell r="R1738" t="str">
            <v>396.SG2</v>
          </cell>
          <cell r="S1738">
            <v>601080.32148858509</v>
          </cell>
        </row>
        <row r="1739">
          <cell r="R1739" t="str">
            <v>396.SE</v>
          </cell>
          <cell r="S1739">
            <v>53524.251505547378</v>
          </cell>
        </row>
        <row r="1740">
          <cell r="R1740" t="str">
            <v>396.SG3</v>
          </cell>
          <cell r="S1740">
            <v>0</v>
          </cell>
        </row>
        <row r="1741">
          <cell r="R1741" t="str">
            <v>396.SG4</v>
          </cell>
          <cell r="S1741">
            <v>417790.50847441115</v>
          </cell>
        </row>
        <row r="1742">
          <cell r="R1742" t="str">
            <v>396.NA1</v>
          </cell>
          <cell r="S1742">
            <v>66651332.95807796</v>
          </cell>
        </row>
        <row r="1743">
          <cell r="R1743" t="str">
            <v>397.NA</v>
          </cell>
          <cell r="S1743">
            <v>0</v>
          </cell>
        </row>
        <row r="1744">
          <cell r="R1744" t="str">
            <v>397.S</v>
          </cell>
          <cell r="S1744">
            <v>55705314.8369231</v>
          </cell>
        </row>
        <row r="1745">
          <cell r="R1745" t="str">
            <v>397.SG</v>
          </cell>
          <cell r="S1745">
            <v>294998.62068159197</v>
          </cell>
        </row>
        <row r="1746">
          <cell r="R1746" t="str">
            <v>397.SG1</v>
          </cell>
          <cell r="S1746">
            <v>569531.04877151863</v>
          </cell>
        </row>
        <row r="1747">
          <cell r="R1747" t="str">
            <v>397.SO</v>
          </cell>
          <cell r="S1747">
            <v>34264185.066024542</v>
          </cell>
        </row>
        <row r="1748">
          <cell r="R1748" t="str">
            <v>397.CN</v>
          </cell>
          <cell r="S1748">
            <v>1637260.3255569646</v>
          </cell>
        </row>
        <row r="1749">
          <cell r="R1749" t="str">
            <v>397.SG2</v>
          </cell>
          <cell r="S1749">
            <v>65977311.91693297</v>
          </cell>
        </row>
        <row r="1750">
          <cell r="R1750" t="str">
            <v>397.SE</v>
          </cell>
          <cell r="S1750">
            <v>139209.41419017574</v>
          </cell>
        </row>
        <row r="1751">
          <cell r="R1751" t="str">
            <v>397.SG3</v>
          </cell>
          <cell r="S1751">
            <v>503835.78607672459</v>
          </cell>
        </row>
        <row r="1752">
          <cell r="R1752" t="str">
            <v>397.SG4</v>
          </cell>
          <cell r="S1752">
            <v>7275.8413513143214</v>
          </cell>
        </row>
        <row r="1753">
          <cell r="R1753" t="str">
            <v>397.NA1</v>
          </cell>
          <cell r="S1753">
            <v>159098922.85650888</v>
          </cell>
        </row>
        <row r="1754">
          <cell r="R1754" t="str">
            <v>397.NA2</v>
          </cell>
          <cell r="S1754">
            <v>0</v>
          </cell>
        </row>
        <row r="1755">
          <cell r="R1755" t="str">
            <v>398.NA</v>
          </cell>
          <cell r="S1755">
            <v>0</v>
          </cell>
        </row>
        <row r="1756">
          <cell r="R1756" t="str">
            <v>398.S</v>
          </cell>
          <cell r="S1756">
            <v>982469.99692307704</v>
          </cell>
        </row>
        <row r="1757">
          <cell r="R1757" t="str">
            <v>398.SG</v>
          </cell>
          <cell r="S1757">
            <v>0</v>
          </cell>
        </row>
        <row r="1758">
          <cell r="R1758" t="str">
            <v>398.SG1</v>
          </cell>
          <cell r="S1758">
            <v>0</v>
          </cell>
        </row>
        <row r="1759">
          <cell r="R1759" t="str">
            <v>398.CN</v>
          </cell>
          <cell r="S1759">
            <v>101097.77608561225</v>
          </cell>
        </row>
        <row r="1760">
          <cell r="R1760" t="str">
            <v>398.SO</v>
          </cell>
          <cell r="S1760">
            <v>1093247.0693994418</v>
          </cell>
        </row>
        <row r="1761">
          <cell r="R1761" t="str">
            <v>398.SE</v>
          </cell>
          <cell r="S1761">
            <v>765.30296392623802</v>
          </cell>
        </row>
        <row r="1762">
          <cell r="R1762" t="str">
            <v>398.SG2</v>
          </cell>
          <cell r="S1762">
            <v>1036101.5566764333</v>
          </cell>
        </row>
        <row r="1763">
          <cell r="R1763" t="str">
            <v>398.SG3</v>
          </cell>
          <cell r="S1763">
            <v>0</v>
          </cell>
        </row>
        <row r="1764">
          <cell r="R1764" t="str">
            <v>398.NA1</v>
          </cell>
          <cell r="S1764">
            <v>3213681.7020484908</v>
          </cell>
        </row>
        <row r="1765">
          <cell r="R1765" t="str">
            <v>398.NA2</v>
          </cell>
          <cell r="S1765">
            <v>0</v>
          </cell>
        </row>
        <row r="1766">
          <cell r="R1766" t="str">
            <v>399.NA</v>
          </cell>
          <cell r="S1766">
            <v>0</v>
          </cell>
        </row>
        <row r="1767">
          <cell r="R1767" t="str">
            <v>399.SE</v>
          </cell>
          <cell r="S1767">
            <v>144237682.26370999</v>
          </cell>
        </row>
        <row r="1768">
          <cell r="R1768" t="str">
            <v>MP.SE</v>
          </cell>
          <cell r="S1768">
            <v>0</v>
          </cell>
        </row>
        <row r="1769">
          <cell r="R1769" t="str">
            <v>MP.NA</v>
          </cell>
          <cell r="S1769">
            <v>144237682.26370999</v>
          </cell>
        </row>
        <row r="1770">
          <cell r="R1770" t="str">
            <v>MP.NA1</v>
          </cell>
          <cell r="S1770">
            <v>0</v>
          </cell>
        </row>
        <row r="1771">
          <cell r="R1771" t="str">
            <v>399L.NA</v>
          </cell>
          <cell r="S1771">
            <v>0</v>
          </cell>
        </row>
        <row r="1772">
          <cell r="R1772" t="str">
            <v>399L.SE</v>
          </cell>
          <cell r="S1772">
            <v>0</v>
          </cell>
        </row>
        <row r="1773">
          <cell r="R1773" t="str">
            <v>399L.NA1</v>
          </cell>
          <cell r="S1773">
            <v>0</v>
          </cell>
        </row>
        <row r="1774">
          <cell r="R1774" t="str">
            <v>399L.NA2</v>
          </cell>
          <cell r="S1774">
            <v>0</v>
          </cell>
        </row>
        <row r="1775">
          <cell r="R1775" t="str">
            <v>399L.NA3</v>
          </cell>
          <cell r="S1775">
            <v>0</v>
          </cell>
        </row>
        <row r="1776">
          <cell r="R1776" t="str">
            <v>399L.NA4</v>
          </cell>
          <cell r="S1776">
            <v>0</v>
          </cell>
        </row>
        <row r="1777">
          <cell r="R1777" t="str">
            <v>399L.NA5</v>
          </cell>
          <cell r="S1777">
            <v>0</v>
          </cell>
        </row>
        <row r="1778">
          <cell r="R1778" t="str">
            <v>1011390.NA</v>
          </cell>
          <cell r="S1778">
            <v>0</v>
          </cell>
        </row>
        <row r="1779">
          <cell r="R1779" t="str">
            <v>1011390.S</v>
          </cell>
          <cell r="S1779">
            <v>6690734.0038461499</v>
          </cell>
        </row>
        <row r="1780">
          <cell r="R1780" t="str">
            <v>1011390.SG</v>
          </cell>
          <cell r="S1780">
            <v>5545617.1341346521</v>
          </cell>
        </row>
        <row r="1781">
          <cell r="R1781" t="str">
            <v>1011390.SO</v>
          </cell>
          <cell r="S1781">
            <v>894249.62837497448</v>
          </cell>
        </row>
        <row r="1782">
          <cell r="R1782" t="str">
            <v>1011390.NA1</v>
          </cell>
          <cell r="S1782">
            <v>13130600.766355777</v>
          </cell>
        </row>
        <row r="1783">
          <cell r="R1783" t="str">
            <v>1011390.NA2</v>
          </cell>
          <cell r="S1783">
            <v>0</v>
          </cell>
        </row>
        <row r="1784">
          <cell r="R1784" t="str">
            <v>1011390.NA3</v>
          </cell>
          <cell r="S1784">
            <v>-13130600.766355777</v>
          </cell>
        </row>
        <row r="1785">
          <cell r="R1785" t="str">
            <v>1011390.NA4</v>
          </cell>
          <cell r="S1785">
            <v>0</v>
          </cell>
        </row>
        <row r="1786">
          <cell r="R1786" t="str">
            <v>1011390.NA5</v>
          </cell>
          <cell r="S1786">
            <v>0</v>
          </cell>
        </row>
        <row r="1787">
          <cell r="R1787" t="str">
            <v>1011346.NA</v>
          </cell>
          <cell r="S1787">
            <v>0</v>
          </cell>
        </row>
        <row r="1788">
          <cell r="R1788" t="str">
            <v>1011346.SG</v>
          </cell>
          <cell r="S1788">
            <v>0</v>
          </cell>
        </row>
        <row r="1789">
          <cell r="R1789" t="str">
            <v>1011346.NA1</v>
          </cell>
          <cell r="S1789">
            <v>0</v>
          </cell>
        </row>
        <row r="1790">
          <cell r="R1790" t="str">
            <v>1011346.NA2</v>
          </cell>
          <cell r="S1790">
            <v>0</v>
          </cell>
        </row>
        <row r="1791">
          <cell r="R1791" t="str">
            <v>1011346.NA3</v>
          </cell>
          <cell r="S1791">
            <v>0</v>
          </cell>
        </row>
        <row r="1792">
          <cell r="R1792" t="str">
            <v>1011346.NA4</v>
          </cell>
          <cell r="S1792">
            <v>0</v>
          </cell>
        </row>
        <row r="1793">
          <cell r="R1793" t="str">
            <v>1011346.NA5</v>
          </cell>
          <cell r="S1793">
            <v>0</v>
          </cell>
        </row>
        <row r="1794">
          <cell r="R1794" t="str">
            <v>GP.NA</v>
          </cell>
          <cell r="S1794">
            <v>0</v>
          </cell>
        </row>
        <row r="1795">
          <cell r="R1795" t="str">
            <v>GP.S</v>
          </cell>
          <cell r="S1795">
            <v>0</v>
          </cell>
        </row>
        <row r="1796">
          <cell r="R1796" t="str">
            <v>GP.SO</v>
          </cell>
          <cell r="S1796">
            <v>3104249.2209921866</v>
          </cell>
        </row>
        <row r="1797">
          <cell r="R1797" t="str">
            <v>GP.CN</v>
          </cell>
          <cell r="S1797">
            <v>0</v>
          </cell>
        </row>
        <row r="1798">
          <cell r="R1798" t="str">
            <v>GP.SG</v>
          </cell>
          <cell r="S1798">
            <v>145167.1462051039</v>
          </cell>
        </row>
        <row r="1799">
          <cell r="R1799" t="str">
            <v>GP.SG1</v>
          </cell>
          <cell r="S1799">
            <v>0</v>
          </cell>
        </row>
        <row r="1800">
          <cell r="R1800" t="str">
            <v>GP.SG2</v>
          </cell>
          <cell r="S1800">
            <v>0</v>
          </cell>
        </row>
        <row r="1801">
          <cell r="R1801" t="str">
            <v>GP.NA1</v>
          </cell>
          <cell r="S1801">
            <v>3249416.3671972905</v>
          </cell>
        </row>
        <row r="1802">
          <cell r="R1802" t="str">
            <v>GP.NA2</v>
          </cell>
          <cell r="S1802">
            <v>0</v>
          </cell>
        </row>
        <row r="1803">
          <cell r="R1803" t="str">
            <v>399G.NA</v>
          </cell>
          <cell r="S1803">
            <v>0</v>
          </cell>
        </row>
        <row r="1804">
          <cell r="R1804" t="str">
            <v>399G.S</v>
          </cell>
          <cell r="S1804">
            <v>0</v>
          </cell>
        </row>
        <row r="1805">
          <cell r="R1805" t="str">
            <v>399G.SO</v>
          </cell>
          <cell r="S1805">
            <v>0</v>
          </cell>
        </row>
        <row r="1806">
          <cell r="R1806" t="str">
            <v>399G.SG</v>
          </cell>
          <cell r="S1806">
            <v>0</v>
          </cell>
        </row>
        <row r="1807">
          <cell r="R1807" t="str">
            <v>399G.SG1</v>
          </cell>
          <cell r="S1807">
            <v>0</v>
          </cell>
        </row>
        <row r="1808">
          <cell r="R1808" t="str">
            <v>399G.SG2</v>
          </cell>
          <cell r="S1808">
            <v>0</v>
          </cell>
        </row>
        <row r="1809">
          <cell r="R1809" t="str">
            <v>399G.NA1</v>
          </cell>
          <cell r="S1809">
            <v>0</v>
          </cell>
        </row>
        <row r="1810">
          <cell r="R1810" t="str">
            <v>399G.NA2</v>
          </cell>
          <cell r="S1810">
            <v>0</v>
          </cell>
        </row>
        <row r="1811">
          <cell r="R1811" t="str">
            <v>Total General Plant.NA</v>
          </cell>
          <cell r="S1811">
            <v>600226109.16785681</v>
          </cell>
        </row>
        <row r="1812">
          <cell r="R1812" t="str">
            <v>Total General Plant.NA1</v>
          </cell>
          <cell r="S1812">
            <v>0</v>
          </cell>
        </row>
        <row r="1813">
          <cell r="R1813" t="str">
            <v>Summary of General Plant by Factor.NA</v>
          </cell>
          <cell r="S1813">
            <v>0</v>
          </cell>
        </row>
        <row r="1814">
          <cell r="R1814" t="str">
            <v>Summary of General Plant by Factor.NA1</v>
          </cell>
          <cell r="S1814">
            <v>217221896.42846149</v>
          </cell>
        </row>
        <row r="1815">
          <cell r="R1815" t="str">
            <v>Summary of General Plant by Factor.NA2</v>
          </cell>
          <cell r="S1815">
            <v>0</v>
          </cell>
        </row>
        <row r="1816">
          <cell r="R1816" t="str">
            <v>Summary of General Plant by Factor.NA3</v>
          </cell>
          <cell r="S1816">
            <v>0</v>
          </cell>
        </row>
        <row r="1817">
          <cell r="R1817" t="str">
            <v>Summary of General Plant by Factor.NA4</v>
          </cell>
          <cell r="S1817">
            <v>123112262.73386919</v>
          </cell>
        </row>
        <row r="1818">
          <cell r="R1818" t="str">
            <v>Summary of General Plant by Factor.NA5</v>
          </cell>
          <cell r="S1818">
            <v>118856816.85930654</v>
          </cell>
        </row>
        <row r="1819">
          <cell r="R1819" t="str">
            <v>Summary of General Plant by Factor.NA6</v>
          </cell>
          <cell r="S1819">
            <v>144986261.36388054</v>
          </cell>
        </row>
        <row r="1820">
          <cell r="R1820" t="str">
            <v>Summary of General Plant by Factor.NA7</v>
          </cell>
          <cell r="S1820">
            <v>9179472.548694808</v>
          </cell>
        </row>
        <row r="1821">
          <cell r="R1821" t="str">
            <v>Summary of General Plant by Factor.NA8</v>
          </cell>
          <cell r="S1821">
            <v>0</v>
          </cell>
        </row>
        <row r="1822">
          <cell r="R1822" t="str">
            <v>Summary of General Plant by Factor.NA9</v>
          </cell>
          <cell r="S1822">
            <v>0</v>
          </cell>
        </row>
        <row r="1823">
          <cell r="R1823" t="str">
            <v>Summary of General Plant by Factor.NA10</v>
          </cell>
          <cell r="S1823">
            <v>0</v>
          </cell>
        </row>
        <row r="1824">
          <cell r="R1824" t="str">
            <v>Summary of General Plant by Factor.NA11</v>
          </cell>
          <cell r="S1824">
            <v>-13130600.766355777</v>
          </cell>
        </row>
        <row r="1825">
          <cell r="R1825" t="str">
            <v>Total General Plant by Factor.NA</v>
          </cell>
          <cell r="S1825">
            <v>600226109.16785681</v>
          </cell>
        </row>
        <row r="1826">
          <cell r="R1826" t="str">
            <v>301.NA</v>
          </cell>
          <cell r="S1826">
            <v>0</v>
          </cell>
        </row>
        <row r="1827">
          <cell r="R1827" t="str">
            <v>301.S</v>
          </cell>
          <cell r="S1827">
            <v>0</v>
          </cell>
        </row>
        <row r="1828">
          <cell r="R1828" t="str">
            <v>301.SO</v>
          </cell>
          <cell r="S1828">
            <v>0</v>
          </cell>
        </row>
        <row r="1829">
          <cell r="R1829" t="str">
            <v>301.SG</v>
          </cell>
          <cell r="S1829">
            <v>0</v>
          </cell>
        </row>
        <row r="1830">
          <cell r="R1830" t="str">
            <v>301.NA1</v>
          </cell>
          <cell r="S1830">
            <v>0</v>
          </cell>
        </row>
        <row r="1831">
          <cell r="R1831" t="str">
            <v>302.NA</v>
          </cell>
          <cell r="S1831">
            <v>0</v>
          </cell>
        </row>
        <row r="1832">
          <cell r="R1832" t="str">
            <v>302.S</v>
          </cell>
          <cell r="S1832">
            <v>0</v>
          </cell>
        </row>
        <row r="1833">
          <cell r="R1833" t="str">
            <v>302.SG</v>
          </cell>
          <cell r="S1833">
            <v>4593289.4923842559</v>
          </cell>
        </row>
        <row r="1834">
          <cell r="R1834" t="str">
            <v>302.SG1</v>
          </cell>
          <cell r="S1834">
            <v>43179236.314852484</v>
          </cell>
        </row>
        <row r="1835">
          <cell r="R1835" t="str">
            <v>302.SG2</v>
          </cell>
          <cell r="S1835">
            <v>4019772.1148908269</v>
          </cell>
        </row>
        <row r="1836">
          <cell r="R1836" t="str">
            <v>302.SG3</v>
          </cell>
          <cell r="S1836">
            <v>0</v>
          </cell>
        </row>
        <row r="1837">
          <cell r="R1837" t="str">
            <v>302.SG4</v>
          </cell>
          <cell r="S1837">
            <v>262896.90745148109</v>
          </cell>
        </row>
        <row r="1838">
          <cell r="R1838" t="str">
            <v>302.NA1</v>
          </cell>
          <cell r="S1838">
            <v>52055194.829579048</v>
          </cell>
        </row>
        <row r="1839">
          <cell r="R1839" t="str">
            <v>302.NA2</v>
          </cell>
          <cell r="S1839">
            <v>0</v>
          </cell>
        </row>
        <row r="1840">
          <cell r="R1840" t="str">
            <v>303.NA</v>
          </cell>
          <cell r="S1840">
            <v>0</v>
          </cell>
        </row>
        <row r="1841">
          <cell r="R1841" t="str">
            <v>303.S</v>
          </cell>
          <cell r="S1841">
            <v>3267149.06461538</v>
          </cell>
        </row>
        <row r="1842">
          <cell r="R1842" t="str">
            <v>303.SG</v>
          </cell>
          <cell r="S1842">
            <v>70151295.378039479</v>
          </cell>
        </row>
        <row r="1843">
          <cell r="R1843" t="str">
            <v>303.SO</v>
          </cell>
          <cell r="S1843">
            <v>158120745.93206978</v>
          </cell>
        </row>
        <row r="1844">
          <cell r="R1844" t="str">
            <v>303.SE</v>
          </cell>
          <cell r="S1844">
            <v>787695.30370856659</v>
          </cell>
        </row>
        <row r="1845">
          <cell r="R1845" t="str">
            <v>303.CN</v>
          </cell>
          <cell r="S1845">
            <v>62758798.15761131</v>
          </cell>
        </row>
        <row r="1846">
          <cell r="R1846" t="str">
            <v>303.SG1</v>
          </cell>
          <cell r="S1846">
            <v>0</v>
          </cell>
        </row>
        <row r="1847">
          <cell r="R1847" t="str">
            <v>303.SG2</v>
          </cell>
          <cell r="S1847">
            <v>0</v>
          </cell>
        </row>
        <row r="1848">
          <cell r="R1848" t="str">
            <v>303.NA1</v>
          </cell>
          <cell r="S1848">
            <v>295085683.83604449</v>
          </cell>
        </row>
        <row r="1849">
          <cell r="R1849" t="str">
            <v>303.NA2</v>
          </cell>
          <cell r="S1849">
            <v>0</v>
          </cell>
        </row>
        <row r="1850">
          <cell r="R1850" t="str">
            <v>303.S1</v>
          </cell>
          <cell r="S1850">
            <v>0</v>
          </cell>
        </row>
        <row r="1851">
          <cell r="R1851" t="str">
            <v>303.NA3</v>
          </cell>
          <cell r="S1851">
            <v>295085683.83604449</v>
          </cell>
        </row>
        <row r="1852">
          <cell r="R1852" t="str">
            <v>IP.NA</v>
          </cell>
          <cell r="S1852">
            <v>0</v>
          </cell>
        </row>
        <row r="1853">
          <cell r="R1853" t="str">
            <v>IP.S</v>
          </cell>
          <cell r="S1853">
            <v>0</v>
          </cell>
        </row>
        <row r="1854">
          <cell r="R1854" t="str">
            <v>IP.SG</v>
          </cell>
          <cell r="S1854">
            <v>0</v>
          </cell>
        </row>
        <row r="1855">
          <cell r="R1855" t="str">
            <v>IP.SG1</v>
          </cell>
          <cell r="S1855">
            <v>0</v>
          </cell>
        </row>
        <row r="1856">
          <cell r="R1856" t="str">
            <v>IP.SO</v>
          </cell>
          <cell r="S1856">
            <v>0</v>
          </cell>
        </row>
        <row r="1857">
          <cell r="R1857" t="str">
            <v>IP.NA1</v>
          </cell>
          <cell r="S1857">
            <v>0</v>
          </cell>
        </row>
        <row r="1858">
          <cell r="R1858" t="str">
            <v>IP.NA2</v>
          </cell>
          <cell r="S1858">
            <v>0</v>
          </cell>
        </row>
        <row r="1859">
          <cell r="R1859" t="str">
            <v>Total Intangible Plant.NA</v>
          </cell>
          <cell r="S1859">
            <v>347140878.66562355</v>
          </cell>
        </row>
        <row r="1860">
          <cell r="R1860" t="str">
            <v>Total Intangible Plant.NA1</v>
          </cell>
          <cell r="S1860">
            <v>0</v>
          </cell>
        </row>
        <row r="1861">
          <cell r="R1861" t="str">
            <v>Summary of Intangible Plant by Factor.NA</v>
          </cell>
          <cell r="S1861">
            <v>0</v>
          </cell>
        </row>
        <row r="1862">
          <cell r="R1862" t="str">
            <v>Summary of Intangible Plant by Factor.NA1</v>
          </cell>
          <cell r="S1862">
            <v>3267149.06461538</v>
          </cell>
        </row>
        <row r="1863">
          <cell r="R1863" t="str">
            <v>Summary of Intangible Plant by Factor.NA2</v>
          </cell>
          <cell r="S1863">
            <v>0</v>
          </cell>
        </row>
        <row r="1864">
          <cell r="R1864" t="str">
            <v>Summary of Intangible Plant by Factor.NA3</v>
          </cell>
          <cell r="S1864">
            <v>0</v>
          </cell>
        </row>
        <row r="1865">
          <cell r="R1865" t="str">
            <v>Summary of Intangible Plant by Factor.NA4</v>
          </cell>
          <cell r="S1865">
            <v>122206490.20761853</v>
          </cell>
        </row>
        <row r="1866">
          <cell r="R1866" t="str">
            <v>Summary of Intangible Plant by Factor.NA5</v>
          </cell>
          <cell r="S1866">
            <v>158120745.93206978</v>
          </cell>
        </row>
        <row r="1867">
          <cell r="R1867" t="str">
            <v>Summary of Intangible Plant by Factor.NA6</v>
          </cell>
          <cell r="S1867">
            <v>62758798.15761131</v>
          </cell>
        </row>
        <row r="1868">
          <cell r="R1868" t="str">
            <v>Summary of Intangible Plant by Factor.NA7</v>
          </cell>
          <cell r="S1868">
            <v>0</v>
          </cell>
        </row>
        <row r="1869">
          <cell r="R1869" t="str">
            <v>Summary of Intangible Plant by Factor.NA8</v>
          </cell>
          <cell r="S1869">
            <v>0</v>
          </cell>
        </row>
        <row r="1870">
          <cell r="R1870" t="str">
            <v>Summary of Intangible Plant by Factor.NA9</v>
          </cell>
          <cell r="S1870">
            <v>787695.30370856659</v>
          </cell>
        </row>
        <row r="1871">
          <cell r="R1871" t="str">
            <v>Total Intangible Plant by Factor.NA</v>
          </cell>
          <cell r="S1871">
            <v>347140878.66562355</v>
          </cell>
        </row>
        <row r="1872">
          <cell r="R1872" t="str">
            <v>Summary of Unclassified Plant (Account 106).NA</v>
          </cell>
          <cell r="S1872">
            <v>0</v>
          </cell>
        </row>
        <row r="1873">
          <cell r="R1873" t="str">
            <v>Summary of Unclassified Plant (Account 106).NA1</v>
          </cell>
          <cell r="S1873">
            <v>15375258.134615401</v>
          </cell>
        </row>
        <row r="1874">
          <cell r="R1874" t="str">
            <v>Summary of Unclassified Plant (Account 106).NA2</v>
          </cell>
          <cell r="S1874">
            <v>0</v>
          </cell>
        </row>
        <row r="1875">
          <cell r="R1875" t="str">
            <v>Summary of Unclassified Plant (Account 106).NA3</v>
          </cell>
          <cell r="S1875">
            <v>3249416.3671972905</v>
          </cell>
        </row>
        <row r="1876">
          <cell r="R1876" t="str">
            <v>Summary of Unclassified Plant (Account 106).NA4</v>
          </cell>
          <cell r="S1876">
            <v>0</v>
          </cell>
        </row>
        <row r="1877">
          <cell r="R1877" t="str">
            <v>Summary of Unclassified Plant (Account 106).NA5</v>
          </cell>
          <cell r="S1877">
            <v>0</v>
          </cell>
        </row>
        <row r="1878">
          <cell r="R1878" t="str">
            <v>Summary of Unclassified Plant (Account 106).NA6</v>
          </cell>
          <cell r="S1878">
            <v>6668949.950018608</v>
          </cell>
        </row>
        <row r="1879">
          <cell r="R1879" t="str">
            <v>Summary of Unclassified Plant (Account 106).NA7</v>
          </cell>
          <cell r="S1879">
            <v>75520041.825527936</v>
          </cell>
        </row>
        <row r="1880">
          <cell r="R1880" t="str">
            <v>Summary of Unclassified Plant (Account 106).NA8</v>
          </cell>
          <cell r="S1880">
            <v>0</v>
          </cell>
        </row>
        <row r="1881">
          <cell r="R1881" t="str">
            <v>Summary of Unclassified Plant (Account 106).NA9</v>
          </cell>
          <cell r="S1881">
            <v>0</v>
          </cell>
        </row>
        <row r="1882">
          <cell r="R1882" t="str">
            <v>Summary of Unclassified Plant (Account 106).NA10</v>
          </cell>
          <cell r="S1882">
            <v>0</v>
          </cell>
        </row>
        <row r="1883">
          <cell r="R1883" t="str">
            <v>Summary of Unclassified Plant (Account 106).NA11</v>
          </cell>
          <cell r="S1883">
            <v>-1017807.3126920181</v>
          </cell>
        </row>
        <row r="1884">
          <cell r="R1884" t="str">
            <v>Total Unclassified Plant by Factor.NA</v>
          </cell>
          <cell r="S1884">
            <v>99795858.964667216</v>
          </cell>
        </row>
        <row r="1885">
          <cell r="R1885" t="str">
            <v>Total Unclassified Plant by Factor.NA1</v>
          </cell>
          <cell r="S1885">
            <v>0</v>
          </cell>
        </row>
        <row r="1886">
          <cell r="R1886" t="str">
            <v>Total Electric Plant In Service.NA</v>
          </cell>
          <cell r="S1886">
            <v>11335984231.013962</v>
          </cell>
        </row>
        <row r="1887">
          <cell r="R1887" t="str">
            <v>Summary of Electric Plant by Factor.NA</v>
          </cell>
          <cell r="S1887">
            <v>0</v>
          </cell>
        </row>
        <row r="1888">
          <cell r="R1888" t="str">
            <v>Summary of Electric Plant by Factor.NA1</v>
          </cell>
          <cell r="S1888">
            <v>2891589987.7161541</v>
          </cell>
        </row>
        <row r="1889">
          <cell r="R1889" t="str">
            <v>Summary of Electric Plant by Factor.NA2</v>
          </cell>
          <cell r="S1889">
            <v>145773956.6675891</v>
          </cell>
        </row>
        <row r="1890">
          <cell r="R1890" t="str">
            <v>Summary of Electric Plant by Factor.NA3</v>
          </cell>
          <cell r="S1890">
            <v>0</v>
          </cell>
        </row>
        <row r="1891">
          <cell r="R1891" t="str">
            <v>Summary of Electric Plant by Factor.NA4</v>
          </cell>
          <cell r="S1891">
            <v>0</v>
          </cell>
        </row>
        <row r="1892">
          <cell r="R1892" t="str">
            <v>Summary of Electric Plant by Factor.NA5</v>
          </cell>
          <cell r="S1892">
            <v>7962835053.8988934</v>
          </cell>
        </row>
        <row r="1893">
          <cell r="R1893" t="str">
            <v>Summary of Electric Plant by Factor.NA6</v>
          </cell>
          <cell r="S1893">
            <v>276977562.79137635</v>
          </cell>
        </row>
        <row r="1894">
          <cell r="R1894" t="str">
            <v>Summary of Electric Plant by Factor.NA7</v>
          </cell>
          <cell r="S1894">
            <v>71938270.706306115</v>
          </cell>
        </row>
        <row r="1895">
          <cell r="R1895" t="str">
            <v>Summary of Electric Plant by Factor.NA8</v>
          </cell>
          <cell r="S1895">
            <v>0</v>
          </cell>
        </row>
        <row r="1896">
          <cell r="R1896" t="str">
            <v>Summary of Electric Plant by Factor.NA9</v>
          </cell>
          <cell r="S1896">
            <v>0</v>
          </cell>
        </row>
        <row r="1897">
          <cell r="R1897" t="str">
            <v>Summary of Electric Plant by Factor.NA10</v>
          </cell>
          <cell r="S1897">
            <v>0</v>
          </cell>
        </row>
        <row r="1898">
          <cell r="R1898" t="str">
            <v>Summary of Electric Plant by Factor.NA11</v>
          </cell>
          <cell r="S1898">
            <v>-13130600.766355777</v>
          </cell>
        </row>
        <row r="1899">
          <cell r="R1899" t="str">
            <v>Summary of Electric Plant by Factor.NA12</v>
          </cell>
          <cell r="S1899">
            <v>11335984231.013964</v>
          </cell>
        </row>
        <row r="1900">
          <cell r="R1900" t="str">
            <v>105.NA</v>
          </cell>
          <cell r="S1900">
            <v>0</v>
          </cell>
        </row>
        <row r="1901">
          <cell r="R1901" t="str">
            <v>105.S</v>
          </cell>
          <cell r="S1901">
            <v>4847342.38</v>
          </cell>
        </row>
        <row r="1902">
          <cell r="R1902" t="str">
            <v>105.SG</v>
          </cell>
          <cell r="S1902">
            <v>0</v>
          </cell>
        </row>
        <row r="1903">
          <cell r="R1903" t="str">
            <v>105.SG1</v>
          </cell>
          <cell r="S1903">
            <v>1599942.8008180144</v>
          </cell>
        </row>
        <row r="1904">
          <cell r="R1904" t="str">
            <v>105.SG2</v>
          </cell>
          <cell r="S1904">
            <v>-976523.78059883637</v>
          </cell>
        </row>
        <row r="1905">
          <cell r="R1905" t="str">
            <v>105.SE</v>
          </cell>
          <cell r="S1905">
            <v>6601697.0656943824</v>
          </cell>
        </row>
        <row r="1906">
          <cell r="R1906" t="str">
            <v>105.SG3</v>
          </cell>
          <cell r="S1906">
            <v>0</v>
          </cell>
        </row>
        <row r="1907">
          <cell r="R1907" t="str">
            <v>105.NA1</v>
          </cell>
          <cell r="S1907">
            <v>0</v>
          </cell>
        </row>
        <row r="1908">
          <cell r="R1908" t="str">
            <v>105.NA2</v>
          </cell>
          <cell r="S1908">
            <v>0</v>
          </cell>
        </row>
        <row r="1909">
          <cell r="R1909" t="str">
            <v>Total Plant Held For Future Use.NA</v>
          </cell>
          <cell r="S1909">
            <v>12072458.46591356</v>
          </cell>
        </row>
        <row r="1910">
          <cell r="R1910" t="str">
            <v>Total Plant Held For Future Use.NA1</v>
          </cell>
          <cell r="S1910">
            <v>0</v>
          </cell>
        </row>
        <row r="1911">
          <cell r="R1911" t="str">
            <v>114.NA</v>
          </cell>
          <cell r="S1911">
            <v>0</v>
          </cell>
        </row>
        <row r="1912">
          <cell r="R1912" t="str">
            <v>114.S</v>
          </cell>
          <cell r="S1912">
            <v>1808818.71076923</v>
          </cell>
        </row>
        <row r="1913">
          <cell r="R1913" t="str">
            <v>114.SG</v>
          </cell>
          <cell r="S1913">
            <v>62627041.616621248</v>
          </cell>
        </row>
        <row r="1914">
          <cell r="R1914" t="str">
            <v>114.SG1</v>
          </cell>
          <cell r="S1914">
            <v>0</v>
          </cell>
        </row>
        <row r="1915">
          <cell r="R1915" t="str">
            <v>Total Electric Plant Acquisition Adjustment.NA</v>
          </cell>
          <cell r="S1915">
            <v>64435860.327390477</v>
          </cell>
        </row>
        <row r="1916">
          <cell r="R1916" t="str">
            <v>Total Electric Plant Acquisition Adjustment.NA1</v>
          </cell>
          <cell r="S1916">
            <v>0</v>
          </cell>
        </row>
        <row r="1917">
          <cell r="R1917" t="str">
            <v>115.NA</v>
          </cell>
          <cell r="S1917">
            <v>0</v>
          </cell>
        </row>
        <row r="1918">
          <cell r="R1918" t="str">
            <v>115.S</v>
          </cell>
          <cell r="S1918">
            <v>-18349.708461538499</v>
          </cell>
        </row>
        <row r="1919">
          <cell r="R1919" t="str">
            <v>115.SG</v>
          </cell>
          <cell r="S1919">
            <v>-47814758.700551085</v>
          </cell>
        </row>
        <row r="1920">
          <cell r="R1920" t="str">
            <v>115.SG1</v>
          </cell>
          <cell r="S1920">
            <v>0</v>
          </cell>
        </row>
        <row r="1921">
          <cell r="R1921" t="str">
            <v>115.NA1</v>
          </cell>
          <cell r="S1921">
            <v>-47833108.409012623</v>
          </cell>
        </row>
        <row r="1922">
          <cell r="R1922" t="str">
            <v>115.NA2</v>
          </cell>
          <cell r="S1922">
            <v>0</v>
          </cell>
        </row>
        <row r="1923">
          <cell r="R1923" t="str">
            <v>128.NA</v>
          </cell>
          <cell r="S1923">
            <v>0</v>
          </cell>
        </row>
        <row r="1924">
          <cell r="R1924" t="str">
            <v>128.SO</v>
          </cell>
          <cell r="S1924">
            <v>0</v>
          </cell>
        </row>
        <row r="1925">
          <cell r="R1925" t="str">
            <v>Total Pensions.NA</v>
          </cell>
          <cell r="S1925">
            <v>0</v>
          </cell>
        </row>
        <row r="1926">
          <cell r="R1926" t="str">
            <v>Total Pensions.NA1</v>
          </cell>
          <cell r="S1926">
            <v>0</v>
          </cell>
        </row>
        <row r="1927">
          <cell r="R1927" t="str">
            <v>124.NA</v>
          </cell>
          <cell r="S1927">
            <v>0</v>
          </cell>
        </row>
        <row r="1928">
          <cell r="R1928" t="str">
            <v>124.S</v>
          </cell>
          <cell r="S1928">
            <v>2160737.84923077</v>
          </cell>
        </row>
        <row r="1929">
          <cell r="R1929" t="str">
            <v>124.SO</v>
          </cell>
          <cell r="S1929">
            <v>-1926.5456905415044</v>
          </cell>
        </row>
        <row r="1930">
          <cell r="R1930" t="str">
            <v>124.NA1</v>
          </cell>
          <cell r="S1930">
            <v>2158811.3035402284</v>
          </cell>
        </row>
        <row r="1931">
          <cell r="R1931" t="str">
            <v>124.NA2</v>
          </cell>
          <cell r="S1931">
            <v>0</v>
          </cell>
        </row>
        <row r="1932">
          <cell r="R1932" t="str">
            <v>182W.NA</v>
          </cell>
          <cell r="S1932">
            <v>0</v>
          </cell>
        </row>
        <row r="1933">
          <cell r="R1933" t="str">
            <v>182W.S</v>
          </cell>
          <cell r="S1933">
            <v>0</v>
          </cell>
        </row>
        <row r="1934">
          <cell r="R1934" t="str">
            <v>182W.SG</v>
          </cell>
          <cell r="S1934">
            <v>0</v>
          </cell>
        </row>
        <row r="1935">
          <cell r="R1935" t="str">
            <v>182W.SGCT</v>
          </cell>
          <cell r="S1935">
            <v>0</v>
          </cell>
        </row>
        <row r="1936">
          <cell r="R1936" t="str">
            <v>182W.SO</v>
          </cell>
          <cell r="S1936">
            <v>0</v>
          </cell>
        </row>
        <row r="1937">
          <cell r="R1937" t="str">
            <v>182W.NA1</v>
          </cell>
          <cell r="S1937">
            <v>0</v>
          </cell>
        </row>
        <row r="1938">
          <cell r="R1938" t="str">
            <v>182W.NA2</v>
          </cell>
          <cell r="S1938">
            <v>0</v>
          </cell>
        </row>
        <row r="1939">
          <cell r="R1939" t="str">
            <v>186W.NA</v>
          </cell>
          <cell r="S1939">
            <v>0</v>
          </cell>
        </row>
        <row r="1940">
          <cell r="R1940" t="str">
            <v>186W.S</v>
          </cell>
          <cell r="S1940">
            <v>0</v>
          </cell>
        </row>
        <row r="1941">
          <cell r="R1941" t="str">
            <v>186W.CN</v>
          </cell>
          <cell r="S1941">
            <v>0</v>
          </cell>
        </row>
        <row r="1942">
          <cell r="R1942" t="str">
            <v>186W.CNP</v>
          </cell>
          <cell r="S1942">
            <v>0</v>
          </cell>
        </row>
        <row r="1943">
          <cell r="R1943" t="str">
            <v>186W.SG</v>
          </cell>
          <cell r="S1943">
            <v>0</v>
          </cell>
        </row>
        <row r="1944">
          <cell r="R1944" t="str">
            <v>186W.SO</v>
          </cell>
          <cell r="S1944">
            <v>0</v>
          </cell>
        </row>
        <row r="1945">
          <cell r="R1945" t="str">
            <v>186W.NA1</v>
          </cell>
          <cell r="S1945">
            <v>0</v>
          </cell>
        </row>
        <row r="1946">
          <cell r="R1946" t="str">
            <v>186W.NA2</v>
          </cell>
          <cell r="S1946">
            <v>0</v>
          </cell>
        </row>
        <row r="1947">
          <cell r="R1947" t="str">
            <v>Total Weatherization.NA</v>
          </cell>
          <cell r="S1947">
            <v>2158811.3035402284</v>
          </cell>
        </row>
        <row r="1948">
          <cell r="R1948" t="str">
            <v>Total Weatherization.NA1</v>
          </cell>
          <cell r="S1948">
            <v>0</v>
          </cell>
        </row>
        <row r="1949">
          <cell r="R1949" t="str">
            <v>151.NA</v>
          </cell>
          <cell r="S1949">
            <v>0</v>
          </cell>
        </row>
        <row r="1950">
          <cell r="R1950" t="str">
            <v>151.DEU</v>
          </cell>
          <cell r="S1950">
            <v>0</v>
          </cell>
        </row>
        <row r="1951">
          <cell r="R1951" t="str">
            <v>151.SE</v>
          </cell>
          <cell r="S1951">
            <v>79151413.200648978</v>
          </cell>
        </row>
        <row r="1952">
          <cell r="R1952" t="str">
            <v>151.SE1</v>
          </cell>
          <cell r="S1952">
            <v>0</v>
          </cell>
        </row>
        <row r="1953">
          <cell r="R1953" t="str">
            <v>151.SE2</v>
          </cell>
          <cell r="S1953">
            <v>3258024.3372812434</v>
          </cell>
        </row>
        <row r="1954">
          <cell r="R1954" t="str">
            <v>Total Fuel Stock.NA</v>
          </cell>
          <cell r="S1954">
            <v>82409437.53793022</v>
          </cell>
        </row>
        <row r="1955">
          <cell r="R1955" t="str">
            <v>Total Fuel Stock.NA1</v>
          </cell>
          <cell r="S1955">
            <v>0</v>
          </cell>
        </row>
        <row r="1956">
          <cell r="R1956" t="str">
            <v>152.NA</v>
          </cell>
          <cell r="S1956">
            <v>0</v>
          </cell>
        </row>
        <row r="1957">
          <cell r="R1957" t="str">
            <v>152.SE</v>
          </cell>
          <cell r="S1957">
            <v>0</v>
          </cell>
        </row>
        <row r="1958">
          <cell r="R1958" t="str">
            <v>152.NA1</v>
          </cell>
          <cell r="S1958">
            <v>0</v>
          </cell>
        </row>
        <row r="1959">
          <cell r="R1959" t="str">
            <v>152.NA2</v>
          </cell>
          <cell r="S1959">
            <v>0</v>
          </cell>
        </row>
        <row r="1960">
          <cell r="R1960" t="str">
            <v>25316.NA</v>
          </cell>
          <cell r="S1960">
            <v>0</v>
          </cell>
        </row>
        <row r="1961">
          <cell r="R1961" t="str">
            <v>25316.SE</v>
          </cell>
          <cell r="S1961">
            <v>-1167001.5716024362</v>
          </cell>
        </row>
        <row r="1962">
          <cell r="R1962" t="str">
            <v>25316.NA1</v>
          </cell>
          <cell r="S1962">
            <v>-1167001.5716024362</v>
          </cell>
        </row>
        <row r="1963">
          <cell r="R1963" t="str">
            <v>25316.NA2</v>
          </cell>
          <cell r="S1963">
            <v>0</v>
          </cell>
        </row>
        <row r="1964">
          <cell r="R1964" t="str">
            <v>25317.NA</v>
          </cell>
          <cell r="S1964">
            <v>0</v>
          </cell>
        </row>
        <row r="1965">
          <cell r="R1965" t="str">
            <v>25317.SE</v>
          </cell>
          <cell r="S1965">
            <v>-1278320.1656797703</v>
          </cell>
        </row>
        <row r="1966">
          <cell r="R1966" t="str">
            <v>25317.NA1</v>
          </cell>
          <cell r="S1966">
            <v>-1278320.1656797703</v>
          </cell>
        </row>
        <row r="1967">
          <cell r="R1967" t="str">
            <v>25317.NA2</v>
          </cell>
          <cell r="S1967">
            <v>0</v>
          </cell>
        </row>
        <row r="1968">
          <cell r="R1968" t="str">
            <v>25319.NA</v>
          </cell>
          <cell r="S1968">
            <v>0</v>
          </cell>
        </row>
        <row r="1969">
          <cell r="R1969" t="str">
            <v>25319.SE</v>
          </cell>
          <cell r="S1969">
            <v>0</v>
          </cell>
        </row>
        <row r="1970">
          <cell r="R1970" t="str">
            <v>25319.NA1</v>
          </cell>
          <cell r="S1970">
            <v>0</v>
          </cell>
        </row>
        <row r="1971">
          <cell r="R1971" t="str">
            <v>25319.NA2</v>
          </cell>
          <cell r="S1971">
            <v>0</v>
          </cell>
        </row>
        <row r="1972">
          <cell r="R1972" t="str">
            <v>25319.NA3</v>
          </cell>
          <cell r="S1972">
            <v>79964115.800648019</v>
          </cell>
        </row>
        <row r="1973">
          <cell r="R1973" t="str">
            <v>154.NA</v>
          </cell>
          <cell r="S1973">
            <v>0</v>
          </cell>
        </row>
        <row r="1974">
          <cell r="R1974" t="str">
            <v>154.S</v>
          </cell>
          <cell r="S1974">
            <v>44869314.885384597</v>
          </cell>
        </row>
        <row r="1975">
          <cell r="R1975" t="str">
            <v>154.SG</v>
          </cell>
          <cell r="S1975">
            <v>2597443.5563373608</v>
          </cell>
        </row>
        <row r="1976">
          <cell r="R1976" t="str">
            <v>154.SE</v>
          </cell>
          <cell r="S1976">
            <v>1088828.4959727337</v>
          </cell>
        </row>
        <row r="1977">
          <cell r="R1977" t="str">
            <v>154.SO</v>
          </cell>
          <cell r="S1977">
            <v>49341.206576050507</v>
          </cell>
        </row>
        <row r="1978">
          <cell r="R1978" t="str">
            <v>154.SG1</v>
          </cell>
          <cell r="S1978">
            <v>49279109.395359695</v>
          </cell>
        </row>
        <row r="1979">
          <cell r="R1979" t="str">
            <v>154.SG2</v>
          </cell>
          <cell r="S1979">
            <v>2844.9230091271884</v>
          </cell>
        </row>
        <row r="1980">
          <cell r="R1980" t="str">
            <v>154.SNPD</v>
          </cell>
          <cell r="S1980">
            <v>-780460.97005821159</v>
          </cell>
        </row>
        <row r="1981">
          <cell r="R1981" t="str">
            <v>154.SG3</v>
          </cell>
          <cell r="S1981">
            <v>0</v>
          </cell>
        </row>
        <row r="1982">
          <cell r="R1982" t="str">
            <v>154.SG4</v>
          </cell>
          <cell r="S1982">
            <v>0</v>
          </cell>
        </row>
        <row r="1983">
          <cell r="R1983" t="str">
            <v>154.SG5</v>
          </cell>
          <cell r="S1983">
            <v>0</v>
          </cell>
        </row>
        <row r="1984">
          <cell r="R1984" t="str">
            <v>154.SG6</v>
          </cell>
          <cell r="S1984">
            <v>0</v>
          </cell>
        </row>
        <row r="1985">
          <cell r="R1985" t="str">
            <v>154.SG7</v>
          </cell>
          <cell r="S1985">
            <v>4119894.6957441019</v>
          </cell>
        </row>
        <row r="1986">
          <cell r="R1986" t="str">
            <v>154.SG8</v>
          </cell>
          <cell r="S1986">
            <v>0</v>
          </cell>
        </row>
        <row r="1987">
          <cell r="R1987" t="str">
            <v>Total Materials and Supplies.NA</v>
          </cell>
          <cell r="S1987">
            <v>101226316.18832545</v>
          </cell>
        </row>
        <row r="1988">
          <cell r="R1988" t="str">
            <v>Total Materials and Supplies.NA1</v>
          </cell>
          <cell r="S1988">
            <v>0</v>
          </cell>
        </row>
        <row r="1989">
          <cell r="R1989" t="str">
            <v>163.NA</v>
          </cell>
          <cell r="S1989">
            <v>0</v>
          </cell>
        </row>
        <row r="1990">
          <cell r="R1990" t="str">
            <v>163.SO</v>
          </cell>
          <cell r="S1990">
            <v>0</v>
          </cell>
        </row>
        <row r="1991">
          <cell r="R1991" t="str">
            <v>163.NA1</v>
          </cell>
          <cell r="S1991">
            <v>0</v>
          </cell>
        </row>
        <row r="1992">
          <cell r="R1992" t="str">
            <v>163.NA2</v>
          </cell>
          <cell r="S1992">
            <v>0</v>
          </cell>
        </row>
        <row r="1993">
          <cell r="R1993" t="str">
            <v>163.NA3</v>
          </cell>
          <cell r="S1993">
            <v>0</v>
          </cell>
        </row>
        <row r="1994">
          <cell r="R1994" t="str">
            <v>25318.NA</v>
          </cell>
          <cell r="S1994">
            <v>0</v>
          </cell>
        </row>
        <row r="1995">
          <cell r="R1995" t="str">
            <v>25318.SG</v>
          </cell>
          <cell r="S1995">
            <v>-119420.44210703325</v>
          </cell>
        </row>
        <row r="1996">
          <cell r="R1996" t="str">
            <v>25318.NA1</v>
          </cell>
          <cell r="S1996">
            <v>0</v>
          </cell>
        </row>
        <row r="1997">
          <cell r="R1997" t="str">
            <v>25318.NA2</v>
          </cell>
          <cell r="S1997">
            <v>-119420.44210703325</v>
          </cell>
        </row>
        <row r="1998">
          <cell r="R1998" t="str">
            <v>25318.NA3</v>
          </cell>
          <cell r="S1998">
            <v>0</v>
          </cell>
        </row>
        <row r="1999">
          <cell r="R1999" t="str">
            <v>25318.NA4</v>
          </cell>
          <cell r="S1999">
            <v>101106895.74621841</v>
          </cell>
        </row>
        <row r="2000">
          <cell r="R2000" t="str">
            <v>25318.NA5</v>
          </cell>
          <cell r="S2000">
            <v>0</v>
          </cell>
        </row>
        <row r="2001">
          <cell r="R2001" t="str">
            <v>165.NA</v>
          </cell>
          <cell r="S2001">
            <v>0</v>
          </cell>
        </row>
        <row r="2002">
          <cell r="R2002" t="str">
            <v>165.S</v>
          </cell>
          <cell r="S2002">
            <v>2918735.8523076898</v>
          </cell>
        </row>
        <row r="2003">
          <cell r="R2003" t="str">
            <v>165.GPS</v>
          </cell>
          <cell r="S2003">
            <v>2279165.9159485558</v>
          </cell>
        </row>
        <row r="2004">
          <cell r="R2004" t="str">
            <v>165.SG</v>
          </cell>
          <cell r="S2004">
            <v>1748820.2042172614</v>
          </cell>
        </row>
        <row r="2005">
          <cell r="R2005" t="str">
            <v>165.SE</v>
          </cell>
          <cell r="S2005">
            <v>183196.3197437209</v>
          </cell>
        </row>
        <row r="2006">
          <cell r="R2006" t="str">
            <v>165.SO</v>
          </cell>
          <cell r="S2006">
            <v>8988710.6303146016</v>
          </cell>
        </row>
        <row r="2007">
          <cell r="R2007" t="str">
            <v>Total Prepayments.NA</v>
          </cell>
          <cell r="S2007">
            <v>16118628.922531828</v>
          </cell>
        </row>
        <row r="2008">
          <cell r="R2008" t="str">
            <v>Total Prepayments.NA1</v>
          </cell>
          <cell r="S2008">
            <v>0</v>
          </cell>
        </row>
        <row r="2009">
          <cell r="R2009" t="str">
            <v>182M.NA</v>
          </cell>
          <cell r="S2009">
            <v>0</v>
          </cell>
        </row>
        <row r="2010">
          <cell r="R2010" t="str">
            <v>182M.S</v>
          </cell>
          <cell r="S2010">
            <v>21022766.063076898</v>
          </cell>
        </row>
        <row r="2011">
          <cell r="R2011" t="str">
            <v>182M.SG</v>
          </cell>
          <cell r="S2011">
            <v>0</v>
          </cell>
        </row>
        <row r="2012">
          <cell r="R2012" t="str">
            <v>182M.SGCT</v>
          </cell>
          <cell r="S2012">
            <v>1024630.3742604897</v>
          </cell>
        </row>
        <row r="2013">
          <cell r="R2013" t="str">
            <v>182M.SG-P</v>
          </cell>
          <cell r="S2013">
            <v>0</v>
          </cell>
        </row>
        <row r="2014">
          <cell r="R2014" t="str">
            <v>182M.SE</v>
          </cell>
          <cell r="S2014">
            <v>70660054.8139247</v>
          </cell>
        </row>
        <row r="2015">
          <cell r="R2015" t="str">
            <v>182M.SG1</v>
          </cell>
          <cell r="S2015">
            <v>0</v>
          </cell>
        </row>
        <row r="2016">
          <cell r="R2016" t="str">
            <v>182M.SO</v>
          </cell>
          <cell r="S2016">
            <v>214249528.71721274</v>
          </cell>
        </row>
        <row r="2017">
          <cell r="R2017" t="str">
            <v>182M.NA1</v>
          </cell>
          <cell r="S2017">
            <v>306956979.96847481</v>
          </cell>
        </row>
        <row r="2018">
          <cell r="R2018" t="str">
            <v>182M.NA2</v>
          </cell>
          <cell r="S2018">
            <v>0</v>
          </cell>
        </row>
        <row r="2019">
          <cell r="R2019" t="str">
            <v>186M.NA</v>
          </cell>
          <cell r="S2019">
            <v>0</v>
          </cell>
        </row>
        <row r="2020">
          <cell r="R2020" t="str">
            <v>186M.S</v>
          </cell>
          <cell r="S2020">
            <v>0</v>
          </cell>
        </row>
        <row r="2021">
          <cell r="R2021" t="str">
            <v>186M.SG</v>
          </cell>
          <cell r="S2021">
            <v>0</v>
          </cell>
        </row>
        <row r="2022">
          <cell r="R2022" t="str">
            <v>186M.SG1</v>
          </cell>
          <cell r="S2022">
            <v>0</v>
          </cell>
        </row>
        <row r="2023">
          <cell r="R2023" t="str">
            <v>186M.SG2</v>
          </cell>
          <cell r="S2023">
            <v>26780194.362741511</v>
          </cell>
        </row>
        <row r="2024">
          <cell r="R2024" t="str">
            <v>186M.SO</v>
          </cell>
          <cell r="S2024">
            <v>28115.764096844792</v>
          </cell>
        </row>
        <row r="2025">
          <cell r="R2025" t="str">
            <v>186M.SE</v>
          </cell>
          <cell r="S2025">
            <v>2341892.3223099019</v>
          </cell>
        </row>
        <row r="2026">
          <cell r="R2026" t="str">
            <v>186M.SG3</v>
          </cell>
          <cell r="S2026">
            <v>0</v>
          </cell>
        </row>
        <row r="2027">
          <cell r="R2027" t="str">
            <v>186M.EXCTAX</v>
          </cell>
          <cell r="S2027">
            <v>0</v>
          </cell>
        </row>
        <row r="2028">
          <cell r="R2028" t="str">
            <v>Total Misc. Deferred Debits.NA</v>
          </cell>
          <cell r="S2028">
            <v>29150202.44914826</v>
          </cell>
        </row>
        <row r="2029">
          <cell r="R2029" t="str">
            <v>Total Misc. Deferred Debits.NA1</v>
          </cell>
          <cell r="S2029">
            <v>0</v>
          </cell>
        </row>
        <row r="2030">
          <cell r="R2030" t="str">
            <v>Working Capital.NA</v>
          </cell>
          <cell r="S2030">
            <v>0</v>
          </cell>
        </row>
        <row r="2031">
          <cell r="R2031" t="str">
            <v>CWC.NA</v>
          </cell>
          <cell r="S2031">
            <v>0</v>
          </cell>
        </row>
        <row r="2032">
          <cell r="R2032" t="str">
            <v>CWC.S</v>
          </cell>
          <cell r="S2032">
            <v>21481994.3194106</v>
          </cell>
        </row>
        <row r="2033">
          <cell r="R2033" t="str">
            <v>CWC.SO</v>
          </cell>
          <cell r="S2033">
            <v>0</v>
          </cell>
        </row>
        <row r="2034">
          <cell r="R2034" t="str">
            <v>CWC.SE</v>
          </cell>
          <cell r="S2034">
            <v>0</v>
          </cell>
        </row>
        <row r="2035">
          <cell r="R2035" t="str">
            <v>CWC.NA1</v>
          </cell>
          <cell r="S2035">
            <v>21481994.3194106</v>
          </cell>
        </row>
        <row r="2036">
          <cell r="R2036" t="str">
            <v>CWC.NA2</v>
          </cell>
          <cell r="S2036">
            <v>0</v>
          </cell>
        </row>
        <row r="2037">
          <cell r="R2037" t="str">
            <v>OWC.NA</v>
          </cell>
          <cell r="S2037">
            <v>0</v>
          </cell>
        </row>
        <row r="2038">
          <cell r="R2038" t="str">
            <v>131.SNP</v>
          </cell>
          <cell r="S2038">
            <v>0</v>
          </cell>
        </row>
        <row r="2039">
          <cell r="R2039" t="str">
            <v>135.SG</v>
          </cell>
          <cell r="S2039">
            <v>0</v>
          </cell>
        </row>
        <row r="2040">
          <cell r="R2040" t="str">
            <v>141.SO</v>
          </cell>
          <cell r="S2040">
            <v>0</v>
          </cell>
        </row>
        <row r="2041">
          <cell r="R2041" t="str">
            <v>143.SO</v>
          </cell>
          <cell r="S2041">
            <v>10609170.591229407</v>
          </cell>
        </row>
        <row r="2042">
          <cell r="R2042" t="str">
            <v>232.S</v>
          </cell>
          <cell r="S2042">
            <v>0</v>
          </cell>
        </row>
        <row r="2043">
          <cell r="R2043" t="str">
            <v>232.SO</v>
          </cell>
          <cell r="S2043">
            <v>-3262510.0611023013</v>
          </cell>
        </row>
        <row r="2044">
          <cell r="R2044" t="str">
            <v>232.SE</v>
          </cell>
          <cell r="S2044">
            <v>-1280082.6772085689</v>
          </cell>
        </row>
        <row r="2045">
          <cell r="R2045" t="str">
            <v>232.SG</v>
          </cell>
          <cell r="S2045">
            <v>-30281.247574447683</v>
          </cell>
        </row>
        <row r="2046">
          <cell r="R2046" t="str">
            <v>2533.S</v>
          </cell>
          <cell r="S2046">
            <v>0</v>
          </cell>
        </row>
        <row r="2047">
          <cell r="R2047" t="str">
            <v>2533.SE</v>
          </cell>
          <cell r="S2047">
            <v>-2471969.768541404</v>
          </cell>
        </row>
        <row r="2048">
          <cell r="R2048" t="str">
            <v>230.SE</v>
          </cell>
          <cell r="S2048">
            <v>0</v>
          </cell>
        </row>
        <row r="2049">
          <cell r="R2049" t="str">
            <v>230.S</v>
          </cell>
          <cell r="S2049">
            <v>0</v>
          </cell>
        </row>
        <row r="2050">
          <cell r="R2050" t="str">
            <v>254105.SG</v>
          </cell>
          <cell r="S2050">
            <v>0</v>
          </cell>
        </row>
        <row r="2051">
          <cell r="R2051" t="str">
            <v>254105.SE</v>
          </cell>
          <cell r="S2051">
            <v>0</v>
          </cell>
        </row>
        <row r="2052">
          <cell r="R2052" t="str">
            <v>2533.SE1</v>
          </cell>
          <cell r="S2052">
            <v>0</v>
          </cell>
        </row>
        <row r="2053">
          <cell r="R2053" t="str">
            <v>2533.NA</v>
          </cell>
          <cell r="S2053">
            <v>3564326.8368026856</v>
          </cell>
        </row>
        <row r="2054">
          <cell r="R2054" t="str">
            <v>2533.NA1</v>
          </cell>
          <cell r="S2054">
            <v>0</v>
          </cell>
        </row>
        <row r="2055">
          <cell r="R2055" t="str">
            <v>Total Working Capital.NA</v>
          </cell>
          <cell r="S2055">
            <v>25046321.156213287</v>
          </cell>
        </row>
        <row r="2056">
          <cell r="R2056" t="str">
            <v>Miscellaneous Rate Base.NA</v>
          </cell>
          <cell r="S2056">
            <v>0</v>
          </cell>
        </row>
        <row r="2057">
          <cell r="R2057" t="str">
            <v>18221.NA</v>
          </cell>
          <cell r="S2057">
            <v>0</v>
          </cell>
        </row>
        <row r="2058">
          <cell r="R2058" t="str">
            <v>18221.S</v>
          </cell>
          <cell r="S2058">
            <v>0</v>
          </cell>
        </row>
        <row r="2059">
          <cell r="R2059" t="str">
            <v>18221.NA1</v>
          </cell>
          <cell r="S2059">
            <v>0</v>
          </cell>
        </row>
        <row r="2060">
          <cell r="R2060" t="str">
            <v>18221.NA2</v>
          </cell>
          <cell r="S2060">
            <v>0</v>
          </cell>
        </row>
        <row r="2061">
          <cell r="R2061" t="str">
            <v>18221.NA3</v>
          </cell>
          <cell r="S2061">
            <v>0</v>
          </cell>
        </row>
        <row r="2062">
          <cell r="R2062" t="str">
            <v>18222.NA</v>
          </cell>
          <cell r="S2062">
            <v>0</v>
          </cell>
        </row>
        <row r="2063">
          <cell r="R2063" t="str">
            <v>18222.S</v>
          </cell>
          <cell r="S2063">
            <v>0</v>
          </cell>
        </row>
        <row r="2064">
          <cell r="R2064" t="str">
            <v>18222.TROJP</v>
          </cell>
          <cell r="S2064">
            <v>0</v>
          </cell>
        </row>
        <row r="2065">
          <cell r="R2065" t="str">
            <v>18222.TROJD</v>
          </cell>
          <cell r="S2065">
            <v>0</v>
          </cell>
        </row>
        <row r="2066">
          <cell r="R2066" t="str">
            <v>18222.NA1</v>
          </cell>
          <cell r="S2066">
            <v>0</v>
          </cell>
        </row>
        <row r="2067">
          <cell r="R2067" t="str">
            <v>18222.NA2</v>
          </cell>
          <cell r="S2067">
            <v>0</v>
          </cell>
        </row>
        <row r="2068">
          <cell r="R2068" t="str">
            <v>18222.NA3</v>
          </cell>
          <cell r="S2068">
            <v>0</v>
          </cell>
        </row>
        <row r="2069">
          <cell r="R2069" t="str">
            <v>18222.NA4</v>
          </cell>
          <cell r="S2069">
            <v>0</v>
          </cell>
        </row>
        <row r="2070">
          <cell r="R2070" t="str">
            <v>1869.NA</v>
          </cell>
          <cell r="S2070">
            <v>0</v>
          </cell>
        </row>
        <row r="2071">
          <cell r="R2071" t="str">
            <v>1869.S</v>
          </cell>
          <cell r="S2071">
            <v>0</v>
          </cell>
        </row>
        <row r="2072">
          <cell r="R2072" t="str">
            <v>1869.SG</v>
          </cell>
          <cell r="S2072">
            <v>0</v>
          </cell>
        </row>
        <row r="2073">
          <cell r="R2073" t="str">
            <v>1869.NA1</v>
          </cell>
          <cell r="S2073">
            <v>0</v>
          </cell>
        </row>
        <row r="2074">
          <cell r="R2074" t="str">
            <v>1869.NA2</v>
          </cell>
          <cell r="S2074">
            <v>0</v>
          </cell>
        </row>
        <row r="2075">
          <cell r="R2075" t="str">
            <v>Total Miscellaneous Rate Base.NA</v>
          </cell>
          <cell r="S2075">
            <v>0</v>
          </cell>
        </row>
        <row r="2076">
          <cell r="R2076" t="str">
            <v>Total Miscellaneous Rate Base.NA1</v>
          </cell>
          <cell r="S2076">
            <v>0</v>
          </cell>
        </row>
        <row r="2077">
          <cell r="R2077" t="str">
            <v>Total Rate Base Additions.NA</v>
          </cell>
          <cell r="S2077">
            <v>589177165.73106611</v>
          </cell>
        </row>
        <row r="2078">
          <cell r="R2078" t="str">
            <v>235.NA</v>
          </cell>
          <cell r="S2078">
            <v>0</v>
          </cell>
        </row>
        <row r="2079">
          <cell r="R2079" t="str">
            <v>235.S</v>
          </cell>
          <cell r="S2079">
            <v>-16183238.296153845</v>
          </cell>
        </row>
        <row r="2080">
          <cell r="R2080" t="str">
            <v>235.CN</v>
          </cell>
          <cell r="S2080">
            <v>0</v>
          </cell>
        </row>
        <row r="2081">
          <cell r="R2081" t="str">
            <v>Total Customer Service Deposits.NA</v>
          </cell>
          <cell r="S2081">
            <v>-16183238.296153845</v>
          </cell>
        </row>
        <row r="2082">
          <cell r="R2082" t="str">
            <v>Total Customer Service Deposits.NA1</v>
          </cell>
          <cell r="S2082">
            <v>0</v>
          </cell>
        </row>
        <row r="2083">
          <cell r="R2083" t="str">
            <v>2281.SO</v>
          </cell>
          <cell r="S2083">
            <v>0</v>
          </cell>
        </row>
        <row r="2084">
          <cell r="R2084" t="str">
            <v>2282.SO</v>
          </cell>
          <cell r="S2084">
            <v>3.4485237672375615E-7</v>
          </cell>
        </row>
        <row r="2085">
          <cell r="R2085" t="str">
            <v>2283.SO</v>
          </cell>
          <cell r="S2085">
            <v>-93328009.145308018</v>
          </cell>
        </row>
        <row r="2086">
          <cell r="R2086" t="str">
            <v>2283.SG</v>
          </cell>
          <cell r="S2086">
            <v>0</v>
          </cell>
        </row>
        <row r="2087">
          <cell r="R2087" t="str">
            <v>25335.SE</v>
          </cell>
          <cell r="S2087">
            <v>-47543420.030717283</v>
          </cell>
        </row>
        <row r="2088">
          <cell r="R2088" t="str">
            <v>25335.NA</v>
          </cell>
          <cell r="S2088">
            <v>-140871429.17602497</v>
          </cell>
        </row>
        <row r="2089">
          <cell r="R2089" t="str">
            <v>25335.NA1</v>
          </cell>
          <cell r="S2089">
            <v>0</v>
          </cell>
        </row>
        <row r="2090">
          <cell r="R2090" t="str">
            <v>22841.NA</v>
          </cell>
          <cell r="S2090">
            <v>0</v>
          </cell>
        </row>
        <row r="2091">
          <cell r="R2091" t="str">
            <v>22841.S</v>
          </cell>
          <cell r="S2091">
            <v>0</v>
          </cell>
        </row>
        <row r="2092">
          <cell r="R2092" t="str">
            <v>22841.SG</v>
          </cell>
          <cell r="S2092">
            <v>-584578.33842254675</v>
          </cell>
        </row>
        <row r="2093">
          <cell r="R2093" t="str">
            <v>22841.NA1</v>
          </cell>
          <cell r="S2093">
            <v>-584578.33842254675</v>
          </cell>
        </row>
        <row r="2094">
          <cell r="R2094" t="str">
            <v>22841.NA2</v>
          </cell>
          <cell r="S2094">
            <v>0</v>
          </cell>
        </row>
        <row r="2095">
          <cell r="R2095" t="str">
            <v>254105.S</v>
          </cell>
          <cell r="S2095">
            <v>0</v>
          </cell>
        </row>
        <row r="2096">
          <cell r="R2096" t="str">
            <v>230.TROJD</v>
          </cell>
          <cell r="S2096">
            <v>-803433.84541689127</v>
          </cell>
        </row>
        <row r="2097">
          <cell r="R2097" t="str">
            <v>254105.TROJD</v>
          </cell>
          <cell r="S2097">
            <v>-1618804.474497023</v>
          </cell>
        </row>
        <row r="2098">
          <cell r="R2098" t="str">
            <v>254.S</v>
          </cell>
          <cell r="S2098">
            <v>-3948845.1869230801</v>
          </cell>
        </row>
        <row r="2099">
          <cell r="R2099" t="str">
            <v>254.NA</v>
          </cell>
          <cell r="S2099">
            <v>-6371083.5068369946</v>
          </cell>
        </row>
        <row r="2100">
          <cell r="R2100" t="str">
            <v>254.NA1</v>
          </cell>
          <cell r="S2100">
            <v>0</v>
          </cell>
        </row>
        <row r="2101">
          <cell r="R2101" t="str">
            <v>252.NA</v>
          </cell>
          <cell r="S2101">
            <v>0</v>
          </cell>
        </row>
        <row r="2102">
          <cell r="R2102" t="str">
            <v>252.S</v>
          </cell>
          <cell r="S2102">
            <v>-4603515.3738461547</v>
          </cell>
        </row>
        <row r="2103">
          <cell r="R2103" t="str">
            <v>252.SE</v>
          </cell>
          <cell r="S2103">
            <v>0</v>
          </cell>
        </row>
        <row r="2104">
          <cell r="R2104" t="str">
            <v>252.SG</v>
          </cell>
          <cell r="S2104">
            <v>-9762049.8586110901</v>
          </cell>
        </row>
        <row r="2105">
          <cell r="R2105" t="str">
            <v>252.SO</v>
          </cell>
          <cell r="S2105">
            <v>0</v>
          </cell>
        </row>
        <row r="2106">
          <cell r="R2106" t="str">
            <v>252.CN</v>
          </cell>
          <cell r="S2106">
            <v>0</v>
          </cell>
        </row>
        <row r="2107">
          <cell r="R2107" t="str">
            <v>Total Customer Advances for Construction.NA</v>
          </cell>
          <cell r="S2107">
            <v>-14365565.232457245</v>
          </cell>
        </row>
        <row r="2108">
          <cell r="R2108" t="str">
            <v>Total Customer Advances for Construction.NA1</v>
          </cell>
          <cell r="S2108">
            <v>0</v>
          </cell>
        </row>
        <row r="2109">
          <cell r="R2109" t="str">
            <v>25398.NA</v>
          </cell>
          <cell r="S2109">
            <v>0</v>
          </cell>
        </row>
        <row r="2110">
          <cell r="R2110" t="str">
            <v>25398.SE</v>
          </cell>
          <cell r="S2110">
            <v>-14101.452966362665</v>
          </cell>
        </row>
        <row r="2111">
          <cell r="R2111" t="str">
            <v>25398.NA1</v>
          </cell>
          <cell r="S2111">
            <v>-14101.452966362665</v>
          </cell>
        </row>
        <row r="2112">
          <cell r="R2112" t="str">
            <v>25398.NA2</v>
          </cell>
          <cell r="S2112">
            <v>0</v>
          </cell>
        </row>
        <row r="2113">
          <cell r="R2113" t="str">
            <v>25399.NA</v>
          </cell>
          <cell r="S2113">
            <v>0</v>
          </cell>
        </row>
        <row r="2114">
          <cell r="R2114" t="str">
            <v>25399.S</v>
          </cell>
          <cell r="S2114">
            <v>-831918.36615384603</v>
          </cell>
        </row>
        <row r="2115">
          <cell r="R2115" t="str">
            <v>25399.SO</v>
          </cell>
          <cell r="S2115">
            <v>-9707890.3801322989</v>
          </cell>
        </row>
        <row r="2116">
          <cell r="R2116" t="str">
            <v>25399.SG</v>
          </cell>
          <cell r="S2116">
            <v>-1830142.0856873081</v>
          </cell>
        </row>
        <row r="2117">
          <cell r="R2117" t="str">
            <v>25399.SE</v>
          </cell>
          <cell r="S2117">
            <v>0</v>
          </cell>
        </row>
        <row r="2118">
          <cell r="R2118" t="str">
            <v>25399.NA1</v>
          </cell>
          <cell r="S2118">
            <v>-12369950.831973452</v>
          </cell>
        </row>
        <row r="2119">
          <cell r="R2119" t="str">
            <v>25399.NA2</v>
          </cell>
          <cell r="S2119">
            <v>0</v>
          </cell>
        </row>
        <row r="2120">
          <cell r="R2120" t="str">
            <v>190.NA</v>
          </cell>
          <cell r="S2120">
            <v>0</v>
          </cell>
        </row>
        <row r="2121">
          <cell r="R2121" t="str">
            <v>190.S</v>
          </cell>
          <cell r="S2121">
            <v>1498625.8453846199</v>
          </cell>
        </row>
        <row r="2122">
          <cell r="R2122" t="str">
            <v>190.CN</v>
          </cell>
          <cell r="S2122">
            <v>0</v>
          </cell>
        </row>
        <row r="2123">
          <cell r="R2123" t="str">
            <v>190.SO</v>
          </cell>
          <cell r="S2123">
            <v>58103643.002044886</v>
          </cell>
        </row>
        <row r="2124">
          <cell r="R2124" t="str">
            <v>190.DGP</v>
          </cell>
          <cell r="S2124">
            <v>0</v>
          </cell>
        </row>
        <row r="2125">
          <cell r="R2125" t="str">
            <v>190.IBT</v>
          </cell>
          <cell r="S2125">
            <v>0</v>
          </cell>
        </row>
        <row r="2126">
          <cell r="R2126" t="str">
            <v>190.SG</v>
          </cell>
          <cell r="S2126">
            <v>0</v>
          </cell>
        </row>
        <row r="2127">
          <cell r="R2127" t="str">
            <v>190.SG1</v>
          </cell>
          <cell r="S2127">
            <v>0</v>
          </cell>
        </row>
        <row r="2128">
          <cell r="R2128" t="str">
            <v>190.BADDEBT</v>
          </cell>
          <cell r="S2128">
            <v>1100462.249053773</v>
          </cell>
        </row>
        <row r="2129">
          <cell r="R2129" t="str">
            <v>190.TROJD</v>
          </cell>
          <cell r="S2129">
            <v>919263.4609003329</v>
          </cell>
        </row>
        <row r="2130">
          <cell r="R2130" t="str">
            <v>190.SG2</v>
          </cell>
          <cell r="S2130">
            <v>3729750.613523026</v>
          </cell>
        </row>
        <row r="2131">
          <cell r="R2131" t="str">
            <v>190.SE</v>
          </cell>
          <cell r="S2131">
            <v>6783480.8692574101</v>
          </cell>
        </row>
        <row r="2132">
          <cell r="R2132" t="str">
            <v>190.SNP</v>
          </cell>
          <cell r="S2132">
            <v>0</v>
          </cell>
        </row>
        <row r="2133">
          <cell r="R2133" t="str">
            <v>190.SNPD</v>
          </cell>
          <cell r="S2133">
            <v>539763.82806603063</v>
          </cell>
        </row>
        <row r="2134">
          <cell r="R2134" t="str">
            <v>190.SG3</v>
          </cell>
          <cell r="S2134">
            <v>0</v>
          </cell>
        </row>
        <row r="2135">
          <cell r="R2135" t="str">
            <v>Total Accum Deferred Income Taxes.NA</v>
          </cell>
          <cell r="S2135">
            <v>72674989.86823009</v>
          </cell>
        </row>
        <row r="2136">
          <cell r="R2136" t="str">
            <v>Total Accum Deferred Income Taxes.NA1</v>
          </cell>
          <cell r="S2136">
            <v>0</v>
          </cell>
        </row>
        <row r="2137">
          <cell r="R2137" t="str">
            <v>281.NA</v>
          </cell>
          <cell r="S2137">
            <v>0</v>
          </cell>
        </row>
        <row r="2138">
          <cell r="R2138" t="str">
            <v>281.S</v>
          </cell>
          <cell r="S2138">
            <v>0</v>
          </cell>
        </row>
        <row r="2139">
          <cell r="R2139" t="str">
            <v>281.SG</v>
          </cell>
          <cell r="S2139">
            <v>-6.7298336241119871E-3</v>
          </cell>
        </row>
        <row r="2140">
          <cell r="R2140" t="str">
            <v>281.SG1</v>
          </cell>
          <cell r="S2140">
            <v>0</v>
          </cell>
        </row>
        <row r="2141">
          <cell r="R2141" t="str">
            <v>281.NA1</v>
          </cell>
          <cell r="S2141">
            <v>-6.7298336241119871E-3</v>
          </cell>
        </row>
        <row r="2142">
          <cell r="R2142" t="str">
            <v>281.NA2</v>
          </cell>
          <cell r="S2142">
            <v>0</v>
          </cell>
        </row>
        <row r="2143">
          <cell r="R2143" t="str">
            <v>282.NA</v>
          </cell>
          <cell r="S2143">
            <v>0</v>
          </cell>
        </row>
        <row r="2144">
          <cell r="R2144" t="str">
            <v>282.S</v>
          </cell>
          <cell r="S2144">
            <v>-1829681504.0384614</v>
          </cell>
        </row>
        <row r="2145">
          <cell r="R2145" t="str">
            <v>282.DITBAL</v>
          </cell>
          <cell r="S2145">
            <v>-5.1419897574915628E-2</v>
          </cell>
        </row>
        <row r="2146">
          <cell r="R2146" t="str">
            <v>282.SNP</v>
          </cell>
          <cell r="S2146">
            <v>1788208.1003824072</v>
          </cell>
        </row>
        <row r="2147">
          <cell r="R2147" t="str">
            <v>282.SO</v>
          </cell>
          <cell r="S2147">
            <v>-527770.78480348433</v>
          </cell>
        </row>
        <row r="2148">
          <cell r="R2148" t="str">
            <v>282.GPS</v>
          </cell>
          <cell r="S2148">
            <v>0</v>
          </cell>
        </row>
        <row r="2149">
          <cell r="R2149" t="str">
            <v>282.CIAC</v>
          </cell>
          <cell r="S2149">
            <v>37611.583925405132</v>
          </cell>
        </row>
        <row r="2150">
          <cell r="R2150" t="str">
            <v>282.SNPD</v>
          </cell>
          <cell r="S2150">
            <v>34556.241718915095</v>
          </cell>
        </row>
        <row r="2151">
          <cell r="R2151" t="str">
            <v>282.SCHMDEXP</v>
          </cell>
          <cell r="S2151">
            <v>0</v>
          </cell>
        </row>
        <row r="2152">
          <cell r="R2152" t="str">
            <v>282.TAXDEPR</v>
          </cell>
          <cell r="S2152">
            <v>0</v>
          </cell>
        </row>
        <row r="2153">
          <cell r="R2153" t="str">
            <v>282.DGP</v>
          </cell>
          <cell r="S2153">
            <v>0</v>
          </cell>
        </row>
        <row r="2154">
          <cell r="R2154" t="str">
            <v>282.IBT</v>
          </cell>
          <cell r="S2154">
            <v>0</v>
          </cell>
        </row>
        <row r="2155">
          <cell r="R2155" t="str">
            <v>282.SG</v>
          </cell>
          <cell r="S2155">
            <v>0</v>
          </cell>
        </row>
        <row r="2156">
          <cell r="R2156" t="str">
            <v>282.SG1</v>
          </cell>
          <cell r="S2156">
            <v>0</v>
          </cell>
        </row>
        <row r="2157">
          <cell r="R2157" t="str">
            <v>282.SE</v>
          </cell>
          <cell r="S2157">
            <v>-1918492.938766737</v>
          </cell>
        </row>
        <row r="2158">
          <cell r="R2158" t="str">
            <v>282.SG2</v>
          </cell>
          <cell r="S2158">
            <v>-2893987.4234837857</v>
          </cell>
        </row>
        <row r="2159">
          <cell r="R2159" t="str">
            <v>282.NA1</v>
          </cell>
          <cell r="S2159">
            <v>-1833161379.3109086</v>
          </cell>
        </row>
        <row r="2160">
          <cell r="R2160" t="str">
            <v>282.NA2</v>
          </cell>
          <cell r="S2160">
            <v>0</v>
          </cell>
        </row>
        <row r="2161">
          <cell r="R2161" t="str">
            <v>283.NA</v>
          </cell>
          <cell r="S2161">
            <v>0</v>
          </cell>
        </row>
        <row r="2162">
          <cell r="R2162" t="str">
            <v>283.S</v>
          </cell>
          <cell r="S2162">
            <v>-9219773.7984615397</v>
          </cell>
        </row>
        <row r="2163">
          <cell r="R2163" t="str">
            <v>283.SG</v>
          </cell>
          <cell r="S2163">
            <v>-795948.61127006495</v>
          </cell>
        </row>
        <row r="2164">
          <cell r="R2164" t="str">
            <v>283.SE</v>
          </cell>
          <cell r="S2164">
            <v>-29964761.775750864</v>
          </cell>
        </row>
        <row r="2165">
          <cell r="R2165" t="str">
            <v>283.SO</v>
          </cell>
          <cell r="S2165">
            <v>-85879641.947760031</v>
          </cell>
        </row>
        <row r="2166">
          <cell r="R2166" t="str">
            <v>283.GPS</v>
          </cell>
          <cell r="S2166">
            <v>-3624561.8230783283</v>
          </cell>
        </row>
        <row r="2167">
          <cell r="R2167" t="str">
            <v>283.SNP</v>
          </cell>
          <cell r="S2167">
            <v>-1139910.7759462013</v>
          </cell>
        </row>
        <row r="2168">
          <cell r="R2168" t="str">
            <v>283.TROJD</v>
          </cell>
          <cell r="S2168">
            <v>0</v>
          </cell>
        </row>
        <row r="2169">
          <cell r="R2169" t="str">
            <v>283.SG1</v>
          </cell>
          <cell r="S2169">
            <v>0</v>
          </cell>
        </row>
        <row r="2170">
          <cell r="R2170" t="str">
            <v>283.SGCT</v>
          </cell>
          <cell r="S2170">
            <v>-388857.26286276634</v>
          </cell>
        </row>
        <row r="2171">
          <cell r="R2171" t="str">
            <v>283.SG2</v>
          </cell>
          <cell r="S2171">
            <v>0</v>
          </cell>
        </row>
        <row r="2172">
          <cell r="R2172" t="str">
            <v>283.NA1</v>
          </cell>
          <cell r="S2172">
            <v>-131013455.99512981</v>
          </cell>
        </row>
        <row r="2173">
          <cell r="R2173" t="str">
            <v>283.NA2</v>
          </cell>
          <cell r="S2173">
            <v>0</v>
          </cell>
        </row>
        <row r="2174">
          <cell r="R2174" t="str">
            <v>Total Accum Deferred Income Tax.NA</v>
          </cell>
          <cell r="S2174">
            <v>-1891499845.4445379</v>
          </cell>
        </row>
        <row r="2175">
          <cell r="R2175" t="str">
            <v>255.NA</v>
          </cell>
          <cell r="S2175">
            <v>0</v>
          </cell>
        </row>
        <row r="2176">
          <cell r="R2176" t="str">
            <v>255.S</v>
          </cell>
          <cell r="S2176">
            <v>0</v>
          </cell>
        </row>
        <row r="2177">
          <cell r="R2177" t="str">
            <v>255.ITC84</v>
          </cell>
          <cell r="S2177">
            <v>0</v>
          </cell>
        </row>
        <row r="2178">
          <cell r="R2178" t="str">
            <v>255.ITC85</v>
          </cell>
          <cell r="S2178">
            <v>0</v>
          </cell>
        </row>
        <row r="2179">
          <cell r="R2179" t="str">
            <v>255.ITC86</v>
          </cell>
          <cell r="S2179">
            <v>0</v>
          </cell>
        </row>
        <row r="2180">
          <cell r="R2180" t="str">
            <v>255.ITC88</v>
          </cell>
          <cell r="S2180">
            <v>0</v>
          </cell>
        </row>
        <row r="2181">
          <cell r="R2181" t="str">
            <v>255.ITC89</v>
          </cell>
          <cell r="S2181">
            <v>0</v>
          </cell>
        </row>
        <row r="2182">
          <cell r="R2182" t="str">
            <v>255.ITC90</v>
          </cell>
          <cell r="S2182">
            <v>-73988.18349000001</v>
          </cell>
        </row>
        <row r="2183">
          <cell r="R2183" t="str">
            <v>255.SG</v>
          </cell>
          <cell r="S2183">
            <v>-115181.86133962213</v>
          </cell>
        </row>
        <row r="2184">
          <cell r="R2184" t="str">
            <v>Total Accumlated ITC.NA</v>
          </cell>
          <cell r="S2184">
            <v>-189170.04482962214</v>
          </cell>
        </row>
        <row r="2185">
          <cell r="R2185" t="str">
            <v>Total Accumlated ITC.NA1</v>
          </cell>
          <cell r="S2185">
            <v>0</v>
          </cell>
        </row>
        <row r="2186">
          <cell r="R2186" t="str">
            <v>Total Rate Base Deductions.NA</v>
          </cell>
          <cell r="S2186">
            <v>-2082448962.3242028</v>
          </cell>
        </row>
        <row r="2187">
          <cell r="R2187" t="str">
            <v>Total Rate Base Deductions.NA1</v>
          </cell>
          <cell r="S2187">
            <v>0</v>
          </cell>
        </row>
        <row r="2188">
          <cell r="R2188" t="str">
            <v>Total Rate Base Deductions.NA2</v>
          </cell>
          <cell r="S2188">
            <v>0</v>
          </cell>
        </row>
        <row r="2189">
          <cell r="R2189" t="str">
            <v>Total Rate Base Deductions.NA3</v>
          </cell>
          <cell r="S2189">
            <v>0</v>
          </cell>
        </row>
        <row r="2190">
          <cell r="R2190" t="str">
            <v>108SP.NA</v>
          </cell>
          <cell r="S2190">
            <v>0</v>
          </cell>
        </row>
        <row r="2191">
          <cell r="R2191" t="str">
            <v>108SP.S</v>
          </cell>
          <cell r="S2191">
            <v>8582868.5115384609</v>
          </cell>
        </row>
        <row r="2192">
          <cell r="R2192" t="str">
            <v>108SP.SG</v>
          </cell>
          <cell r="S2192">
            <v>-322582812.83500177</v>
          </cell>
        </row>
        <row r="2193">
          <cell r="R2193" t="str">
            <v>108SP.SG1</v>
          </cell>
          <cell r="S2193">
            <v>-348145555.96640605</v>
          </cell>
        </row>
        <row r="2194">
          <cell r="R2194" t="str">
            <v>108SP.SG2</v>
          </cell>
          <cell r="S2194">
            <v>-481154176.16428673</v>
          </cell>
        </row>
        <row r="2195">
          <cell r="R2195" t="str">
            <v>108SP.SG3</v>
          </cell>
          <cell r="S2195">
            <v>0</v>
          </cell>
        </row>
        <row r="2196">
          <cell r="R2196" t="str">
            <v>108SP.SG4</v>
          </cell>
          <cell r="S2196">
            <v>-86078035.921034098</v>
          </cell>
        </row>
        <row r="2197">
          <cell r="R2197" t="str">
            <v>108SP.NA1</v>
          </cell>
          <cell r="S2197">
            <v>-1229377712.37519</v>
          </cell>
        </row>
        <row r="2198">
          <cell r="R2198" t="str">
            <v>108SP.NA2</v>
          </cell>
          <cell r="S2198">
            <v>0</v>
          </cell>
        </row>
        <row r="2199">
          <cell r="R2199" t="str">
            <v>108NP.NA</v>
          </cell>
          <cell r="S2199">
            <v>0</v>
          </cell>
        </row>
        <row r="2200">
          <cell r="R2200" t="str">
            <v>108NP.SG</v>
          </cell>
          <cell r="S2200">
            <v>0</v>
          </cell>
        </row>
        <row r="2201">
          <cell r="R2201" t="str">
            <v>108NP.SG1</v>
          </cell>
          <cell r="S2201">
            <v>0</v>
          </cell>
        </row>
        <row r="2202">
          <cell r="R2202" t="str">
            <v>108NP.SG2</v>
          </cell>
          <cell r="S2202">
            <v>0</v>
          </cell>
        </row>
        <row r="2203">
          <cell r="R2203" t="str">
            <v>108NP.NA1</v>
          </cell>
          <cell r="S2203">
            <v>0</v>
          </cell>
        </row>
        <row r="2204">
          <cell r="R2204" t="str">
            <v>108NP.NA2</v>
          </cell>
          <cell r="S2204">
            <v>0</v>
          </cell>
        </row>
        <row r="2205">
          <cell r="R2205" t="str">
            <v>108NP.NA3</v>
          </cell>
          <cell r="S2205">
            <v>0</v>
          </cell>
        </row>
        <row r="2206">
          <cell r="R2206" t="str">
            <v>108HP.NA</v>
          </cell>
          <cell r="S2206">
            <v>0</v>
          </cell>
        </row>
        <row r="2207">
          <cell r="R2207" t="str">
            <v>108HP.S</v>
          </cell>
          <cell r="S2207">
            <v>0</v>
          </cell>
        </row>
        <row r="2208">
          <cell r="R2208" t="str">
            <v>108HP.SG</v>
          </cell>
          <cell r="S2208">
            <v>-66704235.291927643</v>
          </cell>
        </row>
        <row r="2209">
          <cell r="R2209" t="str">
            <v>108HP.SG1</v>
          </cell>
          <cell r="S2209">
            <v>-12239195.728578817</v>
          </cell>
        </row>
        <row r="2210">
          <cell r="R2210" t="str">
            <v>108HP.SG2</v>
          </cell>
          <cell r="S2210">
            <v>-42295017.114119232</v>
          </cell>
        </row>
        <row r="2211">
          <cell r="R2211" t="str">
            <v>108HP.SG3</v>
          </cell>
          <cell r="S2211">
            <v>-13749533.037351131</v>
          </cell>
        </row>
        <row r="2212">
          <cell r="R2212" t="str">
            <v>108HP.NA1</v>
          </cell>
          <cell r="S2212">
            <v>-134987981.1719768</v>
          </cell>
        </row>
        <row r="2213">
          <cell r="R2213" t="str">
            <v>108HP.NA2</v>
          </cell>
          <cell r="S2213">
            <v>0</v>
          </cell>
        </row>
        <row r="2214">
          <cell r="R2214" t="str">
            <v>108OP.NA</v>
          </cell>
          <cell r="S2214">
            <v>0</v>
          </cell>
        </row>
        <row r="2215">
          <cell r="R2215" t="str">
            <v>108OP.S</v>
          </cell>
          <cell r="S2215">
            <v>0</v>
          </cell>
        </row>
        <row r="2216">
          <cell r="R2216" t="str">
            <v>108OP.SG</v>
          </cell>
          <cell r="S2216">
            <v>0</v>
          </cell>
        </row>
        <row r="2217">
          <cell r="R2217" t="str">
            <v>108OP.SG1</v>
          </cell>
          <cell r="S2217">
            <v>-220448816.12351641</v>
          </cell>
        </row>
        <row r="2218">
          <cell r="R2218" t="str">
            <v>108OP.SG2</v>
          </cell>
          <cell r="S2218">
            <v>-126888874.636178</v>
          </cell>
        </row>
        <row r="2219">
          <cell r="R2219" t="str">
            <v>108OP.SG3</v>
          </cell>
          <cell r="S2219">
            <v>-12468784.612127604</v>
          </cell>
        </row>
        <row r="2220">
          <cell r="R2220" t="str">
            <v>108OP.NA1</v>
          </cell>
          <cell r="S2220">
            <v>-359806475.371822</v>
          </cell>
        </row>
        <row r="2221">
          <cell r="R2221" t="str">
            <v>108OP.NA2</v>
          </cell>
          <cell r="S2221">
            <v>0</v>
          </cell>
        </row>
        <row r="2222">
          <cell r="R2222" t="str">
            <v>108EP.NA</v>
          </cell>
          <cell r="S2222">
            <v>0</v>
          </cell>
        </row>
        <row r="2223">
          <cell r="R2223" t="str">
            <v>108EP.SG</v>
          </cell>
          <cell r="S2223">
            <v>0</v>
          </cell>
        </row>
        <row r="2224">
          <cell r="R2224" t="str">
            <v>108EP.SG1</v>
          </cell>
          <cell r="S2224">
            <v>0</v>
          </cell>
        </row>
        <row r="2225">
          <cell r="R2225" t="str">
            <v>108EP.NA1</v>
          </cell>
          <cell r="S2225">
            <v>0</v>
          </cell>
        </row>
        <row r="2226">
          <cell r="R2226" t="str">
            <v>108EP.NA2</v>
          </cell>
          <cell r="S2226">
            <v>0</v>
          </cell>
        </row>
        <row r="2227">
          <cell r="R2227" t="str">
            <v>Total Production Plant Accum Depreciation.NA</v>
          </cell>
          <cell r="S2227">
            <v>-1724172168.9189887</v>
          </cell>
        </row>
        <row r="2228">
          <cell r="R2228" t="str">
            <v>Total Production Plant Accum Depreciation.NA1</v>
          </cell>
          <cell r="S2228">
            <v>0</v>
          </cell>
        </row>
        <row r="2229">
          <cell r="R2229" t="str">
            <v>Summary of Prod Plant Depreciation by Factor.NA</v>
          </cell>
          <cell r="S2229">
            <v>0</v>
          </cell>
        </row>
        <row r="2230">
          <cell r="R2230" t="str">
            <v>Summary of Prod Plant Depreciation by Factor.NA1</v>
          </cell>
          <cell r="S2230">
            <v>8582868.5115384609</v>
          </cell>
        </row>
        <row r="2231">
          <cell r="R2231" t="str">
            <v>Summary of Prod Plant Depreciation by Factor.NA2</v>
          </cell>
          <cell r="S2231">
            <v>0</v>
          </cell>
        </row>
        <row r="2232">
          <cell r="R2232" t="str">
            <v>Summary of Prod Plant Depreciation by Factor.NA3</v>
          </cell>
          <cell r="S2232">
            <v>0</v>
          </cell>
        </row>
        <row r="2233">
          <cell r="R2233" t="str">
            <v>Summary of Prod Plant Depreciation by Factor.NA4</v>
          </cell>
          <cell r="S2233">
            <v>-1732755037.4305272</v>
          </cell>
        </row>
        <row r="2234">
          <cell r="R2234" t="str">
            <v>Summary of Prod Plant Depreciation by Factor.NA5</v>
          </cell>
          <cell r="S2234">
            <v>0</v>
          </cell>
        </row>
        <row r="2235">
          <cell r="R2235" t="str">
            <v>Summary of Prod Plant Depreciation by Factor.NA6</v>
          </cell>
          <cell r="S2235">
            <v>0</v>
          </cell>
        </row>
        <row r="2236">
          <cell r="R2236" t="str">
            <v>Total of Prod Plant Depreciation by Factor.NA</v>
          </cell>
          <cell r="S2236">
            <v>-1724172168.9189887</v>
          </cell>
        </row>
        <row r="2237">
          <cell r="R2237" t="str">
            <v>Total of Prod Plant Depreciation by Factor.NA1</v>
          </cell>
          <cell r="S2237">
            <v>0</v>
          </cell>
        </row>
        <row r="2238">
          <cell r="R2238" t="str">
            <v>Total of Prod Plant Depreciation by Factor.NA2</v>
          </cell>
          <cell r="S2238">
            <v>0</v>
          </cell>
        </row>
        <row r="2239">
          <cell r="R2239" t="str">
            <v>108TP.NA</v>
          </cell>
          <cell r="S2239">
            <v>0</v>
          </cell>
        </row>
        <row r="2240">
          <cell r="R2240" t="str">
            <v>108TP.SG</v>
          </cell>
          <cell r="S2240">
            <v>-162989200.73277587</v>
          </cell>
        </row>
        <row r="2241">
          <cell r="R2241" t="str">
            <v>108TP.SG1</v>
          </cell>
          <cell r="S2241">
            <v>-179006560.98520559</v>
          </cell>
        </row>
        <row r="2242">
          <cell r="R2242" t="str">
            <v>108TP.SG2</v>
          </cell>
          <cell r="S2242">
            <v>-301182039.67718869</v>
          </cell>
        </row>
        <row r="2243">
          <cell r="R2243" t="str">
            <v>Total Trans Plant Accum Depreciation.NA</v>
          </cell>
          <cell r="S2243">
            <v>-643177801.39517021</v>
          </cell>
        </row>
        <row r="2244">
          <cell r="R2244" t="str">
            <v>108360.NA</v>
          </cell>
          <cell r="S2244">
            <v>0</v>
          </cell>
        </row>
        <row r="2245">
          <cell r="R2245" t="str">
            <v>108360.S</v>
          </cell>
          <cell r="S2245">
            <v>-2775978.3984615402</v>
          </cell>
        </row>
        <row r="2246">
          <cell r="R2246" t="str">
            <v>108360.NA1</v>
          </cell>
          <cell r="S2246">
            <v>-2775978.3984615402</v>
          </cell>
        </row>
        <row r="2247">
          <cell r="R2247" t="str">
            <v>108360.NA2</v>
          </cell>
          <cell r="S2247">
            <v>0</v>
          </cell>
        </row>
        <row r="2248">
          <cell r="R2248" t="str">
            <v>108361.NA</v>
          </cell>
          <cell r="S2248">
            <v>0</v>
          </cell>
        </row>
        <row r="2249">
          <cell r="R2249" t="str">
            <v>108361.S</v>
          </cell>
          <cell r="S2249">
            <v>-10038789.610769199</v>
          </cell>
        </row>
        <row r="2250">
          <cell r="R2250" t="str">
            <v>108361.NA1</v>
          </cell>
          <cell r="S2250">
            <v>-10038789.610769199</v>
          </cell>
        </row>
        <row r="2251">
          <cell r="R2251" t="str">
            <v>108361.NA2</v>
          </cell>
          <cell r="S2251">
            <v>0</v>
          </cell>
        </row>
        <row r="2252">
          <cell r="R2252" t="str">
            <v>108362.NA</v>
          </cell>
          <cell r="S2252">
            <v>0</v>
          </cell>
        </row>
        <row r="2253">
          <cell r="R2253" t="str">
            <v>108362.S</v>
          </cell>
          <cell r="S2253">
            <v>-101201888.806154</v>
          </cell>
        </row>
        <row r="2254">
          <cell r="R2254" t="str">
            <v>108362.NA1</v>
          </cell>
          <cell r="S2254">
            <v>-101201888.806154</v>
          </cell>
        </row>
        <row r="2255">
          <cell r="R2255" t="str">
            <v>108362.NA2</v>
          </cell>
          <cell r="S2255">
            <v>0</v>
          </cell>
        </row>
        <row r="2256">
          <cell r="R2256" t="str">
            <v>108363.NA</v>
          </cell>
          <cell r="S2256">
            <v>0</v>
          </cell>
        </row>
        <row r="2257">
          <cell r="R2257" t="str">
            <v>108363.S</v>
          </cell>
          <cell r="S2257">
            <v>0</v>
          </cell>
        </row>
        <row r="2258">
          <cell r="R2258" t="str">
            <v>108363.NA1</v>
          </cell>
          <cell r="S2258">
            <v>0</v>
          </cell>
        </row>
        <row r="2259">
          <cell r="R2259" t="str">
            <v>108363.NA2</v>
          </cell>
          <cell r="S2259">
            <v>0</v>
          </cell>
        </row>
        <row r="2260">
          <cell r="R2260" t="str">
            <v>108364.NA</v>
          </cell>
          <cell r="S2260">
            <v>0</v>
          </cell>
        </row>
        <row r="2261">
          <cell r="R2261" t="str">
            <v>108364.S</v>
          </cell>
          <cell r="S2261">
            <v>-141692722.24153799</v>
          </cell>
        </row>
        <row r="2262">
          <cell r="R2262" t="str">
            <v>108364.NA1</v>
          </cell>
          <cell r="S2262">
            <v>-141692722.24153799</v>
          </cell>
        </row>
        <row r="2263">
          <cell r="R2263" t="str">
            <v>108364.NA2</v>
          </cell>
          <cell r="S2263">
            <v>0</v>
          </cell>
        </row>
        <row r="2264">
          <cell r="R2264" t="str">
            <v>108365.NA</v>
          </cell>
          <cell r="S2264">
            <v>0</v>
          </cell>
        </row>
        <row r="2265">
          <cell r="R2265" t="str">
            <v>108365.S</v>
          </cell>
          <cell r="S2265">
            <v>-79175529.069999993</v>
          </cell>
        </row>
        <row r="2266">
          <cell r="R2266" t="str">
            <v>108365.NA1</v>
          </cell>
          <cell r="S2266">
            <v>-79175529.069999993</v>
          </cell>
        </row>
        <row r="2267">
          <cell r="R2267" t="str">
            <v>108365.NA2</v>
          </cell>
          <cell r="S2267">
            <v>0</v>
          </cell>
        </row>
        <row r="2268">
          <cell r="R2268" t="str">
            <v>108366.NA</v>
          </cell>
          <cell r="S2268">
            <v>0</v>
          </cell>
        </row>
        <row r="2269">
          <cell r="R2269" t="str">
            <v>108366.S</v>
          </cell>
          <cell r="S2269">
            <v>-74060943.128461495</v>
          </cell>
        </row>
        <row r="2270">
          <cell r="R2270" t="str">
            <v>108366.NA1</v>
          </cell>
          <cell r="S2270">
            <v>-74060943.128461495</v>
          </cell>
        </row>
        <row r="2271">
          <cell r="R2271" t="str">
            <v>108366.NA2</v>
          </cell>
          <cell r="S2271">
            <v>0</v>
          </cell>
        </row>
        <row r="2272">
          <cell r="R2272" t="str">
            <v>108367.NA</v>
          </cell>
          <cell r="S2272">
            <v>0</v>
          </cell>
        </row>
        <row r="2273">
          <cell r="R2273" t="str">
            <v>108367.S</v>
          </cell>
          <cell r="S2273">
            <v>-204994588.231538</v>
          </cell>
        </row>
        <row r="2274">
          <cell r="R2274" t="str">
            <v>108367.NA1</v>
          </cell>
          <cell r="S2274">
            <v>-204994588.231538</v>
          </cell>
        </row>
        <row r="2275">
          <cell r="R2275" t="str">
            <v>108367.NA2</v>
          </cell>
          <cell r="S2275">
            <v>0</v>
          </cell>
        </row>
        <row r="2276">
          <cell r="R2276" t="str">
            <v>108368.NA</v>
          </cell>
          <cell r="S2276">
            <v>0</v>
          </cell>
        </row>
        <row r="2277">
          <cell r="R2277" t="str">
            <v>108368.S</v>
          </cell>
          <cell r="S2277">
            <v>-116966251.06999999</v>
          </cell>
        </row>
        <row r="2278">
          <cell r="R2278" t="str">
            <v>108368.NA1</v>
          </cell>
          <cell r="S2278">
            <v>-116966251.06999999</v>
          </cell>
        </row>
        <row r="2279">
          <cell r="R2279" t="str">
            <v>108368.NA2</v>
          </cell>
          <cell r="S2279">
            <v>0</v>
          </cell>
        </row>
        <row r="2280">
          <cell r="R2280" t="str">
            <v>108369.NA</v>
          </cell>
          <cell r="S2280">
            <v>0</v>
          </cell>
        </row>
        <row r="2281">
          <cell r="R2281" t="str">
            <v>108369.S</v>
          </cell>
          <cell r="S2281">
            <v>-90281930.189999998</v>
          </cell>
        </row>
        <row r="2282">
          <cell r="R2282" t="str">
            <v>108369.NA1</v>
          </cell>
          <cell r="S2282">
            <v>-90281930.189999998</v>
          </cell>
        </row>
        <row r="2283">
          <cell r="R2283" t="str">
            <v>108369.NA2</v>
          </cell>
          <cell r="S2283">
            <v>0</v>
          </cell>
        </row>
        <row r="2284">
          <cell r="R2284" t="str">
            <v>108370.NA</v>
          </cell>
          <cell r="S2284">
            <v>0</v>
          </cell>
        </row>
        <row r="2285">
          <cell r="R2285" t="str">
            <v>108370.S</v>
          </cell>
          <cell r="S2285">
            <v>-36464290.566923097</v>
          </cell>
        </row>
        <row r="2286">
          <cell r="R2286" t="str">
            <v>108370.NA1</v>
          </cell>
          <cell r="S2286">
            <v>-36464290.566923097</v>
          </cell>
        </row>
        <row r="2287">
          <cell r="R2287" t="str">
            <v>108370.NA2</v>
          </cell>
          <cell r="S2287">
            <v>0</v>
          </cell>
        </row>
        <row r="2288">
          <cell r="R2288" t="str">
            <v>108370.NA3</v>
          </cell>
          <cell r="S2288">
            <v>0</v>
          </cell>
        </row>
        <row r="2289">
          <cell r="R2289" t="str">
            <v>108370.NA4</v>
          </cell>
          <cell r="S2289">
            <v>0</v>
          </cell>
        </row>
        <row r="2290">
          <cell r="R2290" t="str">
            <v>108371.NA</v>
          </cell>
          <cell r="S2290">
            <v>0</v>
          </cell>
        </row>
        <row r="2291">
          <cell r="R2291" t="str">
            <v>108371.S</v>
          </cell>
          <cell r="S2291">
            <v>-3449623.5184615399</v>
          </cell>
        </row>
        <row r="2292">
          <cell r="R2292" t="str">
            <v>108371.NA1</v>
          </cell>
          <cell r="S2292">
            <v>-3449623.5184615399</v>
          </cell>
        </row>
        <row r="2293">
          <cell r="R2293" t="str">
            <v>108371.NA2</v>
          </cell>
          <cell r="S2293">
            <v>0</v>
          </cell>
        </row>
        <row r="2294">
          <cell r="R2294" t="str">
            <v>108372.NA</v>
          </cell>
          <cell r="S2294">
            <v>0</v>
          </cell>
        </row>
        <row r="2295">
          <cell r="R2295" t="str">
            <v>108372.S</v>
          </cell>
          <cell r="S2295">
            <v>0</v>
          </cell>
        </row>
        <row r="2296">
          <cell r="R2296" t="str">
            <v>108372.NA1</v>
          </cell>
          <cell r="S2296">
            <v>0</v>
          </cell>
        </row>
        <row r="2297">
          <cell r="R2297" t="str">
            <v>108372.NA2</v>
          </cell>
          <cell r="S2297">
            <v>0</v>
          </cell>
        </row>
        <row r="2298">
          <cell r="R2298" t="str">
            <v>108373.NA</v>
          </cell>
          <cell r="S2298">
            <v>0</v>
          </cell>
        </row>
        <row r="2299">
          <cell r="R2299" t="str">
            <v>108373.S</v>
          </cell>
          <cell r="S2299">
            <v>-12365678.403846201</v>
          </cell>
        </row>
        <row r="2300">
          <cell r="R2300" t="str">
            <v>108373.NA1</v>
          </cell>
          <cell r="S2300">
            <v>-12365678.403846201</v>
          </cell>
        </row>
        <row r="2301">
          <cell r="R2301" t="str">
            <v>108373.NA2</v>
          </cell>
          <cell r="S2301">
            <v>0</v>
          </cell>
        </row>
        <row r="2302">
          <cell r="R2302" t="str">
            <v>108D00.NA</v>
          </cell>
          <cell r="S2302">
            <v>0</v>
          </cell>
        </row>
        <row r="2303">
          <cell r="R2303" t="str">
            <v>108D00.S</v>
          </cell>
          <cell r="S2303">
            <v>0</v>
          </cell>
        </row>
        <row r="2304">
          <cell r="R2304" t="str">
            <v>108D00.NA1</v>
          </cell>
          <cell r="S2304">
            <v>0</v>
          </cell>
        </row>
        <row r="2305">
          <cell r="R2305" t="str">
            <v>108D00.NA2</v>
          </cell>
          <cell r="S2305">
            <v>0</v>
          </cell>
        </row>
        <row r="2306">
          <cell r="R2306" t="str">
            <v>108DS.NA</v>
          </cell>
          <cell r="S2306">
            <v>0</v>
          </cell>
        </row>
        <row r="2307">
          <cell r="R2307" t="str">
            <v>108DS.S</v>
          </cell>
          <cell r="S2307">
            <v>0</v>
          </cell>
        </row>
        <row r="2308">
          <cell r="R2308" t="str">
            <v>108DS.NA1</v>
          </cell>
          <cell r="S2308">
            <v>0</v>
          </cell>
        </row>
        <row r="2309">
          <cell r="R2309" t="str">
            <v>108DS.NA2</v>
          </cell>
          <cell r="S2309">
            <v>0</v>
          </cell>
        </row>
        <row r="2310">
          <cell r="R2310" t="str">
            <v>108DP.NA</v>
          </cell>
          <cell r="S2310">
            <v>0</v>
          </cell>
        </row>
        <row r="2311">
          <cell r="R2311" t="str">
            <v>108DP.S</v>
          </cell>
          <cell r="S2311">
            <v>-288476.20538461499</v>
          </cell>
        </row>
        <row r="2312">
          <cell r="R2312" t="str">
            <v>108DP.NA1</v>
          </cell>
          <cell r="S2312">
            <v>-288476.20538461499</v>
          </cell>
        </row>
        <row r="2313">
          <cell r="R2313" t="str">
            <v>108DP.NA2</v>
          </cell>
          <cell r="S2313">
            <v>0</v>
          </cell>
        </row>
        <row r="2314">
          <cell r="R2314" t="str">
            <v>108DP.NA3</v>
          </cell>
          <cell r="S2314">
            <v>0</v>
          </cell>
        </row>
        <row r="2315">
          <cell r="R2315" t="str">
            <v>Total Distribution Plant Accum Depreciation.NA</v>
          </cell>
          <cell r="S2315">
            <v>-873756689.44153774</v>
          </cell>
        </row>
        <row r="2316">
          <cell r="R2316" t="str">
            <v>Total Distribution Plant Accum Depreciation.NA1</v>
          </cell>
          <cell r="S2316">
            <v>0</v>
          </cell>
        </row>
        <row r="2317">
          <cell r="R2317" t="str">
            <v>Summary of Distribution Plant Depr by Factor.NA</v>
          </cell>
          <cell r="S2317">
            <v>0</v>
          </cell>
        </row>
        <row r="2318">
          <cell r="R2318" t="str">
            <v>Summary of Distribution Plant Depr by Factor.NA1</v>
          </cell>
          <cell r="S2318">
            <v>-873756689.44153774</v>
          </cell>
        </row>
        <row r="2319">
          <cell r="R2319" t="str">
            <v>Summary of Distribution Plant Depr by Factor.NA2</v>
          </cell>
          <cell r="S2319">
            <v>0</v>
          </cell>
        </row>
        <row r="2320">
          <cell r="R2320" t="str">
            <v>Total Distribution Depreciation by Factor.NA</v>
          </cell>
          <cell r="S2320">
            <v>-873756689.44153774</v>
          </cell>
        </row>
        <row r="2321">
          <cell r="R2321" t="str">
            <v>108GP.NA</v>
          </cell>
          <cell r="S2321">
            <v>0</v>
          </cell>
        </row>
        <row r="2322">
          <cell r="R2322" t="str">
            <v>108GP.S</v>
          </cell>
          <cell r="S2322">
            <v>-74314293.267692298</v>
          </cell>
        </row>
        <row r="2323">
          <cell r="R2323" t="str">
            <v>108GP.SG</v>
          </cell>
          <cell r="S2323">
            <v>-570793.63275224692</v>
          </cell>
        </row>
        <row r="2324">
          <cell r="R2324" t="str">
            <v>108GP.SG1</v>
          </cell>
          <cell r="S2324">
            <v>-1442982.4259724659</v>
          </cell>
        </row>
        <row r="2325">
          <cell r="R2325" t="str">
            <v>108GP.SG2</v>
          </cell>
          <cell r="S2325">
            <v>-36962728.55081369</v>
          </cell>
        </row>
        <row r="2326">
          <cell r="R2326" t="str">
            <v>108GP.CN</v>
          </cell>
          <cell r="S2326">
            <v>-3376134.9969124412</v>
          </cell>
        </row>
        <row r="2327">
          <cell r="R2327" t="str">
            <v>108GP.SO</v>
          </cell>
          <cell r="S2327">
            <v>-42005037.789439313</v>
          </cell>
        </row>
        <row r="2328">
          <cell r="R2328" t="str">
            <v>108GP.SE</v>
          </cell>
          <cell r="S2328">
            <v>-365860.28745731158</v>
          </cell>
        </row>
        <row r="2329">
          <cell r="R2329" t="str">
            <v>108GP.SG3</v>
          </cell>
          <cell r="S2329">
            <v>-33920.886650483888</v>
          </cell>
        </row>
        <row r="2330">
          <cell r="R2330" t="str">
            <v>108GP.SG4</v>
          </cell>
          <cell r="S2330">
            <v>-996355.72277656815</v>
          </cell>
        </row>
        <row r="2331">
          <cell r="R2331" t="str">
            <v>108GP.NA1</v>
          </cell>
          <cell r="S2331">
            <v>-160068107.5604668</v>
          </cell>
        </row>
        <row r="2332">
          <cell r="R2332" t="str">
            <v>108GP.NA2</v>
          </cell>
          <cell r="S2332">
            <v>0</v>
          </cell>
        </row>
        <row r="2333">
          <cell r="R2333" t="str">
            <v>108GP.NA3</v>
          </cell>
          <cell r="S2333">
            <v>0</v>
          </cell>
        </row>
        <row r="2334">
          <cell r="R2334" t="str">
            <v>108MP.NA</v>
          </cell>
          <cell r="S2334">
            <v>0</v>
          </cell>
        </row>
        <row r="2335">
          <cell r="R2335" t="str">
            <v>108MP.S</v>
          </cell>
          <cell r="S2335">
            <v>0</v>
          </cell>
        </row>
        <row r="2336">
          <cell r="R2336" t="str">
            <v>108MP.SE</v>
          </cell>
          <cell r="S2336">
            <v>-38115538.024846181</v>
          </cell>
        </row>
        <row r="2337">
          <cell r="R2337" t="str">
            <v>108MP.NA1</v>
          </cell>
          <cell r="S2337">
            <v>-38115538.024846181</v>
          </cell>
        </row>
        <row r="2338">
          <cell r="R2338" t="str">
            <v>108MP.NA2</v>
          </cell>
          <cell r="S2338">
            <v>0</v>
          </cell>
        </row>
        <row r="2339">
          <cell r="R2339" t="str">
            <v>108MP.S1</v>
          </cell>
          <cell r="S2339">
            <v>0</v>
          </cell>
        </row>
        <row r="2340">
          <cell r="R2340" t="str">
            <v>108MP.NA3</v>
          </cell>
          <cell r="S2340">
            <v>-38115538.024846181</v>
          </cell>
        </row>
        <row r="2341">
          <cell r="R2341" t="str">
            <v>108MP.NA4</v>
          </cell>
          <cell r="S2341">
            <v>0</v>
          </cell>
        </row>
        <row r="2342">
          <cell r="R2342" t="str">
            <v>1081390.NA</v>
          </cell>
          <cell r="S2342">
            <v>0</v>
          </cell>
        </row>
        <row r="2343">
          <cell r="R2343" t="str">
            <v>1081390.SO</v>
          </cell>
          <cell r="S2343">
            <v>0</v>
          </cell>
        </row>
        <row r="2344">
          <cell r="R2344" t="str">
            <v>1081390.NA1</v>
          </cell>
          <cell r="S2344">
            <v>0</v>
          </cell>
        </row>
        <row r="2345">
          <cell r="R2345" t="str">
            <v>1081390.NA2</v>
          </cell>
          <cell r="S2345">
            <v>0</v>
          </cell>
        </row>
        <row r="2346">
          <cell r="R2346" t="str">
            <v>1081390.NA3</v>
          </cell>
          <cell r="S2346">
            <v>0</v>
          </cell>
        </row>
        <row r="2347">
          <cell r="R2347" t="str">
            <v>1081390.NA4</v>
          </cell>
          <cell r="S2347">
            <v>0</v>
          </cell>
        </row>
        <row r="2348">
          <cell r="R2348" t="str">
            <v>1081390.NA5</v>
          </cell>
          <cell r="S2348">
            <v>0</v>
          </cell>
        </row>
        <row r="2349">
          <cell r="R2349" t="str">
            <v>1081399.NA</v>
          </cell>
          <cell r="S2349">
            <v>0</v>
          </cell>
        </row>
        <row r="2350">
          <cell r="R2350" t="str">
            <v>1081399.S</v>
          </cell>
          <cell r="S2350">
            <v>0</v>
          </cell>
        </row>
        <row r="2351">
          <cell r="R2351" t="str">
            <v>1081399.SE</v>
          </cell>
          <cell r="S2351">
            <v>0</v>
          </cell>
        </row>
        <row r="2352">
          <cell r="R2352" t="str">
            <v>1081399.NA1</v>
          </cell>
          <cell r="S2352">
            <v>0</v>
          </cell>
        </row>
        <row r="2353">
          <cell r="R2353" t="str">
            <v>1081399.NA2</v>
          </cell>
          <cell r="S2353">
            <v>0</v>
          </cell>
        </row>
        <row r="2354">
          <cell r="R2354" t="str">
            <v>1081399.NA3</v>
          </cell>
          <cell r="S2354">
            <v>0</v>
          </cell>
        </row>
        <row r="2355">
          <cell r="R2355" t="str">
            <v>1081399.NA4</v>
          </cell>
          <cell r="S2355">
            <v>0</v>
          </cell>
        </row>
        <row r="2356">
          <cell r="R2356" t="str">
            <v>1081399.NA5</v>
          </cell>
          <cell r="S2356">
            <v>0</v>
          </cell>
        </row>
        <row r="2357">
          <cell r="R2357" t="str">
            <v>1081399.NA6</v>
          </cell>
          <cell r="S2357">
            <v>0</v>
          </cell>
        </row>
        <row r="2358">
          <cell r="R2358" t="str">
            <v>Total General Plant Accum Depreciation.NA</v>
          </cell>
          <cell r="S2358">
            <v>-198183645.58531296</v>
          </cell>
        </row>
        <row r="2359">
          <cell r="R2359" t="str">
            <v>Total General Plant Accum Depreciation.NA1</v>
          </cell>
          <cell r="S2359">
            <v>0</v>
          </cell>
        </row>
        <row r="2360">
          <cell r="R2360" t="str">
            <v>Total General Plant Accum Depreciation.NA2</v>
          </cell>
          <cell r="S2360">
            <v>0</v>
          </cell>
        </row>
        <row r="2361">
          <cell r="R2361" t="str">
            <v>Total General Plant Accum Depreciation.NA3</v>
          </cell>
          <cell r="S2361">
            <v>0</v>
          </cell>
        </row>
        <row r="2362">
          <cell r="R2362" t="str">
            <v>Summary of General Depreciation by Factor.NA</v>
          </cell>
          <cell r="S2362">
            <v>0</v>
          </cell>
        </row>
        <row r="2363">
          <cell r="R2363" t="str">
            <v>Summary of General Depreciation by Factor.NA1</v>
          </cell>
          <cell r="S2363">
            <v>-74314293.267692298</v>
          </cell>
        </row>
        <row r="2364">
          <cell r="R2364" t="str">
            <v>Summary of General Depreciation by Factor.NA2</v>
          </cell>
          <cell r="S2364">
            <v>0</v>
          </cell>
        </row>
        <row r="2365">
          <cell r="R2365" t="str">
            <v>Summary of General Depreciation by Factor.NA3</v>
          </cell>
          <cell r="S2365">
            <v>0</v>
          </cell>
        </row>
        <row r="2366">
          <cell r="R2366" t="str">
            <v>Summary of General Depreciation by Factor.NA4</v>
          </cell>
          <cell r="S2366">
            <v>-38481398.312303491</v>
          </cell>
        </row>
        <row r="2367">
          <cell r="R2367" t="str">
            <v>Summary of General Depreciation by Factor.NA5</v>
          </cell>
          <cell r="S2367">
            <v>-42005037.789439313</v>
          </cell>
        </row>
        <row r="2368">
          <cell r="R2368" t="str">
            <v>Summary of General Depreciation by Factor.NA6</v>
          </cell>
          <cell r="S2368">
            <v>-3376134.9969124412</v>
          </cell>
        </row>
        <row r="2369">
          <cell r="R2369" t="str">
            <v>Summary of General Depreciation by Factor.NA7</v>
          </cell>
          <cell r="S2369">
            <v>-40006781.218965456</v>
          </cell>
        </row>
        <row r="2370">
          <cell r="R2370" t="str">
            <v>Summary of General Depreciation by Factor.NA8</v>
          </cell>
          <cell r="S2370">
            <v>0</v>
          </cell>
        </row>
        <row r="2371">
          <cell r="R2371" t="str">
            <v>Summary of General Depreciation by Factor.NA9</v>
          </cell>
          <cell r="S2371">
            <v>0</v>
          </cell>
        </row>
        <row r="2372">
          <cell r="R2372" t="str">
            <v>Summary of General Depreciation by Factor.NA10</v>
          </cell>
          <cell r="S2372">
            <v>0</v>
          </cell>
        </row>
        <row r="2373">
          <cell r="R2373" t="str">
            <v>Summary of General Depreciation by Factor.NA11</v>
          </cell>
          <cell r="S2373">
            <v>0</v>
          </cell>
        </row>
        <row r="2374">
          <cell r="R2374" t="str">
            <v>Total General Depreciation by Factor.NA</v>
          </cell>
          <cell r="S2374">
            <v>-198183645.58531302</v>
          </cell>
        </row>
        <row r="2375">
          <cell r="R2375" t="str">
            <v>Total General Depreciation by Factor.NA1</v>
          </cell>
          <cell r="S2375">
            <v>0</v>
          </cell>
        </row>
        <row r="2376">
          <cell r="R2376" t="str">
            <v>Total General Depreciation by Factor.NA2</v>
          </cell>
          <cell r="S2376">
            <v>0</v>
          </cell>
        </row>
        <row r="2377">
          <cell r="R2377" t="str">
            <v>Total Accum Depreciation - Plant In Service.NA</v>
          </cell>
          <cell r="S2377">
            <v>-3439290305.3410096</v>
          </cell>
        </row>
        <row r="2378">
          <cell r="R2378" t="str">
            <v>111SP.NA</v>
          </cell>
          <cell r="S2378">
            <v>0</v>
          </cell>
        </row>
        <row r="2379">
          <cell r="R2379" t="str">
            <v>111SP.SG</v>
          </cell>
          <cell r="S2379">
            <v>0</v>
          </cell>
        </row>
        <row r="2380">
          <cell r="R2380" t="str">
            <v>111SP.SG1</v>
          </cell>
          <cell r="S2380">
            <v>0</v>
          </cell>
        </row>
        <row r="2381">
          <cell r="R2381" t="str">
            <v>111SP.NA1</v>
          </cell>
          <cell r="S2381">
            <v>0</v>
          </cell>
        </row>
        <row r="2382">
          <cell r="R2382" t="str">
            <v>111SP.NA2</v>
          </cell>
          <cell r="S2382">
            <v>0</v>
          </cell>
        </row>
        <row r="2383">
          <cell r="R2383" t="str">
            <v>111SP.NA3</v>
          </cell>
          <cell r="S2383">
            <v>0</v>
          </cell>
        </row>
        <row r="2384">
          <cell r="R2384" t="str">
            <v>111GP.NA</v>
          </cell>
          <cell r="S2384">
            <v>0</v>
          </cell>
        </row>
        <row r="2385">
          <cell r="R2385" t="str">
            <v>111GP.S</v>
          </cell>
          <cell r="S2385">
            <v>-15032.012307692299</v>
          </cell>
        </row>
        <row r="2386">
          <cell r="R2386" t="str">
            <v>111GP.CN</v>
          </cell>
          <cell r="S2386">
            <v>-107416.39185074932</v>
          </cell>
        </row>
        <row r="2387">
          <cell r="R2387" t="str">
            <v>111GP.SG</v>
          </cell>
          <cell r="S2387">
            <v>-65552.923555215952</v>
          </cell>
        </row>
        <row r="2388">
          <cell r="R2388" t="str">
            <v>111GP.SO</v>
          </cell>
          <cell r="S2388">
            <v>-2273946.3852751642</v>
          </cell>
        </row>
        <row r="2389">
          <cell r="R2389" t="str">
            <v>111GP.SE</v>
          </cell>
          <cell r="S2389">
            <v>0</v>
          </cell>
        </row>
        <row r="2390">
          <cell r="R2390" t="str">
            <v>111GP.NA1</v>
          </cell>
          <cell r="S2390">
            <v>-2461947.7129888218</v>
          </cell>
        </row>
        <row r="2391">
          <cell r="R2391" t="str">
            <v>111GP.NA2</v>
          </cell>
          <cell r="S2391">
            <v>0</v>
          </cell>
        </row>
        <row r="2392">
          <cell r="R2392" t="str">
            <v>111GP.NA3</v>
          </cell>
          <cell r="S2392">
            <v>0</v>
          </cell>
        </row>
        <row r="2393">
          <cell r="R2393" t="str">
            <v>111HP.NA</v>
          </cell>
          <cell r="S2393">
            <v>0</v>
          </cell>
        </row>
        <row r="2394">
          <cell r="R2394" t="str">
            <v>111HP.SG</v>
          </cell>
          <cell r="S2394">
            <v>0</v>
          </cell>
        </row>
        <row r="2395">
          <cell r="R2395" t="str">
            <v>111HP.SG1</v>
          </cell>
          <cell r="S2395">
            <v>0</v>
          </cell>
        </row>
        <row r="2396">
          <cell r="R2396" t="str">
            <v>111HP.SG2</v>
          </cell>
          <cell r="S2396">
            <v>-567732.60585156258</v>
          </cell>
        </row>
        <row r="2397">
          <cell r="R2397" t="str">
            <v>111HP.SG3</v>
          </cell>
          <cell r="S2397">
            <v>0</v>
          </cell>
        </row>
        <row r="2398">
          <cell r="R2398" t="str">
            <v>111HP.NA1</v>
          </cell>
          <cell r="S2398">
            <v>-567732.60585156258</v>
          </cell>
        </row>
        <row r="2399">
          <cell r="R2399" t="str">
            <v>111HP.NA2</v>
          </cell>
          <cell r="S2399">
            <v>0</v>
          </cell>
        </row>
        <row r="2400">
          <cell r="R2400" t="str">
            <v>111HP.NA3</v>
          </cell>
          <cell r="S2400">
            <v>0</v>
          </cell>
        </row>
        <row r="2401">
          <cell r="R2401" t="str">
            <v>111IP.NA</v>
          </cell>
          <cell r="S2401">
            <v>0</v>
          </cell>
        </row>
        <row r="2402">
          <cell r="R2402" t="str">
            <v>111IP.S</v>
          </cell>
          <cell r="S2402">
            <v>-26631.411538498476</v>
          </cell>
        </row>
        <row r="2403">
          <cell r="R2403" t="str">
            <v>111IP.SG</v>
          </cell>
          <cell r="S2403">
            <v>0</v>
          </cell>
        </row>
        <row r="2404">
          <cell r="R2404" t="str">
            <v>111IP.SG1</v>
          </cell>
          <cell r="S2404">
            <v>-185424.03297208715</v>
          </cell>
        </row>
        <row r="2405">
          <cell r="R2405" t="str">
            <v>111IP.SE</v>
          </cell>
          <cell r="S2405">
            <v>-558454.16111501318</v>
          </cell>
        </row>
        <row r="2406">
          <cell r="R2406" t="str">
            <v>111IP.SG2</v>
          </cell>
          <cell r="S2406">
            <v>-29602769.083498269</v>
          </cell>
        </row>
        <row r="2407">
          <cell r="R2407" t="str">
            <v>111IP.SG3</v>
          </cell>
          <cell r="S2407">
            <v>-10915465.74111471</v>
          </cell>
        </row>
        <row r="2408">
          <cell r="R2408" t="str">
            <v>111IP.SG4</v>
          </cell>
          <cell r="S2408">
            <v>-2079501.9009938615</v>
          </cell>
        </row>
        <row r="2409">
          <cell r="R2409" t="str">
            <v>111IP.CN</v>
          </cell>
          <cell r="S2409">
            <v>-53397390.295596845</v>
          </cell>
        </row>
        <row r="2410">
          <cell r="R2410" t="str">
            <v>111IP.SG5</v>
          </cell>
          <cell r="S2410">
            <v>0</v>
          </cell>
        </row>
        <row r="2411">
          <cell r="R2411" t="str">
            <v>111IP.SG6</v>
          </cell>
          <cell r="S2411">
            <v>-340838.43700789742</v>
          </cell>
        </row>
        <row r="2412">
          <cell r="R2412" t="str">
            <v>111IP.SO</v>
          </cell>
          <cell r="S2412">
            <v>-127677285.51806566</v>
          </cell>
        </row>
        <row r="2413">
          <cell r="R2413" t="str">
            <v>111IP.NA1</v>
          </cell>
          <cell r="S2413">
            <v>-224783760.58190286</v>
          </cell>
        </row>
        <row r="2414">
          <cell r="R2414" t="str">
            <v>111IP.NA2</v>
          </cell>
          <cell r="S2414">
            <v>0</v>
          </cell>
        </row>
        <row r="2415">
          <cell r="R2415" t="str">
            <v>111IP.OTH</v>
          </cell>
          <cell r="S2415">
            <v>0</v>
          </cell>
        </row>
        <row r="2416">
          <cell r="R2416" t="str">
            <v>111IP.NA3</v>
          </cell>
          <cell r="S2416">
            <v>-224783760.58190286</v>
          </cell>
        </row>
        <row r="2417">
          <cell r="R2417" t="str">
            <v>111IP.NA4</v>
          </cell>
          <cell r="S2417">
            <v>0</v>
          </cell>
        </row>
        <row r="2418">
          <cell r="R2418" t="str">
            <v>111390.NA</v>
          </cell>
          <cell r="S2418">
            <v>0</v>
          </cell>
        </row>
        <row r="2419">
          <cell r="R2419" t="str">
            <v>111390.S</v>
          </cell>
          <cell r="S2419">
            <v>0</v>
          </cell>
        </row>
        <row r="2420">
          <cell r="R2420" t="str">
            <v>111390.SG</v>
          </cell>
          <cell r="S2420">
            <v>398201.19572628551</v>
          </cell>
        </row>
        <row r="2421">
          <cell r="R2421" t="str">
            <v>111390.SO</v>
          </cell>
          <cell r="S2421">
            <v>3751827.8728618883</v>
          </cell>
        </row>
        <row r="2422">
          <cell r="R2422" t="str">
            <v>111390.NA1</v>
          </cell>
          <cell r="S2422">
            <v>4150029.0685881739</v>
          </cell>
        </row>
        <row r="2423">
          <cell r="R2423" t="str">
            <v>111390.NA2</v>
          </cell>
          <cell r="S2423">
            <v>0</v>
          </cell>
        </row>
        <row r="2424">
          <cell r="R2424" t="str">
            <v>111390.NA3</v>
          </cell>
          <cell r="S2424">
            <v>-4150029.0685881739</v>
          </cell>
        </row>
        <row r="2425">
          <cell r="R2425" t="str">
            <v>111390.NA4</v>
          </cell>
          <cell r="S2425">
            <v>0</v>
          </cell>
        </row>
        <row r="2426">
          <cell r="R2426" t="str">
            <v>Total Accum Provision for Amortization.NA</v>
          </cell>
          <cell r="S2426">
            <v>-227813440.90074325</v>
          </cell>
        </row>
        <row r="2427">
          <cell r="R2427" t="str">
            <v>Total Accum Provision for Amortization.NA1</v>
          </cell>
          <cell r="S2427">
            <v>0</v>
          </cell>
        </row>
        <row r="2428">
          <cell r="R2428" t="str">
            <v>Total Accum Provision for Amortization.NA2</v>
          </cell>
          <cell r="S2428">
            <v>0</v>
          </cell>
        </row>
        <row r="2429">
          <cell r="R2429" t="str">
            <v>Total Accum Provision for Amortization.NA3</v>
          </cell>
          <cell r="S2429">
            <v>0</v>
          </cell>
        </row>
        <row r="2430">
          <cell r="R2430" t="str">
            <v>Total Accum Provision for Amortization.NA4</v>
          </cell>
          <cell r="S2430">
            <v>0</v>
          </cell>
        </row>
        <row r="2431">
          <cell r="R2431" t="str">
            <v>Summary of Amortization by Factor.NA</v>
          </cell>
          <cell r="S2431">
            <v>0</v>
          </cell>
        </row>
        <row r="2432">
          <cell r="R2432" t="str">
            <v>Summary of Amortization by Factor.NA1</v>
          </cell>
          <cell r="S2432">
            <v>-41663.423846190773</v>
          </cell>
        </row>
        <row r="2433">
          <cell r="R2433" t="str">
            <v>Summary of Amortization by Factor.NA2</v>
          </cell>
          <cell r="S2433">
            <v>0</v>
          </cell>
        </row>
        <row r="2434">
          <cell r="R2434" t="str">
            <v>Summary of Amortization by Factor.NA3</v>
          </cell>
          <cell r="S2434">
            <v>0</v>
          </cell>
        </row>
        <row r="2435">
          <cell r="R2435" t="str">
            <v>Summary of Amortization by Factor.NA4</v>
          </cell>
          <cell r="S2435">
            <v>-558454.16111501318</v>
          </cell>
        </row>
        <row r="2436">
          <cell r="R2436" t="str">
            <v>Summary of Amortization by Factor.NA5</v>
          </cell>
          <cell r="S2436">
            <v>-126199404.03047894</v>
          </cell>
        </row>
        <row r="2437">
          <cell r="R2437" t="str">
            <v>Summary of Amortization by Factor.NA6</v>
          </cell>
          <cell r="S2437">
            <v>-53504806.687447593</v>
          </cell>
        </row>
        <row r="2438">
          <cell r="R2438" t="str">
            <v>Summary of Amortization by Factor.NA7</v>
          </cell>
          <cell r="S2438">
            <v>0</v>
          </cell>
        </row>
        <row r="2439">
          <cell r="R2439" t="str">
            <v>Summary of Amortization by Factor.NA8</v>
          </cell>
          <cell r="S2439">
            <v>0</v>
          </cell>
        </row>
        <row r="2440">
          <cell r="R2440" t="str">
            <v>Summary of Amortization by Factor.NA9</v>
          </cell>
          <cell r="S2440">
            <v>-43359083.529267319</v>
          </cell>
        </row>
        <row r="2441">
          <cell r="R2441" t="str">
            <v>Summary of Amortization by Factor.NA10</v>
          </cell>
          <cell r="S2441">
            <v>-4150029.0685881739</v>
          </cell>
        </row>
      </sheetData>
      <sheetData sheetId="28">
        <row r="2">
          <cell r="F2" t="str">
            <v>Rocky Mountain Power</v>
          </cell>
        </row>
        <row r="3">
          <cell r="F3" t="str">
            <v>Cost Of Service By Rate Schedule</v>
          </cell>
        </row>
        <row r="4">
          <cell r="F4" t="str">
            <v>State of Utah</v>
          </cell>
        </row>
        <row r="5">
          <cell r="F5" t="str">
            <v>2010 Protocol (Non Wgt)</v>
          </cell>
        </row>
        <row r="6">
          <cell r="F6" t="str">
            <v>12 Months Ended Dec 2015</v>
          </cell>
        </row>
        <row r="8">
          <cell r="D8" t="str">
            <v>COS Study</v>
          </cell>
          <cell r="E8" t="str">
            <v>State of Utah</v>
          </cell>
          <cell r="F8" t="str">
            <v>Error</v>
          </cell>
          <cell r="G8" t="str">
            <v>Production</v>
          </cell>
          <cell r="H8" t="str">
            <v>Transmission</v>
          </cell>
          <cell r="I8" t="str">
            <v>Distribution</v>
          </cell>
          <cell r="J8" t="str">
            <v>Retail</v>
          </cell>
          <cell r="K8" t="str">
            <v>Misc</v>
          </cell>
          <cell r="N8" t="str">
            <v>Production</v>
          </cell>
          <cell r="Q8" t="str">
            <v>Transmission</v>
          </cell>
          <cell r="T8" t="str">
            <v>Distribution</v>
          </cell>
          <cell r="Y8" t="str">
            <v>Function</v>
          </cell>
          <cell r="Z8" t="str">
            <v>Generation</v>
          </cell>
          <cell r="AA8" t="str">
            <v>Transmission</v>
          </cell>
          <cell r="AB8" t="str">
            <v>Distribution</v>
          </cell>
        </row>
        <row r="9">
          <cell r="D9" t="str">
            <v>Results</v>
          </cell>
          <cell r="E9" t="str">
            <v>Results</v>
          </cell>
          <cell r="F9" t="str">
            <v>check</v>
          </cell>
          <cell r="G9" t="str">
            <v>TOTAL</v>
          </cell>
          <cell r="H9" t="str">
            <v>TOTAL</v>
          </cell>
          <cell r="I9" t="str">
            <v>TOTAL</v>
          </cell>
          <cell r="J9" t="str">
            <v>TOTAL</v>
          </cell>
          <cell r="K9" t="str">
            <v>TOTAL</v>
          </cell>
          <cell r="N9" t="str">
            <v>DEMAND</v>
          </cell>
          <cell r="O9" t="str">
            <v>ENERGY</v>
          </cell>
          <cell r="Q9" t="str">
            <v>DEMAND</v>
          </cell>
          <cell r="R9" t="str">
            <v>ENERGY</v>
          </cell>
          <cell r="T9" t="str">
            <v>SUBS</v>
          </cell>
          <cell r="U9" t="str">
            <v>P &amp; C</v>
          </cell>
          <cell r="V9" t="str">
            <v>XFMR</v>
          </cell>
          <cell r="W9" t="str">
            <v>SERVICE</v>
          </cell>
          <cell r="X9" t="str">
            <v>METER</v>
          </cell>
          <cell r="Y9" t="str">
            <v>Check</v>
          </cell>
          <cell r="Z9" t="str">
            <v>Check</v>
          </cell>
          <cell r="AA9" t="str">
            <v>Check</v>
          </cell>
          <cell r="AB9" t="str">
            <v>Check</v>
          </cell>
        </row>
        <row r="10"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A11" t="str">
            <v>Operating Revenues</v>
          </cell>
        </row>
        <row r="12">
          <cell r="A12" t="str">
            <v xml:space="preserve">  General Business Revenues</v>
          </cell>
          <cell r="D12">
            <v>1988560505.4423759</v>
          </cell>
          <cell r="E12">
            <v>1988560505.8638721</v>
          </cell>
          <cell r="F12">
            <v>0</v>
          </cell>
          <cell r="G12">
            <v>1338743815.2304237</v>
          </cell>
          <cell r="H12">
            <v>291618914.70344961</v>
          </cell>
          <cell r="I12">
            <v>315110547.11728078</v>
          </cell>
          <cell r="J12">
            <v>34570891.045904569</v>
          </cell>
          <cell r="K12">
            <v>8516337.7668134794</v>
          </cell>
        </row>
        <row r="13">
          <cell r="A13" t="str">
            <v xml:space="preserve">  Special Sales</v>
          </cell>
          <cell r="D13">
            <v>115082019.36786942</v>
          </cell>
          <cell r="E13">
            <v>115082019.36786942</v>
          </cell>
          <cell r="F13">
            <v>0</v>
          </cell>
          <cell r="G13">
            <v>115082019.36786942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Other Operating Revenues</v>
          </cell>
          <cell r="D14">
            <v>68961367.640764266</v>
          </cell>
          <cell r="E14">
            <v>68961367.527347371</v>
          </cell>
          <cell r="F14">
            <v>0</v>
          </cell>
          <cell r="G14">
            <v>15402919.045312516</v>
          </cell>
          <cell r="H14">
            <v>44197410.128343686</v>
          </cell>
          <cell r="I14">
            <v>3471020.6307602124</v>
          </cell>
          <cell r="J14">
            <v>7091213.7404556852</v>
          </cell>
          <cell r="K14">
            <v>-1201196.0175247239</v>
          </cell>
        </row>
        <row r="15">
          <cell r="A15" t="str">
            <v>Total Operating Revenues</v>
          </cell>
          <cell r="D15">
            <v>2172603892.4510098</v>
          </cell>
          <cell r="E15">
            <v>2172603892.759089</v>
          </cell>
          <cell r="G15">
            <v>1469228753.6436055</v>
          </cell>
          <cell r="H15">
            <v>335816324.83179331</v>
          </cell>
          <cell r="I15">
            <v>318581567.74804097</v>
          </cell>
          <cell r="J15">
            <v>41662104.786360256</v>
          </cell>
          <cell r="K15">
            <v>7315141.7492887555</v>
          </cell>
          <cell r="N15">
            <v>1101921565.3077042</v>
          </cell>
          <cell r="O15">
            <v>367307188.43590134</v>
          </cell>
          <cell r="Q15">
            <v>249180266.29020274</v>
          </cell>
          <cell r="R15">
            <v>86636058.541590571</v>
          </cell>
          <cell r="T15">
            <v>68200671.39391236</v>
          </cell>
          <cell r="U15">
            <v>147301958.21080589</v>
          </cell>
          <cell r="V15">
            <v>65668885.751093499</v>
          </cell>
          <cell r="W15">
            <v>30674191.609256532</v>
          </cell>
          <cell r="X15">
            <v>6735860.7829726189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7">
          <cell r="A17" t="str">
            <v>Operating Expenses</v>
          </cell>
        </row>
        <row r="18">
          <cell r="A18" t="str">
            <v xml:space="preserve">  Operation &amp; Maintenance Expenses</v>
          </cell>
          <cell r="D18">
            <v>1191792702.0656672</v>
          </cell>
          <cell r="E18">
            <v>1191792702.0656672</v>
          </cell>
          <cell r="F18">
            <v>0</v>
          </cell>
          <cell r="G18">
            <v>940473819.61601305</v>
          </cell>
          <cell r="H18">
            <v>108246885.61683835</v>
          </cell>
          <cell r="I18">
            <v>99442807.228388548</v>
          </cell>
          <cell r="J18">
            <v>37046443.558976755</v>
          </cell>
          <cell r="K18">
            <v>6582746.0454502851</v>
          </cell>
          <cell r="N18">
            <v>342033999.59444457</v>
          </cell>
          <cell r="O18">
            <v>598439820.02156866</v>
          </cell>
          <cell r="Q18">
            <v>79729412.919420615</v>
          </cell>
          <cell r="R18">
            <v>28517472.697417747</v>
          </cell>
          <cell r="T18">
            <v>17017430.140417702</v>
          </cell>
          <cell r="U18">
            <v>70802017.735755607</v>
          </cell>
          <cell r="V18">
            <v>4562698.4693814898</v>
          </cell>
          <cell r="W18">
            <v>2270113.121277919</v>
          </cell>
          <cell r="X18">
            <v>4790547.7615558412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Depreciation Expense</v>
          </cell>
          <cell r="D19">
            <v>281010473.78048623</v>
          </cell>
          <cell r="E19">
            <v>281010473.78048629</v>
          </cell>
          <cell r="F19">
            <v>0</v>
          </cell>
          <cell r="G19">
            <v>180333413.25633821</v>
          </cell>
          <cell r="H19">
            <v>48365423.760498956</v>
          </cell>
          <cell r="I19">
            <v>51753388.876307435</v>
          </cell>
          <cell r="J19">
            <v>558247.8873416764</v>
          </cell>
          <cell r="K19">
            <v>0</v>
          </cell>
          <cell r="N19">
            <v>135234058.71782008</v>
          </cell>
          <cell r="O19">
            <v>45099354.538518138</v>
          </cell>
          <cell r="Q19">
            <v>36274067.820374221</v>
          </cell>
          <cell r="R19">
            <v>12091355.940124739</v>
          </cell>
          <cell r="T19">
            <v>-10780599.26764412</v>
          </cell>
          <cell r="U19">
            <v>40724737.835793667</v>
          </cell>
          <cell r="V19">
            <v>12130991.269975889</v>
          </cell>
          <cell r="W19">
            <v>6509757.7820744421</v>
          </cell>
          <cell r="X19">
            <v>3168501.256107565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Amortization Expense</v>
          </cell>
          <cell r="D20">
            <v>14381182.344740996</v>
          </cell>
          <cell r="E20">
            <v>14381182.344740994</v>
          </cell>
          <cell r="F20">
            <v>0</v>
          </cell>
          <cell r="G20">
            <v>13566609.565588996</v>
          </cell>
          <cell r="H20">
            <v>128281.12749625888</v>
          </cell>
          <cell r="I20">
            <v>-876664.04554905265</v>
          </cell>
          <cell r="J20">
            <v>1562955.6972047968</v>
          </cell>
          <cell r="K20">
            <v>0</v>
          </cell>
          <cell r="N20">
            <v>10159186.282472152</v>
          </cell>
          <cell r="O20">
            <v>3407423.2831168445</v>
          </cell>
          <cell r="Q20">
            <v>96210.845622194087</v>
          </cell>
          <cell r="R20">
            <v>32070.28187406472</v>
          </cell>
          <cell r="T20">
            <v>-153771.32283502017</v>
          </cell>
          <cell r="U20">
            <v>-441905.13075910404</v>
          </cell>
          <cell r="V20">
            <v>-164157.85852965462</v>
          </cell>
          <cell r="W20">
            <v>-90364.720648324161</v>
          </cell>
          <cell r="X20">
            <v>-26465.012776949647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Taxes Other Than Income</v>
          </cell>
          <cell r="D21">
            <v>65813792.691764049</v>
          </cell>
          <cell r="E21">
            <v>65813792.691764064</v>
          </cell>
          <cell r="F21">
            <v>0</v>
          </cell>
          <cell r="G21">
            <v>32690025.835980766</v>
          </cell>
          <cell r="H21">
            <v>15720586.757735159</v>
          </cell>
          <cell r="I21">
            <v>17022594.998645678</v>
          </cell>
          <cell r="J21">
            <v>379975.37940248323</v>
          </cell>
          <cell r="K21">
            <v>609.72</v>
          </cell>
          <cell r="N21">
            <v>24517519.376985576</v>
          </cell>
          <cell r="O21">
            <v>8172506.4589951914</v>
          </cell>
          <cell r="Q21">
            <v>11790440.068301369</v>
          </cell>
          <cell r="R21">
            <v>3930146.6894337898</v>
          </cell>
          <cell r="T21">
            <v>2985849.555843431</v>
          </cell>
          <cell r="U21">
            <v>8580678.2049839217</v>
          </cell>
          <cell r="V21">
            <v>3187529.7678544144</v>
          </cell>
          <cell r="W21">
            <v>1754653.9630227215</v>
          </cell>
          <cell r="X21">
            <v>513883.50694118859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 xml:space="preserve">  Income Taxes - Federal</v>
          </cell>
          <cell r="D22">
            <v>43039690.633108817</v>
          </cell>
          <cell r="E22">
            <v>43039690.73596248</v>
          </cell>
          <cell r="F22">
            <v>0</v>
          </cell>
          <cell r="G22">
            <v>7237360.2294939347</v>
          </cell>
          <cell r="H22">
            <v>-884150.01359360164</v>
          </cell>
          <cell r="I22">
            <v>36913251.111146867</v>
          </cell>
          <cell r="J22">
            <v>-413678.91886049655</v>
          </cell>
          <cell r="K22">
            <v>186908.32777591879</v>
          </cell>
          <cell r="N22">
            <v>5428020.172120451</v>
          </cell>
          <cell r="O22">
            <v>1809340.0573734837</v>
          </cell>
          <cell r="Q22">
            <v>-663112.51019520126</v>
          </cell>
          <cell r="R22">
            <v>-221037.50339840041</v>
          </cell>
          <cell r="T22">
            <v>21582182.248807184</v>
          </cell>
          <cell r="U22">
            <v>-13721255.61984553</v>
          </cell>
          <cell r="V22">
            <v>21491311.611354504</v>
          </cell>
          <cell r="W22">
            <v>10271969.052058723</v>
          </cell>
          <cell r="X22">
            <v>-2710956.1812280463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Income Taxes - State</v>
          </cell>
          <cell r="D23">
            <v>9369071.1651261318</v>
          </cell>
          <cell r="E23">
            <v>9369071.1791201755</v>
          </cell>
          <cell r="F23">
            <v>0</v>
          </cell>
          <cell r="G23">
            <v>4504129.0792318797</v>
          </cell>
          <cell r="H23">
            <v>-120141.30261635248</v>
          </cell>
          <cell r="I23">
            <v>5015897.7595584327</v>
          </cell>
          <cell r="J23">
            <v>-56212.094568455126</v>
          </cell>
          <cell r="K23">
            <v>25397.737514670956</v>
          </cell>
          <cell r="N23">
            <v>3378096.8094239095</v>
          </cell>
          <cell r="O23">
            <v>1126032.2698079699</v>
          </cell>
          <cell r="Q23">
            <v>-90105.976962264365</v>
          </cell>
          <cell r="R23">
            <v>-30035.325654088119</v>
          </cell>
          <cell r="T23">
            <v>1075920.0086009295</v>
          </cell>
          <cell r="U23">
            <v>2316886.7741598142</v>
          </cell>
          <cell r="V23">
            <v>1034964.6945676029</v>
          </cell>
          <cell r="W23">
            <v>482573.47826870665</v>
          </cell>
          <cell r="X23">
            <v>105552.80396137806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 xml:space="preserve">  Income Taxes Deferred</v>
          </cell>
          <cell r="D24">
            <v>103547431.53883676</v>
          </cell>
          <cell r="E24">
            <v>103547431.53883693</v>
          </cell>
          <cell r="F24">
            <v>0</v>
          </cell>
          <cell r="G24">
            <v>54167004.087954424</v>
          </cell>
          <cell r="H24">
            <v>51014570.039498731</v>
          </cell>
          <cell r="I24">
            <v>-2185419.8328302428</v>
          </cell>
          <cell r="J24">
            <v>551277.24421393406</v>
          </cell>
          <cell r="K24">
            <v>0</v>
          </cell>
          <cell r="N24">
            <v>40625253.065965824</v>
          </cell>
          <cell r="O24">
            <v>13541751.021988606</v>
          </cell>
          <cell r="Q24">
            <v>38260927.529624052</v>
          </cell>
          <cell r="R24">
            <v>12753642.509874683</v>
          </cell>
          <cell r="T24">
            <v>-429855.45664403774</v>
          </cell>
          <cell r="U24">
            <v>-911411.68492178246</v>
          </cell>
          <cell r="V24">
            <v>-513539.14359577373</v>
          </cell>
          <cell r="W24">
            <v>-284962.61688663904</v>
          </cell>
          <cell r="X24">
            <v>-45650.930782001466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 xml:space="preserve">  Investment Tax Credit Adj</v>
          </cell>
          <cell r="D25">
            <v>-3978052.1862328122</v>
          </cell>
          <cell r="E25">
            <v>-3978052.186232816</v>
          </cell>
          <cell r="F25">
            <v>0</v>
          </cell>
          <cell r="G25">
            <v>-2003518.7467465769</v>
          </cell>
          <cell r="H25">
            <v>-951704.44366061571</v>
          </cell>
          <cell r="I25">
            <v>-1022828.9958256233</v>
          </cell>
          <cell r="J25">
            <v>0</v>
          </cell>
          <cell r="K25">
            <v>0</v>
          </cell>
          <cell r="N25">
            <v>-1502639.0600599325</v>
          </cell>
          <cell r="O25">
            <v>-500879.68668664421</v>
          </cell>
          <cell r="Q25">
            <v>-713778.33274546172</v>
          </cell>
          <cell r="R25">
            <v>-237926.11091515393</v>
          </cell>
          <cell r="T25">
            <v>-179409.39692994504</v>
          </cell>
          <cell r="U25">
            <v>-515583.34511305601</v>
          </cell>
          <cell r="V25">
            <v>-191527.6649581455</v>
          </cell>
          <cell r="W25">
            <v>-105431.10208301191</v>
          </cell>
          <cell r="X25">
            <v>-30877.486741464723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 xml:space="preserve">  Misc Revenues &amp; Expense</v>
          </cell>
          <cell r="D26">
            <v>525804.4256571884</v>
          </cell>
          <cell r="E26">
            <v>525804.42565718829</v>
          </cell>
          <cell r="F26">
            <v>0</v>
          </cell>
          <cell r="G26">
            <v>-401751.51707398647</v>
          </cell>
          <cell r="H26">
            <v>-45.27196011681059</v>
          </cell>
          <cell r="I26">
            <v>-55842.285308708386</v>
          </cell>
          <cell r="J26">
            <v>983443.5</v>
          </cell>
          <cell r="K26">
            <v>0</v>
          </cell>
          <cell r="N26">
            <v>-301313.63780548982</v>
          </cell>
          <cell r="O26">
            <v>-100437.87926849662</v>
          </cell>
          <cell r="Q26">
            <v>-33.953970087607942</v>
          </cell>
          <cell r="R26">
            <v>-11.317990029202647</v>
          </cell>
          <cell r="T26">
            <v>-9795.0202539362945</v>
          </cell>
          <cell r="U26">
            <v>-28148.744683348828</v>
          </cell>
          <cell r="V26">
            <v>-10456.628189808243</v>
          </cell>
          <cell r="W26">
            <v>-5756.1075281980375</v>
          </cell>
          <cell r="X26">
            <v>-1685.7846534169776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Total Operating Expenses</v>
          </cell>
          <cell r="D27">
            <v>1705502096.4591546</v>
          </cell>
          <cell r="E27">
            <v>1705502096.5760026</v>
          </cell>
          <cell r="F27">
            <v>0</v>
          </cell>
          <cell r="G27">
            <v>1230567091.4067807</v>
          </cell>
          <cell r="H27">
            <v>221519706.27023676</v>
          </cell>
          <cell r="I27">
            <v>206007184.81453332</v>
          </cell>
          <cell r="J27">
            <v>40612452.253710695</v>
          </cell>
          <cell r="K27">
            <v>6795661.8307408746</v>
          </cell>
          <cell r="N27">
            <v>559572181.32136714</v>
          </cell>
          <cell r="O27">
            <v>670994910.08541381</v>
          </cell>
          <cell r="Q27">
            <v>164684028.40946946</v>
          </cell>
          <cell r="R27">
            <v>56835677.860767357</v>
          </cell>
          <cell r="T27">
            <v>31107951.489362188</v>
          </cell>
          <cell r="U27">
            <v>106806016.02537018</v>
          </cell>
          <cell r="V27">
            <v>41527814.517860509</v>
          </cell>
          <cell r="W27">
            <v>20802552.849556338</v>
          </cell>
          <cell r="X27">
            <v>5762849.9323840952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9">
          <cell r="A29" t="str">
            <v>Operating Revenue For Return</v>
          </cell>
          <cell r="D29">
            <v>467101795.99185514</v>
          </cell>
          <cell r="E29">
            <v>467101796.1830864</v>
          </cell>
          <cell r="F29">
            <v>0</v>
          </cell>
          <cell r="G29">
            <v>238661662.23682475</v>
          </cell>
          <cell r="H29">
            <v>114296618.56155655</v>
          </cell>
          <cell r="I29">
            <v>112574382.93350765</v>
          </cell>
          <cell r="J29">
            <v>1049652.5326495618</v>
          </cell>
          <cell r="K29">
            <v>519479.91854788084</v>
          </cell>
          <cell r="N29">
            <v>542349383.98633707</v>
          </cell>
          <cell r="O29">
            <v>-303687721.64951247</v>
          </cell>
          <cell r="Q29">
            <v>84496237.880733281</v>
          </cell>
          <cell r="R29">
            <v>29800380.680823214</v>
          </cell>
          <cell r="T29">
            <v>37092719.904550172</v>
          </cell>
          <cell r="U29">
            <v>40495942.185435712</v>
          </cell>
          <cell r="V29">
            <v>24141071.23323299</v>
          </cell>
          <cell r="W29">
            <v>9871638.759700194</v>
          </cell>
          <cell r="X29">
            <v>973010.85058852378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2">
          <cell r="A32" t="str">
            <v>Rate Base :</v>
          </cell>
        </row>
        <row r="33">
          <cell r="A33" t="str">
            <v xml:space="preserve">  Electric Plant In Service</v>
          </cell>
          <cell r="D33">
            <v>11335984231.013962</v>
          </cell>
          <cell r="E33">
            <v>11335984231.013962</v>
          </cell>
          <cell r="F33">
            <v>0</v>
          </cell>
          <cell r="G33">
            <v>5678387067.6366158</v>
          </cell>
          <cell r="H33">
            <v>2696868292.9439807</v>
          </cell>
          <cell r="I33">
            <v>2888790599.7270589</v>
          </cell>
          <cell r="J33">
            <v>71938270.706306115</v>
          </cell>
          <cell r="K33">
            <v>0</v>
          </cell>
          <cell r="N33">
            <v>4149561402.1227722</v>
          </cell>
          <cell r="O33">
            <v>1528825665.513844</v>
          </cell>
          <cell r="Q33">
            <v>2022651219.7079854</v>
          </cell>
          <cell r="R33">
            <v>674217073.23599517</v>
          </cell>
          <cell r="T33">
            <v>515468511.50456905</v>
          </cell>
          <cell r="U33">
            <v>1481343697.7648888</v>
          </cell>
          <cell r="V33">
            <v>521109353.66759902</v>
          </cell>
          <cell r="W33">
            <v>286857428.53361297</v>
          </cell>
          <cell r="X33">
            <v>84011608.256388471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 xml:space="preserve">  Plant Held For Future Use </v>
          </cell>
          <cell r="D34">
            <v>12072458.465913558</v>
          </cell>
          <cell r="E34">
            <v>12072458.46591356</v>
          </cell>
          <cell r="F34">
            <v>0</v>
          </cell>
          <cell r="G34">
            <v>5625173.2850955464</v>
          </cell>
          <cell r="H34">
            <v>1599942.8008180144</v>
          </cell>
          <cell r="I34">
            <v>4847342.38</v>
          </cell>
          <cell r="J34">
            <v>0</v>
          </cell>
          <cell r="K34">
            <v>0</v>
          </cell>
          <cell r="N34">
            <v>-732392.83544912725</v>
          </cell>
          <cell r="O34">
            <v>6357566.1205446729</v>
          </cell>
          <cell r="Q34">
            <v>1199957.1006135107</v>
          </cell>
          <cell r="R34">
            <v>399985.70020450361</v>
          </cell>
          <cell r="T34">
            <v>850248.45468599524</v>
          </cell>
          <cell r="U34">
            <v>2443427.9917644798</v>
          </cell>
          <cell r="V34">
            <v>907678.77238820237</v>
          </cell>
          <cell r="W34">
            <v>499654.04909602104</v>
          </cell>
          <cell r="X34">
            <v>146333.11206530084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Misc Deferred Debits</v>
          </cell>
          <cell r="D35">
            <v>336107182.41762304</v>
          </cell>
          <cell r="E35">
            <v>336107182.41762304</v>
          </cell>
          <cell r="F35">
            <v>0</v>
          </cell>
          <cell r="G35">
            <v>212577954.42648071</v>
          </cell>
          <cell r="H35">
            <v>22672303.932572048</v>
          </cell>
          <cell r="I35">
            <v>69913673.406714752</v>
          </cell>
          <cell r="J35">
            <v>29264128.853727009</v>
          </cell>
          <cell r="K35">
            <v>1679121.7981285518</v>
          </cell>
          <cell r="N35">
            <v>159433465.81986055</v>
          </cell>
          <cell r="O35">
            <v>53144488.606620178</v>
          </cell>
          <cell r="Q35">
            <v>17004227.949429035</v>
          </cell>
          <cell r="R35">
            <v>5668075.983143012</v>
          </cell>
          <cell r="T35">
            <v>12263213.14144114</v>
          </cell>
          <cell r="U35">
            <v>35241790.906679615</v>
          </cell>
          <cell r="V35">
            <v>13091535.99563903</v>
          </cell>
          <cell r="W35">
            <v>7206557.1742926557</v>
          </cell>
          <cell r="X35">
            <v>2110576.188662298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Electric Plant Acquisition Adj</v>
          </cell>
          <cell r="D36">
            <v>16602751.91837785</v>
          </cell>
          <cell r="E36">
            <v>16602751.918377854</v>
          </cell>
          <cell r="F36">
            <v>0</v>
          </cell>
          <cell r="G36">
            <v>16602751.918377854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12452063.938783385</v>
          </cell>
          <cell r="O36">
            <v>4150687.9795944635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 xml:space="preserve">  Pensions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 xml:space="preserve">  Prepayments</v>
          </cell>
          <cell r="D38">
            <v>16118628.92253183</v>
          </cell>
          <cell r="E38">
            <v>16118628.922531828</v>
          </cell>
          <cell r="F38">
            <v>0</v>
          </cell>
          <cell r="G38">
            <v>7007794.3393573705</v>
          </cell>
          <cell r="H38">
            <v>3267652.5116249761</v>
          </cell>
          <cell r="I38">
            <v>2911055.4513499718</v>
          </cell>
          <cell r="J38">
            <v>13390.767891821966</v>
          </cell>
          <cell r="K38">
            <v>2918735.8523076898</v>
          </cell>
          <cell r="N38">
            <v>5255845.7545180283</v>
          </cell>
          <cell r="O38">
            <v>1751948.5848393426</v>
          </cell>
          <cell r="Q38">
            <v>2450739.3837187318</v>
          </cell>
          <cell r="R38">
            <v>816913.12790624402</v>
          </cell>
          <cell r="T38">
            <v>510613.90035658184</v>
          </cell>
          <cell r="U38">
            <v>1467392.607700862</v>
          </cell>
          <cell r="V38">
            <v>545103.48791069444</v>
          </cell>
          <cell r="W38">
            <v>300065.5883956888</v>
          </cell>
          <cell r="X38">
            <v>87879.866986144349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Fuel Stock</v>
          </cell>
          <cell r="D39">
            <v>79964115.800647989</v>
          </cell>
          <cell r="E39">
            <v>79964115.800648019</v>
          </cell>
          <cell r="F39">
            <v>0</v>
          </cell>
          <cell r="G39">
            <v>79964115.800648019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79964115.800648019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Materials &amp; Supplies</v>
          </cell>
          <cell r="D40">
            <v>101106895.74621846</v>
          </cell>
          <cell r="E40">
            <v>101106895.74621841</v>
          </cell>
          <cell r="F40">
            <v>0</v>
          </cell>
          <cell r="G40">
            <v>87307924.368022874</v>
          </cell>
          <cell r="H40">
            <v>671788.51555984071</v>
          </cell>
          <cell r="I40">
            <v>13127182.862635713</v>
          </cell>
          <cell r="J40">
            <v>0</v>
          </cell>
          <cell r="K40">
            <v>0</v>
          </cell>
          <cell r="N40">
            <v>65480943.276017137</v>
          </cell>
          <cell r="O40">
            <v>21826981.092005718</v>
          </cell>
          <cell r="Q40">
            <v>503841.38666988048</v>
          </cell>
          <cell r="R40">
            <v>167947.12888996018</v>
          </cell>
          <cell r="T40">
            <v>2302574.4971900452</v>
          </cell>
          <cell r="U40">
            <v>6617095.2132279705</v>
          </cell>
          <cell r="V40">
            <v>2458102.6656657653</v>
          </cell>
          <cell r="W40">
            <v>1353122.9189838725</v>
          </cell>
          <cell r="X40">
            <v>396287.5675680596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Cash Working Capital</v>
          </cell>
          <cell r="D41">
            <v>25046321.154294193</v>
          </cell>
          <cell r="E41">
            <v>25046321.156212233</v>
          </cell>
          <cell r="F41">
            <v>0</v>
          </cell>
          <cell r="G41">
            <v>15931134.035711806</v>
          </cell>
          <cell r="H41">
            <v>3784423.400854025</v>
          </cell>
          <cell r="I41">
            <v>4550971.1630917676</v>
          </cell>
          <cell r="J41">
            <v>668355.40488709696</v>
          </cell>
          <cell r="K41">
            <v>111437.15166753807</v>
          </cell>
          <cell r="N41">
            <v>11948350.526783854</v>
          </cell>
          <cell r="O41">
            <v>3982783.5089279516</v>
          </cell>
          <cell r="Q41">
            <v>2838317.5506405188</v>
          </cell>
          <cell r="R41">
            <v>946105.85021350626</v>
          </cell>
          <cell r="T41">
            <v>798263.43909697235</v>
          </cell>
          <cell r="U41">
            <v>2294034.4332787525</v>
          </cell>
          <cell r="V41">
            <v>852182.4114452682</v>
          </cell>
          <cell r="W41">
            <v>469104.71567680564</v>
          </cell>
          <cell r="X41">
            <v>137386.16359396925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 xml:space="preserve">  Weatherization Loans</v>
          </cell>
          <cell r="D42">
            <v>2158811.3035402284</v>
          </cell>
          <cell r="E42">
            <v>2158811.3035402284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2158811.3035402284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Miscellaneous Rate Base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Rate Base Additions</v>
          </cell>
          <cell r="D44">
            <v>11925161396.743107</v>
          </cell>
          <cell r="E44">
            <v>11925161396.745024</v>
          </cell>
          <cell r="F44">
            <v>0</v>
          </cell>
          <cell r="G44">
            <v>6103403915.8103094</v>
          </cell>
          <cell r="H44">
            <v>2728864404.1054091</v>
          </cell>
          <cell r="I44">
            <v>2984140824.9908509</v>
          </cell>
          <cell r="J44">
            <v>101884145.73281205</v>
          </cell>
          <cell r="K44">
            <v>6868106.1056440081</v>
          </cell>
          <cell r="N44">
            <v>4403399678.6032858</v>
          </cell>
          <cell r="O44">
            <v>1700004237.2070243</v>
          </cell>
          <cell r="Q44">
            <v>2046648303.0790572</v>
          </cell>
          <cell r="R44">
            <v>682216101.02635229</v>
          </cell>
          <cell r="T44">
            <v>532193424.93733984</v>
          </cell>
          <cell r="U44">
            <v>1529407438.9175406</v>
          </cell>
          <cell r="V44">
            <v>538963957.00064802</v>
          </cell>
          <cell r="W44">
            <v>296685932.98005807</v>
          </cell>
          <cell r="X44">
            <v>86890071.155264229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Rate Base Deductions :</v>
          </cell>
        </row>
        <row r="48">
          <cell r="A48" t="str">
            <v xml:space="preserve">  Accum Provision For Depreciation</v>
          </cell>
          <cell r="D48">
            <v>-3439290305.3410096</v>
          </cell>
          <cell r="E48">
            <v>-3439290305.3410096</v>
          </cell>
          <cell r="F48">
            <v>0</v>
          </cell>
          <cell r="G48">
            <v>-1801952746.9051983</v>
          </cell>
          <cell r="H48">
            <v>-697119701.63751495</v>
          </cell>
          <cell r="I48">
            <v>-936841721.80138385</v>
          </cell>
          <cell r="J48">
            <v>-3376134.9969124412</v>
          </cell>
          <cell r="K48">
            <v>0</v>
          </cell>
          <cell r="N48">
            <v>-1322603511.4446712</v>
          </cell>
          <cell r="O48">
            <v>-479349235.46052718</v>
          </cell>
          <cell r="Q48">
            <v>-522839776.22813618</v>
          </cell>
          <cell r="R48">
            <v>-174279925.40937874</v>
          </cell>
          <cell r="T48">
            <v>-115626001.2665242</v>
          </cell>
          <cell r="U48">
            <v>-557190827.25539863</v>
          </cell>
          <cell r="V48">
            <v>-128833122.42898618</v>
          </cell>
          <cell r="W48">
            <v>-96814340.66933547</v>
          </cell>
          <cell r="X48">
            <v>-38377430.181139342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 xml:space="preserve">  Accum Provision For Amortization</v>
          </cell>
          <cell r="D49">
            <v>-227813440.90074319</v>
          </cell>
          <cell r="E49">
            <v>-227813440.90074325</v>
          </cell>
          <cell r="F49">
            <v>0</v>
          </cell>
          <cell r="G49">
            <v>-102983687.50589976</v>
          </cell>
          <cell r="H49">
            <v>-37913124.819636993</v>
          </cell>
          <cell r="I49">
            <v>-33411821.887758862</v>
          </cell>
          <cell r="J49">
            <v>-53504806.687447593</v>
          </cell>
          <cell r="K49">
            <v>0</v>
          </cell>
          <cell r="N49">
            <v>-76818925.008588567</v>
          </cell>
          <cell r="O49">
            <v>-26164762.497311201</v>
          </cell>
          <cell r="Q49">
            <v>-28434843.614727747</v>
          </cell>
          <cell r="R49">
            <v>-9478281.2049092483</v>
          </cell>
          <cell r="T49">
            <v>-5860603.130804779</v>
          </cell>
          <cell r="U49">
            <v>-16842090.872978348</v>
          </cell>
          <cell r="V49">
            <v>-6256459.5394506129</v>
          </cell>
          <cell r="W49">
            <v>-3444021.6483931919</v>
          </cell>
          <cell r="X49">
            <v>-1008646.6961319306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 xml:space="preserve">  Accum Deferred Income Taxes</v>
          </cell>
          <cell r="D50">
            <v>-1891499845.4378088</v>
          </cell>
          <cell r="E50">
            <v>-1891499845.4378083</v>
          </cell>
          <cell r="F50">
            <v>0</v>
          </cell>
          <cell r="G50">
            <v>-934322920.49586487</v>
          </cell>
          <cell r="H50">
            <v>-449802199.25232285</v>
          </cell>
          <cell r="I50">
            <v>-493764843.1339727</v>
          </cell>
          <cell r="J50">
            <v>-13609882.55564842</v>
          </cell>
          <cell r="K50">
            <v>0</v>
          </cell>
          <cell r="N50">
            <v>-700742190.37189889</v>
          </cell>
          <cell r="O50">
            <v>-233580730.12396622</v>
          </cell>
          <cell r="Q50">
            <v>-337351649.43924218</v>
          </cell>
          <cell r="R50">
            <v>-112450549.81308071</v>
          </cell>
          <cell r="T50">
            <v>-85879382.892979279</v>
          </cell>
          <cell r="U50">
            <v>-251877396.89728618</v>
          </cell>
          <cell r="V50">
            <v>-90823220.406621367</v>
          </cell>
          <cell r="W50">
            <v>-49960237.965977013</v>
          </cell>
          <cell r="X50">
            <v>-15224604.971108861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A51" t="str">
            <v xml:space="preserve">  Unamortized ITC</v>
          </cell>
          <cell r="D51">
            <v>-189170.04482962206</v>
          </cell>
          <cell r="E51">
            <v>-189170.04482962214</v>
          </cell>
          <cell r="F51">
            <v>0</v>
          </cell>
          <cell r="G51">
            <v>-95274.197872691497</v>
          </cell>
          <cell r="H51">
            <v>-45256.815105364425</v>
          </cell>
          <cell r="I51">
            <v>-48639.031851566215</v>
          </cell>
          <cell r="J51">
            <v>0</v>
          </cell>
          <cell r="K51">
            <v>0</v>
          </cell>
          <cell r="N51">
            <v>-71455.648404518623</v>
          </cell>
          <cell r="O51">
            <v>-23818.549468172874</v>
          </cell>
          <cell r="Q51">
            <v>-33942.611329023319</v>
          </cell>
          <cell r="R51">
            <v>-11314.203776341106</v>
          </cell>
          <cell r="T51">
            <v>-8531.5330395987166</v>
          </cell>
          <cell r="U51">
            <v>-24517.758928850621</v>
          </cell>
          <cell r="V51">
            <v>-9107.7983068281428</v>
          </cell>
          <cell r="W51">
            <v>-5013.6110271512116</v>
          </cell>
          <cell r="X51">
            <v>-1468.3305491375204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 xml:space="preserve">  Customer Advance For Construction</v>
          </cell>
          <cell r="D52">
            <v>-14365565.232457248</v>
          </cell>
          <cell r="E52">
            <v>-14365565.232457245</v>
          </cell>
          <cell r="F52">
            <v>0</v>
          </cell>
          <cell r="G52">
            <v>0</v>
          </cell>
          <cell r="H52">
            <v>-9762049.8586110901</v>
          </cell>
          <cell r="I52">
            <v>-4603515.3738461547</v>
          </cell>
          <cell r="J52">
            <v>0</v>
          </cell>
          <cell r="K52">
            <v>0</v>
          </cell>
          <cell r="N52">
            <v>0</v>
          </cell>
          <cell r="O52">
            <v>0</v>
          </cell>
          <cell r="Q52">
            <v>-7321537.3939583171</v>
          </cell>
          <cell r="R52">
            <v>-2440512.4646527725</v>
          </cell>
          <cell r="T52">
            <v>-807479.96033569123</v>
          </cell>
          <cell r="U52">
            <v>-2320520.6983901598</v>
          </cell>
          <cell r="V52">
            <v>-862021.4657094006</v>
          </cell>
          <cell r="W52">
            <v>-474520.8644861629</v>
          </cell>
          <cell r="X52">
            <v>-138972.38492473986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 xml:space="preserve">  Customer Service Deposits</v>
          </cell>
          <cell r="D53">
            <v>-16183238.296153845</v>
          </cell>
          <cell r="E53">
            <v>-16183238.296153845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-16183238.296153845</v>
          </cell>
          <cell r="K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 t="str">
            <v xml:space="preserve">  Misc Rate Base Deductions</v>
          </cell>
          <cell r="D54">
            <v>-160211143.30622432</v>
          </cell>
          <cell r="E54">
            <v>-160211143.30622435</v>
          </cell>
          <cell r="F54">
            <v>0</v>
          </cell>
          <cell r="G54">
            <v>-108674918.86875984</v>
          </cell>
          <cell r="H54">
            <v>-23092813.845548093</v>
          </cell>
          <cell r="I54">
            <v>-27110909.012756422</v>
          </cell>
          <cell r="J54">
            <v>-1332501.579159955</v>
          </cell>
          <cell r="K54">
            <v>0</v>
          </cell>
          <cell r="N54">
            <v>-78533979.171652794</v>
          </cell>
          <cell r="O54">
            <v>-30140939.697107039</v>
          </cell>
          <cell r="P54" t="str">
            <v xml:space="preserve"> </v>
          </cell>
          <cell r="Q54">
            <v>-17319610.38416107</v>
          </cell>
          <cell r="R54">
            <v>-5773203.4613870233</v>
          </cell>
          <cell r="S54" t="str">
            <v xml:space="preserve"> </v>
          </cell>
          <cell r="T54">
            <v>-4755391.0341337947</v>
          </cell>
          <cell r="U54">
            <v>-13665953.169981973</v>
          </cell>
          <cell r="V54">
            <v>-5076595.5201676935</v>
          </cell>
          <cell r="W54">
            <v>-2794536.5523979259</v>
          </cell>
          <cell r="X54">
            <v>-818432.7360750325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A55" t="str">
            <v>Total Rate Base Deductions</v>
          </cell>
          <cell r="D55">
            <v>-5749552708.559226</v>
          </cell>
          <cell r="E55">
            <v>-5749552708.5592251</v>
          </cell>
          <cell r="F55">
            <v>0</v>
          </cell>
          <cell r="G55">
            <v>-2948029547.9735951</v>
          </cell>
          <cell r="H55">
            <v>-1217735146.2287395</v>
          </cell>
          <cell r="I55">
            <v>-1495781450.2415693</v>
          </cell>
          <cell r="J55">
            <v>-88006564.115322262</v>
          </cell>
          <cell r="K55">
            <v>0</v>
          </cell>
          <cell r="N55">
            <v>-2178770061.645216</v>
          </cell>
          <cell r="O55">
            <v>-769259486.32837975</v>
          </cell>
          <cell r="Q55">
            <v>-913301359.67155468</v>
          </cell>
          <cell r="R55">
            <v>-304433786.55718488</v>
          </cell>
          <cell r="T55">
            <v>-212937389.81781733</v>
          </cell>
          <cell r="U55">
            <v>-841921306.65296412</v>
          </cell>
          <cell r="V55">
            <v>-231860527.15924203</v>
          </cell>
          <cell r="W55">
            <v>-153492671.31161693</v>
          </cell>
          <cell r="X55">
            <v>-55569555.299929038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7">
          <cell r="A57" t="str">
            <v>Total Rate Base</v>
          </cell>
          <cell r="D57">
            <v>6175608688.1838808</v>
          </cell>
          <cell r="E57">
            <v>6175608688.1857986</v>
          </cell>
          <cell r="F57">
            <v>0</v>
          </cell>
          <cell r="G57">
            <v>3155374367.8367143</v>
          </cell>
          <cell r="H57">
            <v>1511129257.8766696</v>
          </cell>
          <cell r="I57">
            <v>1488359374.7492816</v>
          </cell>
          <cell r="J57">
            <v>13877581.617489785</v>
          </cell>
          <cell r="K57">
            <v>6868106.1056440081</v>
          </cell>
          <cell r="N57">
            <v>2224629616.9580698</v>
          </cell>
          <cell r="O57">
            <v>930744750.87864459</v>
          </cell>
          <cell r="Q57">
            <v>1133346943.4075027</v>
          </cell>
          <cell r="R57">
            <v>377782314.46916741</v>
          </cell>
          <cell r="T57">
            <v>319256035.11952251</v>
          </cell>
          <cell r="U57">
            <v>687486132.26457644</v>
          </cell>
          <cell r="V57">
            <v>307103429.84140599</v>
          </cell>
          <cell r="W57">
            <v>143193261.66844115</v>
          </cell>
          <cell r="X57">
            <v>31320515.855335191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9">
          <cell r="A59" t="str">
            <v>Return On Rate Base</v>
          </cell>
          <cell r="D59">
            <v>7.5636559839937834E-2</v>
          </cell>
          <cell r="E59">
            <v>7.5636559854686383E-2</v>
          </cell>
          <cell r="G59">
            <v>7.5636559854686355E-2</v>
          </cell>
          <cell r="H59">
            <v>7.5636559854686383E-2</v>
          </cell>
          <cell r="I59">
            <v>7.5636559854686383E-2</v>
          </cell>
          <cell r="J59">
            <v>7.5636559854686397E-2</v>
          </cell>
          <cell r="K59">
            <v>7.5636559854686508E-2</v>
          </cell>
        </row>
        <row r="61">
          <cell r="A61" t="str">
            <v>Return On Equity</v>
          </cell>
          <cell r="D61">
            <v>9.8645972763428486E-2</v>
          </cell>
          <cell r="E61">
            <v>9.8645972792245504E-2</v>
          </cell>
          <cell r="G61">
            <v>9.8645972792245448E-2</v>
          </cell>
          <cell r="H61">
            <v>9.8645972792245504E-2</v>
          </cell>
          <cell r="I61">
            <v>9.8645972792245504E-2</v>
          </cell>
          <cell r="J61">
            <v>9.8645972792245532E-2</v>
          </cell>
          <cell r="K61">
            <v>9.8645972792245754E-2</v>
          </cell>
        </row>
        <row r="65">
          <cell r="A65" t="str">
            <v>Total Rate Base</v>
          </cell>
          <cell r="D65">
            <v>6175608688.1838827</v>
          </cell>
          <cell r="E65">
            <v>6175608688.1857986</v>
          </cell>
          <cell r="F65">
            <v>0</v>
          </cell>
          <cell r="G65">
            <v>3155374367.8367143</v>
          </cell>
          <cell r="H65">
            <v>1511129257.8766696</v>
          </cell>
          <cell r="I65">
            <v>1488359374.7492816</v>
          </cell>
          <cell r="J65">
            <v>13877581.617489785</v>
          </cell>
          <cell r="K65">
            <v>6868106.1056440081</v>
          </cell>
          <cell r="N65">
            <v>2224629616.9580698</v>
          </cell>
          <cell r="O65">
            <v>930744750.87864459</v>
          </cell>
          <cell r="Q65">
            <v>1133346943.4075027</v>
          </cell>
          <cell r="R65">
            <v>377782314.46916741</v>
          </cell>
          <cell r="T65">
            <v>319256035.11952251</v>
          </cell>
          <cell r="U65">
            <v>687486132.26457644</v>
          </cell>
          <cell r="V65">
            <v>307103429.84140599</v>
          </cell>
          <cell r="W65">
            <v>143193261.66844115</v>
          </cell>
          <cell r="X65">
            <v>31320515.855335191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7">
          <cell r="A67" t="str">
            <v>Return On RateBase ($$)</v>
          </cell>
          <cell r="D67">
            <v>467101796.09196699</v>
          </cell>
          <cell r="E67">
            <v>467101796.1830864</v>
          </cell>
          <cell r="F67">
            <v>0</v>
          </cell>
          <cell r="G67">
            <v>238661662.23682475</v>
          </cell>
          <cell r="H67">
            <v>114296618.56155655</v>
          </cell>
          <cell r="I67">
            <v>112574382.93350765</v>
          </cell>
          <cell r="J67">
            <v>1049652.5326495618</v>
          </cell>
          <cell r="K67">
            <v>519479.91854788084</v>
          </cell>
          <cell r="N67">
            <v>168263331.17755702</v>
          </cell>
          <cell r="O67">
            <v>70398331.059267744</v>
          </cell>
          <cell r="Q67">
            <v>85722463.921167433</v>
          </cell>
          <cell r="R67">
            <v>28574154.640389133</v>
          </cell>
          <cell r="T67">
            <v>24147428.209287621</v>
          </cell>
          <cell r="U67">
            <v>51999085.992296472</v>
          </cell>
          <cell r="V67">
            <v>23228246.952778984</v>
          </cell>
          <cell r="W67">
            <v>10830645.706972819</v>
          </cell>
          <cell r="X67">
            <v>2368976.0721717142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 t="str">
            <v>Operating &amp; Maintenance Expense</v>
          </cell>
          <cell r="D68">
            <v>1191792702.0656667</v>
          </cell>
          <cell r="E68">
            <v>1191792702.0656672</v>
          </cell>
          <cell r="F68">
            <v>0</v>
          </cell>
          <cell r="G68">
            <v>940473819.61601305</v>
          </cell>
          <cell r="H68">
            <v>108246885.61683835</v>
          </cell>
          <cell r="I68">
            <v>99442807.228388548</v>
          </cell>
          <cell r="J68">
            <v>37046443.558976755</v>
          </cell>
          <cell r="K68">
            <v>6582746.0454502851</v>
          </cell>
          <cell r="N68">
            <v>342033999.59444457</v>
          </cell>
          <cell r="O68">
            <v>598439820.02156866</v>
          </cell>
          <cell r="Q68">
            <v>79729412.919420615</v>
          </cell>
          <cell r="R68">
            <v>28517472.697417747</v>
          </cell>
          <cell r="T68">
            <v>17017430.140417702</v>
          </cell>
          <cell r="U68">
            <v>70802017.735755607</v>
          </cell>
          <cell r="V68">
            <v>4562698.4693814898</v>
          </cell>
          <cell r="W68">
            <v>2270113.121277919</v>
          </cell>
          <cell r="X68">
            <v>4790547.7615558412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 t="str">
            <v xml:space="preserve">        Bad Debt to Produce ROR</v>
          </cell>
        </row>
        <row r="70">
          <cell r="A70" t="str">
            <v>Depreciation Expense</v>
          </cell>
          <cell r="D70">
            <v>281010473.78048629</v>
          </cell>
          <cell r="E70">
            <v>281010473.78048629</v>
          </cell>
          <cell r="F70">
            <v>0</v>
          </cell>
          <cell r="G70">
            <v>180333413.25633821</v>
          </cell>
          <cell r="H70">
            <v>48365423.760498956</v>
          </cell>
          <cell r="I70">
            <v>51753388.876307435</v>
          </cell>
          <cell r="J70">
            <v>558247.8873416764</v>
          </cell>
          <cell r="K70">
            <v>0</v>
          </cell>
          <cell r="N70">
            <v>135234058.71782008</v>
          </cell>
          <cell r="O70">
            <v>45099354.538518138</v>
          </cell>
          <cell r="Q70">
            <v>36274067.820374221</v>
          </cell>
          <cell r="R70">
            <v>12091355.940124739</v>
          </cell>
          <cell r="T70">
            <v>-10780599.26764412</v>
          </cell>
          <cell r="U70">
            <v>40724737.835793667</v>
          </cell>
          <cell r="V70">
            <v>12130991.269975889</v>
          </cell>
          <cell r="W70">
            <v>6509757.7820744421</v>
          </cell>
          <cell r="X70">
            <v>3168501.256107565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 t="str">
            <v>Amortization Expense</v>
          </cell>
          <cell r="D71">
            <v>14381182.344741</v>
          </cell>
          <cell r="E71">
            <v>14381182.344740994</v>
          </cell>
          <cell r="F71">
            <v>0</v>
          </cell>
          <cell r="G71">
            <v>13566609.565588996</v>
          </cell>
          <cell r="H71">
            <v>128281.12749625888</v>
          </cell>
          <cell r="I71">
            <v>-876664.04554905265</v>
          </cell>
          <cell r="J71">
            <v>1562955.6972047968</v>
          </cell>
          <cell r="K71">
            <v>0</v>
          </cell>
          <cell r="N71">
            <v>10159186.282472152</v>
          </cell>
          <cell r="O71">
            <v>3407423.2831168445</v>
          </cell>
          <cell r="Q71">
            <v>96210.845622194087</v>
          </cell>
          <cell r="R71">
            <v>32070.28187406472</v>
          </cell>
          <cell r="T71">
            <v>-153771.32283502017</v>
          </cell>
          <cell r="U71">
            <v>-441905.13075910404</v>
          </cell>
          <cell r="V71">
            <v>-164157.85852965462</v>
          </cell>
          <cell r="W71">
            <v>-90364.720648324161</v>
          </cell>
          <cell r="X71">
            <v>-26465.012776949647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 t="str">
            <v>Taxes Other Than Income</v>
          </cell>
          <cell r="D72">
            <v>65813792.691764079</v>
          </cell>
          <cell r="E72">
            <v>65813792.691764064</v>
          </cell>
          <cell r="F72">
            <v>0</v>
          </cell>
          <cell r="G72">
            <v>32690025.835980766</v>
          </cell>
          <cell r="H72">
            <v>15720586.757735159</v>
          </cell>
          <cell r="I72">
            <v>17022594.998645678</v>
          </cell>
          <cell r="J72">
            <v>379975.37940248323</v>
          </cell>
          <cell r="K72">
            <v>609.72</v>
          </cell>
          <cell r="N72">
            <v>24517519.376985576</v>
          </cell>
          <cell r="O72">
            <v>8172506.4589951914</v>
          </cell>
          <cell r="Q72">
            <v>11790440.068301369</v>
          </cell>
          <cell r="R72">
            <v>3930146.6894337898</v>
          </cell>
          <cell r="T72">
            <v>2985849.555843431</v>
          </cell>
          <cell r="U72">
            <v>8580678.2049839217</v>
          </cell>
          <cell r="V72">
            <v>3187529.7678544144</v>
          </cell>
          <cell r="W72">
            <v>1754653.9630227215</v>
          </cell>
          <cell r="X72">
            <v>513883.50694118859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 t="str">
            <v>Federal Income Taxes</v>
          </cell>
          <cell r="D73">
            <v>43039690.633108817</v>
          </cell>
          <cell r="E73">
            <v>43039690.73596248</v>
          </cell>
          <cell r="F73">
            <v>0</v>
          </cell>
          <cell r="G73">
            <v>7237360.2294939347</v>
          </cell>
          <cell r="H73">
            <v>-884150.01359360164</v>
          </cell>
          <cell r="I73">
            <v>36913251.111146867</v>
          </cell>
          <cell r="J73">
            <v>-413678.91886049655</v>
          </cell>
          <cell r="K73">
            <v>186908.32777591879</v>
          </cell>
          <cell r="N73">
            <v>5428020.172120451</v>
          </cell>
          <cell r="O73">
            <v>1809340.0573734837</v>
          </cell>
          <cell r="Q73">
            <v>-663112.51019520126</v>
          </cell>
          <cell r="R73">
            <v>-221037.50339840041</v>
          </cell>
          <cell r="T73">
            <v>21582182.248807184</v>
          </cell>
          <cell r="U73">
            <v>-13721255.61984553</v>
          </cell>
          <cell r="V73">
            <v>21491311.611354504</v>
          </cell>
          <cell r="W73">
            <v>10271969.052058723</v>
          </cell>
          <cell r="X73">
            <v>-2710956.1812280463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 t="str">
            <v xml:space="preserve">        FIT Adj to Produce Target ROR</v>
          </cell>
        </row>
        <row r="75">
          <cell r="A75" t="str">
            <v>State Income Taxes</v>
          </cell>
          <cell r="D75">
            <v>9369071.1651261356</v>
          </cell>
          <cell r="E75">
            <v>9369071.1791201755</v>
          </cell>
          <cell r="F75">
            <v>0</v>
          </cell>
          <cell r="G75">
            <v>4504129.0792318797</v>
          </cell>
          <cell r="H75">
            <v>-120141.30261635248</v>
          </cell>
          <cell r="I75">
            <v>5015897.7595584327</v>
          </cell>
          <cell r="J75">
            <v>-56212.094568455126</v>
          </cell>
          <cell r="K75">
            <v>25397.737514670956</v>
          </cell>
          <cell r="N75">
            <v>3378096.8094239095</v>
          </cell>
          <cell r="O75">
            <v>1126032.2698079699</v>
          </cell>
          <cell r="Q75">
            <v>-90105.976962264365</v>
          </cell>
          <cell r="R75">
            <v>-30035.325654088119</v>
          </cell>
          <cell r="T75">
            <v>1075920.0086009295</v>
          </cell>
          <cell r="U75">
            <v>2316886.7741598142</v>
          </cell>
          <cell r="V75">
            <v>1034964.6945676029</v>
          </cell>
          <cell r="W75">
            <v>482573.47826870665</v>
          </cell>
          <cell r="X75">
            <v>105552.80396137806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 t="str">
            <v xml:space="preserve">        SIT Adj to Produce Target ROR</v>
          </cell>
        </row>
        <row r="77">
          <cell r="A77" t="str">
            <v>Deferred Income Taxes</v>
          </cell>
          <cell r="D77">
            <v>103547431.53883675</v>
          </cell>
          <cell r="E77">
            <v>103547431.53883693</v>
          </cell>
          <cell r="F77">
            <v>0</v>
          </cell>
          <cell r="G77">
            <v>54167004.087954424</v>
          </cell>
          <cell r="H77">
            <v>51014570.039498731</v>
          </cell>
          <cell r="I77">
            <v>-2185419.8328302428</v>
          </cell>
          <cell r="J77">
            <v>551277.24421393406</v>
          </cell>
          <cell r="K77">
            <v>0</v>
          </cell>
          <cell r="N77">
            <v>40625253.065965824</v>
          </cell>
          <cell r="O77">
            <v>13541751.021988606</v>
          </cell>
          <cell r="Q77">
            <v>38260927.529624052</v>
          </cell>
          <cell r="R77">
            <v>12753642.509874683</v>
          </cell>
          <cell r="T77">
            <v>-429855.45664403774</v>
          </cell>
          <cell r="U77">
            <v>-911411.68492178246</v>
          </cell>
          <cell r="V77">
            <v>-513539.14359577373</v>
          </cell>
          <cell r="W77">
            <v>-284962.61688663904</v>
          </cell>
          <cell r="X77">
            <v>-45650.930782001466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Investment Tax Credit</v>
          </cell>
          <cell r="D78">
            <v>-3978052.1862328127</v>
          </cell>
          <cell r="E78">
            <v>-3978052.186232816</v>
          </cell>
          <cell r="F78">
            <v>0</v>
          </cell>
          <cell r="G78">
            <v>-2003518.7467465769</v>
          </cell>
          <cell r="H78">
            <v>-951704.44366061571</v>
          </cell>
          <cell r="I78">
            <v>-1022828.9958256233</v>
          </cell>
          <cell r="J78">
            <v>0</v>
          </cell>
          <cell r="K78">
            <v>0</v>
          </cell>
          <cell r="N78">
            <v>-1502639.0600599325</v>
          </cell>
          <cell r="O78">
            <v>-500879.68668664421</v>
          </cell>
          <cell r="Q78">
            <v>-713778.33274546172</v>
          </cell>
          <cell r="R78">
            <v>-237926.11091515393</v>
          </cell>
          <cell r="T78">
            <v>-179409.39692994504</v>
          </cell>
          <cell r="U78">
            <v>-515583.34511305601</v>
          </cell>
          <cell r="V78">
            <v>-191527.6649581455</v>
          </cell>
          <cell r="W78">
            <v>-105431.10208301191</v>
          </cell>
          <cell r="X78">
            <v>-30877.486741464723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Misc Revenue &amp; Expenses</v>
          </cell>
          <cell r="D79">
            <v>525804.4256571884</v>
          </cell>
          <cell r="E79">
            <v>525804.42565718829</v>
          </cell>
          <cell r="F79">
            <v>0</v>
          </cell>
          <cell r="G79">
            <v>-401751.51707398647</v>
          </cell>
          <cell r="H79">
            <v>-45.27196011681059</v>
          </cell>
          <cell r="I79">
            <v>-55842.285308708386</v>
          </cell>
          <cell r="J79">
            <v>983443.5</v>
          </cell>
          <cell r="K79">
            <v>0</v>
          </cell>
          <cell r="N79">
            <v>-301313.63780548982</v>
          </cell>
          <cell r="O79">
            <v>-100437.87926849662</v>
          </cell>
          <cell r="Q79">
            <v>-33.953970087607942</v>
          </cell>
          <cell r="R79">
            <v>-11.317990029202647</v>
          </cell>
          <cell r="T79">
            <v>-9795.0202539362945</v>
          </cell>
          <cell r="U79">
            <v>-28148.744683348828</v>
          </cell>
          <cell r="V79">
            <v>-10456.628189808243</v>
          </cell>
          <cell r="W79">
            <v>-5756.1075281980375</v>
          </cell>
          <cell r="X79">
            <v>-1685.7846534169776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Revenue Credits</v>
          </cell>
          <cell r="D80">
            <v>-248439731.58875769</v>
          </cell>
          <cell r="E80">
            <v>-248439731.47534078</v>
          </cell>
          <cell r="F80">
            <v>0</v>
          </cell>
          <cell r="G80">
            <v>-171770408.87119293</v>
          </cell>
          <cell r="H80">
            <v>-53633881.399543911</v>
          </cell>
          <cell r="I80">
            <v>-15769158.107714053</v>
          </cell>
          <cell r="J80">
            <v>-8261922.9223608328</v>
          </cell>
          <cell r="K80">
            <v>995639.82547093788</v>
          </cell>
          <cell r="N80">
            <v>-118506439.06389196</v>
          </cell>
          <cell r="O80">
            <v>-53263969.807300985</v>
          </cell>
          <cell r="Q80">
            <v>-35184315.898215637</v>
          </cell>
          <cell r="R80">
            <v>-18449565.501328278</v>
          </cell>
          <cell r="T80">
            <v>-3246809.4927538461</v>
          </cell>
          <cell r="U80">
            <v>-7430274.1019774899</v>
          </cell>
          <cell r="V80">
            <v>-3187517.8927760404</v>
          </cell>
          <cell r="W80">
            <v>-1540974.6283894232</v>
          </cell>
          <cell r="X80">
            <v>-363581.9918172491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A82" t="str">
            <v>Total Revenue Requirements</v>
          </cell>
          <cell r="D82">
            <v>1924164160.9621506</v>
          </cell>
          <cell r="E82">
            <v>1924164161.2837477</v>
          </cell>
          <cell r="F82">
            <v>0</v>
          </cell>
          <cell r="G82">
            <v>1297458344.7724125</v>
          </cell>
          <cell r="H82">
            <v>282182443.43224931</v>
          </cell>
          <cell r="I82">
            <v>302812409.64032686</v>
          </cell>
          <cell r="J82">
            <v>33400181.863999423</v>
          </cell>
          <cell r="K82">
            <v>8310781.5747596938</v>
          </cell>
          <cell r="N82">
            <v>609329073.43503213</v>
          </cell>
          <cell r="O82">
            <v>688129271.33738065</v>
          </cell>
          <cell r="Q82">
            <v>215222176.43242121</v>
          </cell>
          <cell r="R82">
            <v>66960266.99982819</v>
          </cell>
          <cell r="T82">
            <v>52008570.20589596</v>
          </cell>
          <cell r="U82">
            <v>151374827.91568917</v>
          </cell>
          <cell r="V82">
            <v>61568543.577863462</v>
          </cell>
          <cell r="W82">
            <v>30092223.928139731</v>
          </cell>
          <cell r="X82">
            <v>7768244.0127385585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Operating Revenues</v>
          </cell>
          <cell r="D83">
            <v>1924164160.9622521</v>
          </cell>
        </row>
        <row r="88">
          <cell r="A88" t="str">
            <v>12 Months Ended Dec 2015</v>
          </cell>
          <cell r="M88" t="str">
            <v>Total</v>
          </cell>
          <cell r="N88" t="str">
            <v>Demand</v>
          </cell>
          <cell r="O88" t="str">
            <v>Energy</v>
          </cell>
          <cell r="P88" t="str">
            <v>Total</v>
          </cell>
          <cell r="Q88" t="str">
            <v>Demand</v>
          </cell>
          <cell r="R88" t="str">
            <v>Energy</v>
          </cell>
        </row>
        <row r="90">
          <cell r="AI90" t="str">
            <v>Gen</v>
          </cell>
          <cell r="AJ90" t="str">
            <v>Trn</v>
          </cell>
          <cell r="AK90" t="str">
            <v>Dis</v>
          </cell>
          <cell r="AL90" t="str">
            <v>Ret</v>
          </cell>
          <cell r="AM90" t="str">
            <v>Misc</v>
          </cell>
        </row>
        <row r="91">
          <cell r="B91" t="str">
            <v xml:space="preserve">FERC
ACCT
</v>
          </cell>
          <cell r="C91" t="str">
            <v>DESCRIPTION</v>
          </cell>
          <cell r="D91" t="str">
            <v>JAM
Factors</v>
          </cell>
          <cell r="E91" t="str">
            <v xml:space="preserve">Functional
Factors
</v>
          </cell>
          <cell r="F91" t="str">
            <v xml:space="preserve">UTAH
JAM Total
</v>
          </cell>
          <cell r="G91" t="str">
            <v>Production
Total</v>
          </cell>
          <cell r="H91" t="str">
            <v>Transmission
Total</v>
          </cell>
          <cell r="I91" t="str">
            <v xml:space="preserve">Distribution
Total
</v>
          </cell>
          <cell r="J91" t="str">
            <v xml:space="preserve">Retail
Total
</v>
          </cell>
          <cell r="K91" t="str">
            <v xml:space="preserve">Misc
Total
</v>
          </cell>
          <cell r="M91" t="str">
            <v xml:space="preserve">D / E
Total
</v>
          </cell>
          <cell r="N91" t="str">
            <v>Production
Demand</v>
          </cell>
          <cell r="O91" t="str">
            <v>Production
Energy</v>
          </cell>
          <cell r="P91" t="str">
            <v xml:space="preserve">D / E
Total
</v>
          </cell>
          <cell r="Q91" t="str">
            <v>Transmission
Demand</v>
          </cell>
          <cell r="R91" t="str">
            <v>Transmission
Energy</v>
          </cell>
          <cell r="S91" t="str">
            <v xml:space="preserve">DIS
FACTOR
</v>
          </cell>
          <cell r="T91" t="str">
            <v>DIS
SUBS</v>
          </cell>
          <cell r="U91" t="str">
            <v>DIS
P &amp; C</v>
          </cell>
          <cell r="V91" t="str">
            <v>DIS
XFMR</v>
          </cell>
          <cell r="W91" t="str">
            <v>DIS
SERVICE</v>
          </cell>
          <cell r="X91" t="str">
            <v>DIS
METER</v>
          </cell>
          <cell r="Y91" t="str">
            <v xml:space="preserve">Function
Check
</v>
          </cell>
          <cell r="Z91" t="str">
            <v xml:space="preserve">Generation
Check
</v>
          </cell>
          <cell r="AA91" t="str">
            <v xml:space="preserve">Transmission
Check
</v>
          </cell>
          <cell r="AB91" t="str">
            <v xml:space="preserve">Distribution
Check
</v>
          </cell>
          <cell r="AD91" t="str">
            <v>FERC</v>
          </cell>
          <cell r="AE91" t="str">
            <v>JAM Factor</v>
          </cell>
          <cell r="AF91" t="str">
            <v>FERC.JAMFactor</v>
          </cell>
        </row>
        <row r="92">
          <cell r="E92" t="str">
            <v>2010 Protocol</v>
          </cell>
          <cell r="S92" t="str">
            <v>Rolled-In</v>
          </cell>
          <cell r="AN92" t="str">
            <v>Check Total</v>
          </cell>
        </row>
        <row r="93">
          <cell r="A93">
            <v>93</v>
          </cell>
          <cell r="B93">
            <v>440</v>
          </cell>
          <cell r="C93" t="str">
            <v>Residential Sales</v>
          </cell>
          <cell r="AD93">
            <v>440</v>
          </cell>
          <cell r="AE93" t="str">
            <v>NA</v>
          </cell>
          <cell r="AF93" t="str">
            <v>440.NA</v>
          </cell>
          <cell r="AI93">
            <v>1.4114527528583733E-7</v>
          </cell>
          <cell r="AJ93">
            <v>0</v>
          </cell>
          <cell r="AK93">
            <v>0</v>
          </cell>
          <cell r="AL93">
            <v>-3.1038394329183348E-10</v>
          </cell>
          <cell r="AM93">
            <v>-1.3824994320313656E-9</v>
          </cell>
          <cell r="AN93">
            <v>1.3945239191051414E-7</v>
          </cell>
        </row>
        <row r="94">
          <cell r="A94">
            <v>94</v>
          </cell>
          <cell r="D94" t="str">
            <v>S</v>
          </cell>
          <cell r="F94">
            <v>742487158.46402931</v>
          </cell>
          <cell r="G94">
            <v>1338743815.2304237</v>
          </cell>
          <cell r="H94">
            <v>291618914.70344961</v>
          </cell>
          <cell r="I94">
            <v>315110547.11728078</v>
          </cell>
          <cell r="J94">
            <v>34570891.045904569</v>
          </cell>
          <cell r="K94">
            <v>8516337.7668134794</v>
          </cell>
          <cell r="M94">
            <v>0.75</v>
          </cell>
          <cell r="N94">
            <v>1004057861.4228177</v>
          </cell>
          <cell r="O94">
            <v>334685953.80760592</v>
          </cell>
          <cell r="P94">
            <v>0.75</v>
          </cell>
          <cell r="Q94">
            <v>218714186.02758721</v>
          </cell>
          <cell r="R94">
            <v>72904728.675862402</v>
          </cell>
          <cell r="S94" t="str">
            <v>DRB</v>
          </cell>
          <cell r="T94">
            <v>67591836.759151712</v>
          </cell>
          <cell r="U94">
            <v>145552300.70689517</v>
          </cell>
          <cell r="V94">
            <v>65018927.17625428</v>
          </cell>
          <cell r="W94">
            <v>30316405.965764362</v>
          </cell>
          <cell r="X94">
            <v>6631076.5092151696</v>
          </cell>
          <cell r="Z94">
            <v>0</v>
          </cell>
          <cell r="AA94">
            <v>0</v>
          </cell>
          <cell r="AB94">
            <v>0</v>
          </cell>
          <cell r="AD94">
            <v>440</v>
          </cell>
          <cell r="AE94" t="str">
            <v>S</v>
          </cell>
          <cell r="AF94" t="str">
            <v>440.S</v>
          </cell>
          <cell r="AI94">
            <v>1338743815.2304239</v>
          </cell>
          <cell r="AJ94">
            <v>291618914.70344961</v>
          </cell>
          <cell r="AK94">
            <v>315110547.11728078</v>
          </cell>
          <cell r="AL94">
            <v>34570891.045904569</v>
          </cell>
          <cell r="AM94">
            <v>8516337.7668134775</v>
          </cell>
          <cell r="AN94">
            <v>1988560505.8638725</v>
          </cell>
        </row>
        <row r="95">
          <cell r="A95">
            <v>95</v>
          </cell>
          <cell r="AD95">
            <v>440</v>
          </cell>
          <cell r="AE95" t="str">
            <v>NA</v>
          </cell>
          <cell r="AF95" t="str">
            <v>440.NA1</v>
          </cell>
        </row>
        <row r="96">
          <cell r="A96">
            <v>96</v>
          </cell>
          <cell r="F96">
            <v>742487158.46402931</v>
          </cell>
          <cell r="G96">
            <v>1338743815.2304237</v>
          </cell>
          <cell r="H96">
            <v>291618914.70344961</v>
          </cell>
          <cell r="I96">
            <v>315110547.11728078</v>
          </cell>
          <cell r="J96">
            <v>34570891.045904569</v>
          </cell>
          <cell r="K96">
            <v>8516337.7668134794</v>
          </cell>
          <cell r="N96">
            <v>1004057861.4228177</v>
          </cell>
          <cell r="O96">
            <v>334685953.80760592</v>
          </cell>
          <cell r="Q96">
            <v>218714186.02758721</v>
          </cell>
          <cell r="R96">
            <v>72904728.675862402</v>
          </cell>
          <cell r="T96">
            <v>67591836.759151712</v>
          </cell>
          <cell r="U96">
            <v>145552300.70689517</v>
          </cell>
          <cell r="V96">
            <v>65018927.17625428</v>
          </cell>
          <cell r="W96">
            <v>30316405.965764362</v>
          </cell>
          <cell r="X96">
            <v>6631076.5092151696</v>
          </cell>
          <cell r="Z96">
            <v>0</v>
          </cell>
          <cell r="AA96">
            <v>0</v>
          </cell>
          <cell r="AB96">
            <v>0</v>
          </cell>
          <cell r="AD96">
            <v>440</v>
          </cell>
          <cell r="AE96" t="str">
            <v>NA</v>
          </cell>
          <cell r="AF96" t="str">
            <v>440.NA2</v>
          </cell>
        </row>
        <row r="97">
          <cell r="A97">
            <v>97</v>
          </cell>
          <cell r="AD97">
            <v>440</v>
          </cell>
          <cell r="AE97" t="str">
            <v>NA</v>
          </cell>
          <cell r="AF97" t="str">
            <v>440.NA3</v>
          </cell>
        </row>
        <row r="98">
          <cell r="A98">
            <v>98</v>
          </cell>
          <cell r="B98">
            <v>442</v>
          </cell>
          <cell r="C98" t="str">
            <v>Commercial &amp; Industrial Sales</v>
          </cell>
          <cell r="AD98">
            <v>442</v>
          </cell>
          <cell r="AE98" t="str">
            <v>NA</v>
          </cell>
          <cell r="AF98" t="str">
            <v>442.NA</v>
          </cell>
        </row>
        <row r="99">
          <cell r="A99">
            <v>99</v>
          </cell>
          <cell r="D99" t="str">
            <v>S</v>
          </cell>
          <cell r="F99">
            <v>1220620281.6892591</v>
          </cell>
          <cell r="M99">
            <v>0.75</v>
          </cell>
          <cell r="N99">
            <v>0</v>
          </cell>
          <cell r="O99">
            <v>0</v>
          </cell>
          <cell r="P99">
            <v>0.75</v>
          </cell>
          <cell r="Q99">
            <v>0</v>
          </cell>
          <cell r="R99">
            <v>0</v>
          </cell>
          <cell r="S99" t="str">
            <v>DRB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D99">
            <v>442</v>
          </cell>
          <cell r="AE99" t="str">
            <v>S</v>
          </cell>
          <cell r="AF99" t="str">
            <v>442.S</v>
          </cell>
        </row>
        <row r="100">
          <cell r="A100">
            <v>100</v>
          </cell>
          <cell r="D100" t="str">
            <v>SE</v>
          </cell>
          <cell r="E100" t="str">
            <v>P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DRB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442</v>
          </cell>
          <cell r="AE100" t="str">
            <v>SE</v>
          </cell>
          <cell r="AF100" t="str">
            <v>442.SE</v>
          </cell>
        </row>
        <row r="101">
          <cell r="A101">
            <v>101</v>
          </cell>
          <cell r="D101" t="str">
            <v>SG</v>
          </cell>
          <cell r="E101" t="str">
            <v>PT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0.75</v>
          </cell>
          <cell r="N101">
            <v>0</v>
          </cell>
          <cell r="O101">
            <v>0</v>
          </cell>
          <cell r="P101">
            <v>0.75</v>
          </cell>
          <cell r="Q101">
            <v>0</v>
          </cell>
          <cell r="R101">
            <v>0</v>
          </cell>
          <cell r="S101" t="str">
            <v>DRB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442</v>
          </cell>
          <cell r="AE101" t="str">
            <v>SG</v>
          </cell>
          <cell r="AF101" t="str">
            <v>442.SG</v>
          </cell>
        </row>
        <row r="102">
          <cell r="A102">
            <v>102</v>
          </cell>
          <cell r="F102">
            <v>1220620281.6892591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D102">
            <v>442</v>
          </cell>
          <cell r="AE102" t="str">
            <v>NA</v>
          </cell>
          <cell r="AF102" t="str">
            <v>442.NA1</v>
          </cell>
        </row>
        <row r="103">
          <cell r="A103">
            <v>103</v>
          </cell>
          <cell r="AD103">
            <v>442</v>
          </cell>
          <cell r="AE103" t="str">
            <v>NA</v>
          </cell>
          <cell r="AF103" t="str">
            <v>442.NA2</v>
          </cell>
        </row>
        <row r="104">
          <cell r="A104">
            <v>104</v>
          </cell>
          <cell r="B104">
            <v>444</v>
          </cell>
          <cell r="C104" t="str">
            <v>Public Street &amp; Highway Lighting</v>
          </cell>
          <cell r="S104" t="str">
            <v>DRB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AD104">
            <v>444</v>
          </cell>
          <cell r="AE104" t="str">
            <v>NA</v>
          </cell>
          <cell r="AF104" t="str">
            <v>444.NA</v>
          </cell>
        </row>
        <row r="105">
          <cell r="A105">
            <v>105</v>
          </cell>
          <cell r="D105" t="str">
            <v>S</v>
          </cell>
          <cell r="F105">
            <v>9123413.1166586392</v>
          </cell>
          <cell r="M105">
            <v>0.75</v>
          </cell>
          <cell r="N105">
            <v>0</v>
          </cell>
          <cell r="O105">
            <v>0</v>
          </cell>
          <cell r="P105">
            <v>0.75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AD105">
            <v>444</v>
          </cell>
          <cell r="AE105" t="str">
            <v>S</v>
          </cell>
          <cell r="AF105" t="str">
            <v>444.S</v>
          </cell>
        </row>
        <row r="106">
          <cell r="A106">
            <v>106</v>
          </cell>
          <cell r="F106">
            <v>9123413.1166586392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D106">
            <v>444</v>
          </cell>
          <cell r="AE106" t="str">
            <v>NA</v>
          </cell>
          <cell r="AF106" t="str">
            <v>444.NA1</v>
          </cell>
        </row>
        <row r="107">
          <cell r="A107">
            <v>107</v>
          </cell>
          <cell r="AD107">
            <v>444</v>
          </cell>
          <cell r="AE107" t="str">
            <v>NA</v>
          </cell>
          <cell r="AF107" t="str">
            <v>444.NA2</v>
          </cell>
        </row>
        <row r="108">
          <cell r="A108">
            <v>108</v>
          </cell>
          <cell r="B108">
            <v>445</v>
          </cell>
          <cell r="C108" t="str">
            <v>Other Sales to Public Authority</v>
          </cell>
          <cell r="S108" t="str">
            <v>DRB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AD108">
            <v>445</v>
          </cell>
          <cell r="AE108" t="str">
            <v>NA</v>
          </cell>
          <cell r="AF108" t="str">
            <v>445.NA</v>
          </cell>
        </row>
        <row r="109">
          <cell r="A109">
            <v>109</v>
          </cell>
          <cell r="D109" t="str">
            <v>S</v>
          </cell>
          <cell r="F109">
            <v>16329652.593925001</v>
          </cell>
          <cell r="M109">
            <v>0.75</v>
          </cell>
          <cell r="N109">
            <v>0</v>
          </cell>
          <cell r="O109">
            <v>0</v>
          </cell>
          <cell r="P109">
            <v>0.75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D109">
            <v>445</v>
          </cell>
          <cell r="AE109" t="str">
            <v>S</v>
          </cell>
          <cell r="AF109" t="str">
            <v>445.S</v>
          </cell>
        </row>
        <row r="110">
          <cell r="A110">
            <v>110</v>
          </cell>
          <cell r="AD110">
            <v>445</v>
          </cell>
          <cell r="AE110" t="str">
            <v>NA</v>
          </cell>
          <cell r="AF110" t="str">
            <v>445.NA1</v>
          </cell>
        </row>
        <row r="111">
          <cell r="A111">
            <v>111</v>
          </cell>
          <cell r="F111">
            <v>16329652.593925001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D111">
            <v>445</v>
          </cell>
          <cell r="AE111" t="str">
            <v>NA</v>
          </cell>
          <cell r="AF111" t="str">
            <v>445.NA2</v>
          </cell>
        </row>
        <row r="112">
          <cell r="A112">
            <v>112</v>
          </cell>
          <cell r="AD112">
            <v>445</v>
          </cell>
          <cell r="AE112" t="str">
            <v>NA</v>
          </cell>
          <cell r="AF112" t="str">
            <v>445.NA3</v>
          </cell>
        </row>
        <row r="113">
          <cell r="A113">
            <v>113</v>
          </cell>
          <cell r="B113">
            <v>448</v>
          </cell>
          <cell r="C113" t="str">
            <v>Interdepartmental</v>
          </cell>
          <cell r="AD113">
            <v>448</v>
          </cell>
          <cell r="AE113" t="str">
            <v>NA</v>
          </cell>
          <cell r="AF113" t="str">
            <v>448.NA</v>
          </cell>
        </row>
        <row r="114">
          <cell r="A114">
            <v>114</v>
          </cell>
          <cell r="D114" t="str">
            <v>S</v>
          </cell>
          <cell r="E114" t="str">
            <v>DPW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0.75</v>
          </cell>
          <cell r="N114">
            <v>0</v>
          </cell>
          <cell r="O114">
            <v>0</v>
          </cell>
          <cell r="P114">
            <v>0.75</v>
          </cell>
          <cell r="Q114">
            <v>0</v>
          </cell>
          <cell r="R114">
            <v>0</v>
          </cell>
          <cell r="S114" t="str">
            <v>DRB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448</v>
          </cell>
          <cell r="AE114" t="str">
            <v>S</v>
          </cell>
          <cell r="AF114" t="str">
            <v>448.S</v>
          </cell>
        </row>
        <row r="115">
          <cell r="A115">
            <v>115</v>
          </cell>
          <cell r="D115" t="str">
            <v>SO</v>
          </cell>
          <cell r="E115" t="str">
            <v>GP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0.75</v>
          </cell>
          <cell r="N115">
            <v>0</v>
          </cell>
          <cell r="O115">
            <v>0</v>
          </cell>
          <cell r="P115">
            <v>0.75</v>
          </cell>
          <cell r="Q115">
            <v>0</v>
          </cell>
          <cell r="R115">
            <v>0</v>
          </cell>
          <cell r="S115" t="str">
            <v>DRB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448</v>
          </cell>
          <cell r="AE115" t="str">
            <v>SO</v>
          </cell>
          <cell r="AF115" t="str">
            <v>448.SO</v>
          </cell>
        </row>
        <row r="116">
          <cell r="A116">
            <v>116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448</v>
          </cell>
          <cell r="AE116" t="str">
            <v>NA</v>
          </cell>
          <cell r="AF116" t="str">
            <v>448.NA1</v>
          </cell>
        </row>
        <row r="117">
          <cell r="A117">
            <v>117</v>
          </cell>
          <cell r="AD117">
            <v>448</v>
          </cell>
          <cell r="AE117" t="str">
            <v>NA</v>
          </cell>
          <cell r="AF117" t="str">
            <v>448.NA2</v>
          </cell>
        </row>
        <row r="118">
          <cell r="A118">
            <v>118</v>
          </cell>
          <cell r="B118" t="str">
            <v>Total Sales to Ultimate Customers</v>
          </cell>
          <cell r="F118">
            <v>1988560505.8638721</v>
          </cell>
          <cell r="G118">
            <v>1338743815.2304237</v>
          </cell>
          <cell r="H118">
            <v>291618914.70344961</v>
          </cell>
          <cell r="I118">
            <v>315110547.11728078</v>
          </cell>
          <cell r="J118">
            <v>34570891.045904569</v>
          </cell>
          <cell r="K118">
            <v>8516337.7668134794</v>
          </cell>
          <cell r="N118">
            <v>1004057861.4228177</v>
          </cell>
          <cell r="O118">
            <v>334685953.80760592</v>
          </cell>
          <cell r="P118">
            <v>0</v>
          </cell>
          <cell r="Q118">
            <v>218714186.02758721</v>
          </cell>
          <cell r="R118">
            <v>72904728.675862402</v>
          </cell>
          <cell r="T118">
            <v>67591836.759151712</v>
          </cell>
          <cell r="U118">
            <v>145552300.70689517</v>
          </cell>
          <cell r="V118">
            <v>65018927.17625428</v>
          </cell>
          <cell r="W118">
            <v>30316405.965764362</v>
          </cell>
          <cell r="X118">
            <v>6631076.5092151696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 t="str">
            <v>Total Sales to Ultimate Customers</v>
          </cell>
          <cell r="AE118" t="str">
            <v>NA</v>
          </cell>
          <cell r="AF118" t="str">
            <v>Total Sales to Ultimate Customers.NA</v>
          </cell>
        </row>
        <row r="119">
          <cell r="A119">
            <v>119</v>
          </cell>
          <cell r="AD119" t="str">
            <v>Total Sales to Ultimate Customers</v>
          </cell>
          <cell r="AE119" t="str">
            <v>NA</v>
          </cell>
          <cell r="AF119" t="str">
            <v>Total Sales to Ultimate Customers.NA1</v>
          </cell>
        </row>
        <row r="120">
          <cell r="A120">
            <v>120</v>
          </cell>
          <cell r="B120" t="str">
            <v>447NPC</v>
          </cell>
          <cell r="C120" t="str">
            <v>Sales for Resale</v>
          </cell>
          <cell r="AD120" t="str">
            <v>447NPC</v>
          </cell>
          <cell r="AE120" t="str">
            <v>NA</v>
          </cell>
          <cell r="AF120" t="str">
            <v>447NPC.NA</v>
          </cell>
        </row>
        <row r="121">
          <cell r="A121">
            <v>121</v>
          </cell>
          <cell r="D121" t="str">
            <v>S</v>
          </cell>
          <cell r="E121" t="str">
            <v>P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0.5</v>
          </cell>
          <cell r="N121">
            <v>0</v>
          </cell>
          <cell r="O121">
            <v>0</v>
          </cell>
          <cell r="P121">
            <v>0.5</v>
          </cell>
          <cell r="Q121">
            <v>0</v>
          </cell>
          <cell r="R121">
            <v>0</v>
          </cell>
          <cell r="S121" t="str">
            <v>DRB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 t="str">
            <v>447NPC</v>
          </cell>
          <cell r="AE121" t="str">
            <v>S</v>
          </cell>
          <cell r="AF121" t="str">
            <v>447NPC.S</v>
          </cell>
        </row>
        <row r="122">
          <cell r="A122">
            <v>122</v>
          </cell>
          <cell r="D122" t="str">
            <v>DGU</v>
          </cell>
          <cell r="E122" t="str">
            <v>P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0.75</v>
          </cell>
          <cell r="N122">
            <v>0</v>
          </cell>
          <cell r="O122">
            <v>0</v>
          </cell>
          <cell r="P122">
            <v>0.75</v>
          </cell>
          <cell r="Q122">
            <v>0</v>
          </cell>
          <cell r="R122">
            <v>0</v>
          </cell>
          <cell r="S122" t="str">
            <v>DRB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 t="str">
            <v>447NPC</v>
          </cell>
          <cell r="AE122" t="str">
            <v>DGU</v>
          </cell>
          <cell r="AF122" t="str">
            <v>447NPC.DGU</v>
          </cell>
        </row>
        <row r="123">
          <cell r="A123">
            <v>123</v>
          </cell>
          <cell r="D123" t="str">
            <v>SG</v>
          </cell>
          <cell r="E123" t="str">
            <v>P</v>
          </cell>
          <cell r="F123">
            <v>115082019.36786942</v>
          </cell>
          <cell r="G123">
            <v>115082019.36786942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0.75</v>
          </cell>
          <cell r="N123">
            <v>86311514.525902063</v>
          </cell>
          <cell r="O123">
            <v>28770504.841967355</v>
          </cell>
          <cell r="P123">
            <v>0.75</v>
          </cell>
          <cell r="Q123">
            <v>0</v>
          </cell>
          <cell r="R123">
            <v>0</v>
          </cell>
          <cell r="S123" t="str">
            <v>DRB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 t="str">
            <v>447NPC</v>
          </cell>
          <cell r="AE123" t="str">
            <v>SG</v>
          </cell>
          <cell r="AF123" t="str">
            <v>447NPC.SG</v>
          </cell>
        </row>
        <row r="124">
          <cell r="A124">
            <v>124</v>
          </cell>
          <cell r="D124" t="str">
            <v>SE</v>
          </cell>
          <cell r="E124" t="str">
            <v>P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DRB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 t="str">
            <v>447NPC</v>
          </cell>
          <cell r="AE124" t="str">
            <v>SE</v>
          </cell>
          <cell r="AF124" t="str">
            <v>447NPC.SE</v>
          </cell>
        </row>
        <row r="125">
          <cell r="A125">
            <v>125</v>
          </cell>
          <cell r="F125">
            <v>115082019.36786942</v>
          </cell>
          <cell r="G125">
            <v>115082019.36786942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>
            <v>86311514.525902063</v>
          </cell>
          <cell r="O125">
            <v>28770504.841967355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 t="str">
            <v>447NPC</v>
          </cell>
          <cell r="AE125" t="str">
            <v>NA</v>
          </cell>
          <cell r="AF125" t="str">
            <v>447NPC.NA1</v>
          </cell>
        </row>
        <row r="126">
          <cell r="A126">
            <v>126</v>
          </cell>
          <cell r="AD126" t="str">
            <v>447NPC</v>
          </cell>
          <cell r="AE126" t="str">
            <v>NA</v>
          </cell>
          <cell r="AF126" t="str">
            <v>447NPC.NA2</v>
          </cell>
        </row>
        <row r="127">
          <cell r="A127">
            <v>127</v>
          </cell>
          <cell r="B127">
            <v>449</v>
          </cell>
          <cell r="C127" t="str">
            <v>Provision for Rate Refund</v>
          </cell>
          <cell r="AD127">
            <v>449</v>
          </cell>
          <cell r="AE127" t="str">
            <v>NA</v>
          </cell>
          <cell r="AF127" t="str">
            <v>449.NA</v>
          </cell>
        </row>
        <row r="128">
          <cell r="A128">
            <v>128</v>
          </cell>
          <cell r="D128" t="str">
            <v>S</v>
          </cell>
          <cell r="E128" t="str">
            <v>P</v>
          </cell>
          <cell r="F128">
            <v>0.1</v>
          </cell>
          <cell r="G128">
            <v>0.1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0.75</v>
          </cell>
          <cell r="N128">
            <v>7.5000000000000011E-2</v>
          </cell>
          <cell r="O128">
            <v>2.5000000000000001E-2</v>
          </cell>
          <cell r="P128">
            <v>0.75</v>
          </cell>
          <cell r="Q128">
            <v>0</v>
          </cell>
          <cell r="R128">
            <v>0</v>
          </cell>
          <cell r="S128" t="str">
            <v>DRB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449</v>
          </cell>
          <cell r="AE128" t="str">
            <v>S</v>
          </cell>
          <cell r="AF128" t="str">
            <v>449.S</v>
          </cell>
        </row>
        <row r="129">
          <cell r="A129">
            <v>129</v>
          </cell>
          <cell r="D129" t="str">
            <v>SG</v>
          </cell>
          <cell r="E129" t="str">
            <v>P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0.75</v>
          </cell>
          <cell r="N129">
            <v>0</v>
          </cell>
          <cell r="O129">
            <v>0</v>
          </cell>
          <cell r="P129">
            <v>0.75</v>
          </cell>
          <cell r="Q129">
            <v>0</v>
          </cell>
          <cell r="R129">
            <v>0</v>
          </cell>
          <cell r="S129" t="str">
            <v>DRB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449</v>
          </cell>
          <cell r="AE129" t="str">
            <v>SG</v>
          </cell>
          <cell r="AF129" t="str">
            <v>449.SG</v>
          </cell>
        </row>
        <row r="130">
          <cell r="A130">
            <v>130</v>
          </cell>
          <cell r="F130">
            <v>0.1</v>
          </cell>
          <cell r="G130">
            <v>0.1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N130">
            <v>7.5000000000000011E-2</v>
          </cell>
          <cell r="O130">
            <v>2.5000000000000001E-2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449</v>
          </cell>
          <cell r="AE130" t="str">
            <v>NA</v>
          </cell>
          <cell r="AF130" t="str">
            <v>449.NA1</v>
          </cell>
        </row>
        <row r="131">
          <cell r="A131">
            <v>131</v>
          </cell>
          <cell r="B131" t="str">
            <v xml:space="preserve"> </v>
          </cell>
          <cell r="C131" t="str">
            <v>State Revenue Credit</v>
          </cell>
          <cell r="E131" t="str">
            <v>REVREQ</v>
          </cell>
          <cell r="F131">
            <v>61050379.930124</v>
          </cell>
          <cell r="G131">
            <v>41285470.358011</v>
          </cell>
          <cell r="H131">
            <v>9436471.2712002248</v>
          </cell>
          <cell r="I131">
            <v>8952172.9269538391</v>
          </cell>
          <cell r="J131">
            <v>1170709.1819051474</v>
          </cell>
          <cell r="K131">
            <v>205556.19205378601</v>
          </cell>
          <cell r="M131">
            <v>0.5</v>
          </cell>
          <cell r="N131">
            <v>20642735.1790055</v>
          </cell>
          <cell r="O131">
            <v>20642735.1790055</v>
          </cell>
          <cell r="P131">
            <v>0.5</v>
          </cell>
          <cell r="Q131">
            <v>4718235.6356001124</v>
          </cell>
          <cell r="R131">
            <v>4718235.6356001124</v>
          </cell>
          <cell r="S131" t="str">
            <v>DRB</v>
          </cell>
          <cell r="T131">
            <v>1920258.8318732213</v>
          </cell>
          <cell r="U131">
            <v>4135086.4887399185</v>
          </cell>
          <cell r="V131">
            <v>1847163.4317914788</v>
          </cell>
          <cell r="W131">
            <v>861277.76811052358</v>
          </cell>
          <cell r="X131">
            <v>188386.406438695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449</v>
          </cell>
          <cell r="AE131" t="str">
            <v>NA</v>
          </cell>
          <cell r="AF131" t="str">
            <v>449.NA2</v>
          </cell>
        </row>
        <row r="132">
          <cell r="A132">
            <v>132</v>
          </cell>
          <cell r="AD132">
            <v>449</v>
          </cell>
          <cell r="AE132" t="str">
            <v>NA</v>
          </cell>
          <cell r="AF132" t="str">
            <v>449.NA3</v>
          </cell>
        </row>
        <row r="133">
          <cell r="A133">
            <v>133</v>
          </cell>
          <cell r="C133" t="str">
            <v>AGA Revenue Credit</v>
          </cell>
          <cell r="E133" t="str">
            <v>DPW</v>
          </cell>
          <cell r="F133">
            <v>3345964.5500000003</v>
          </cell>
          <cell r="G133">
            <v>0</v>
          </cell>
          <cell r="H133">
            <v>0</v>
          </cell>
          <cell r="I133">
            <v>3345964.5500000003</v>
          </cell>
          <cell r="J133">
            <v>0</v>
          </cell>
          <cell r="K133">
            <v>0</v>
          </cell>
          <cell r="M133">
            <v>0.5</v>
          </cell>
          <cell r="N133">
            <v>0</v>
          </cell>
          <cell r="O133">
            <v>0</v>
          </cell>
          <cell r="P133">
            <v>0.5</v>
          </cell>
          <cell r="Q133">
            <v>0</v>
          </cell>
          <cell r="R133">
            <v>0</v>
          </cell>
          <cell r="S133" t="str">
            <v>DRB</v>
          </cell>
          <cell r="T133">
            <v>717716.02611998329</v>
          </cell>
          <cell r="U133">
            <v>1545530.1093268397</v>
          </cell>
          <cell r="V133">
            <v>690395.88614534144</v>
          </cell>
          <cell r="W133">
            <v>321911.21678672999</v>
          </cell>
          <cell r="X133">
            <v>70411.311621104876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449</v>
          </cell>
          <cell r="AE133" t="str">
            <v>NA</v>
          </cell>
          <cell r="AF133" t="str">
            <v>449.NA4</v>
          </cell>
        </row>
        <row r="134">
          <cell r="A134">
            <v>134</v>
          </cell>
          <cell r="AD134">
            <v>449</v>
          </cell>
          <cell r="AE134" t="str">
            <v>NA</v>
          </cell>
          <cell r="AF134" t="str">
            <v>449.NA5</v>
          </cell>
        </row>
        <row r="135">
          <cell r="A135">
            <v>135</v>
          </cell>
          <cell r="B135" t="str">
            <v>Total Sales from Electricity</v>
          </cell>
          <cell r="F135">
            <v>2103642525.3317413</v>
          </cell>
          <cell r="G135">
            <v>1453825834.698293</v>
          </cell>
          <cell r="H135">
            <v>291618914.70344961</v>
          </cell>
          <cell r="I135">
            <v>315110547.11728078</v>
          </cell>
          <cell r="J135">
            <v>34570891.045904569</v>
          </cell>
          <cell r="K135">
            <v>8516337.7668134794</v>
          </cell>
          <cell r="N135">
            <v>1090369376.0237198</v>
          </cell>
          <cell r="O135">
            <v>363456458.67457324</v>
          </cell>
          <cell r="Q135">
            <v>218714186.02758721</v>
          </cell>
          <cell r="R135">
            <v>72904728.675862402</v>
          </cell>
          <cell r="T135">
            <v>67591836.759151712</v>
          </cell>
          <cell r="U135">
            <v>145552300.70689517</v>
          </cell>
          <cell r="V135">
            <v>65018927.17625428</v>
          </cell>
          <cell r="W135">
            <v>30316405.965764362</v>
          </cell>
          <cell r="X135">
            <v>6631076.5092151696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 t="str">
            <v>Total Sales from Electricity</v>
          </cell>
          <cell r="AE135" t="str">
            <v>NA</v>
          </cell>
          <cell r="AF135" t="str">
            <v>Total Sales from Electricity.NA</v>
          </cell>
        </row>
        <row r="136">
          <cell r="A136">
            <v>136</v>
          </cell>
          <cell r="AD136" t="str">
            <v>Total Sales from Electricity</v>
          </cell>
          <cell r="AE136" t="str">
            <v>NA</v>
          </cell>
          <cell r="AF136" t="str">
            <v>Total Sales from Electricity.NA1</v>
          </cell>
        </row>
        <row r="137">
          <cell r="A137">
            <v>137</v>
          </cell>
          <cell r="B137" t="str">
            <v>Other Electric Operating Revenues</v>
          </cell>
          <cell r="AD137" t="str">
            <v>Other Electric Operating Revenues</v>
          </cell>
          <cell r="AE137" t="str">
            <v>NA</v>
          </cell>
          <cell r="AF137" t="str">
            <v>Other Electric Operating Revenues.NA</v>
          </cell>
        </row>
        <row r="138">
          <cell r="A138">
            <v>138</v>
          </cell>
          <cell r="B138">
            <v>450</v>
          </cell>
          <cell r="C138" t="str">
            <v>Forfeited Discounts &amp; Interest</v>
          </cell>
          <cell r="AD138">
            <v>450</v>
          </cell>
          <cell r="AE138" t="str">
            <v>NA</v>
          </cell>
          <cell r="AF138" t="str">
            <v>450.NA</v>
          </cell>
        </row>
        <row r="139">
          <cell r="A139">
            <v>139</v>
          </cell>
          <cell r="D139" t="str">
            <v>S</v>
          </cell>
          <cell r="E139" t="str">
            <v>CUST</v>
          </cell>
          <cell r="F139">
            <v>3479500.68</v>
          </cell>
          <cell r="G139">
            <v>0</v>
          </cell>
          <cell r="H139">
            <v>0</v>
          </cell>
          <cell r="I139">
            <v>0</v>
          </cell>
          <cell r="J139">
            <v>3479500.68</v>
          </cell>
          <cell r="K139">
            <v>0</v>
          </cell>
          <cell r="M139">
            <v>0.75</v>
          </cell>
          <cell r="N139">
            <v>0</v>
          </cell>
          <cell r="O139">
            <v>0</v>
          </cell>
          <cell r="P139">
            <v>0.75</v>
          </cell>
          <cell r="Q139">
            <v>0</v>
          </cell>
          <cell r="R139">
            <v>0</v>
          </cell>
          <cell r="S139" t="str">
            <v>CUST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450</v>
          </cell>
          <cell r="AE139" t="str">
            <v>S</v>
          </cell>
          <cell r="AF139" t="str">
            <v>450.S</v>
          </cell>
        </row>
        <row r="140">
          <cell r="A140">
            <v>140</v>
          </cell>
          <cell r="D140" t="str">
            <v>SO</v>
          </cell>
          <cell r="E140" t="str">
            <v>CUST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0.75</v>
          </cell>
          <cell r="N140">
            <v>0</v>
          </cell>
          <cell r="O140">
            <v>0</v>
          </cell>
          <cell r="P140">
            <v>0.75</v>
          </cell>
          <cell r="Q140">
            <v>0</v>
          </cell>
          <cell r="R140">
            <v>0</v>
          </cell>
          <cell r="S140" t="str">
            <v>CUST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450</v>
          </cell>
          <cell r="AE140" t="str">
            <v>SO</v>
          </cell>
          <cell r="AF140" t="str">
            <v>450.SO</v>
          </cell>
        </row>
        <row r="141">
          <cell r="A141">
            <v>141</v>
          </cell>
          <cell r="F141">
            <v>3479500.68</v>
          </cell>
          <cell r="G141">
            <v>0</v>
          </cell>
          <cell r="H141">
            <v>0</v>
          </cell>
          <cell r="I141">
            <v>0</v>
          </cell>
          <cell r="J141">
            <v>3479500.68</v>
          </cell>
          <cell r="K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450</v>
          </cell>
          <cell r="AE141" t="str">
            <v>NA</v>
          </cell>
          <cell r="AF141" t="str">
            <v>450.NA1</v>
          </cell>
        </row>
        <row r="142">
          <cell r="A142">
            <v>142</v>
          </cell>
          <cell r="AD142">
            <v>450</v>
          </cell>
          <cell r="AE142" t="str">
            <v>NA</v>
          </cell>
          <cell r="AF142" t="str">
            <v>450.NA2</v>
          </cell>
        </row>
        <row r="143">
          <cell r="A143">
            <v>143</v>
          </cell>
          <cell r="B143">
            <v>451</v>
          </cell>
          <cell r="C143" t="str">
            <v>Misc Electric Revenue</v>
          </cell>
          <cell r="AD143">
            <v>451</v>
          </cell>
          <cell r="AE143" t="str">
            <v>NA</v>
          </cell>
          <cell r="AF143" t="str">
            <v>451.NA</v>
          </cell>
        </row>
        <row r="144">
          <cell r="A144">
            <v>144</v>
          </cell>
          <cell r="D144" t="str">
            <v>S</v>
          </cell>
          <cell r="E144" t="str">
            <v>CUST</v>
          </cell>
          <cell r="F144">
            <v>3596319.8</v>
          </cell>
          <cell r="G144">
            <v>0</v>
          </cell>
          <cell r="H144">
            <v>0</v>
          </cell>
          <cell r="I144">
            <v>0</v>
          </cell>
          <cell r="J144">
            <v>3596319.8</v>
          </cell>
          <cell r="K144">
            <v>0</v>
          </cell>
          <cell r="M144">
            <v>0.75</v>
          </cell>
          <cell r="N144">
            <v>0</v>
          </cell>
          <cell r="O144">
            <v>0</v>
          </cell>
          <cell r="P144">
            <v>0.75</v>
          </cell>
          <cell r="Q144">
            <v>0</v>
          </cell>
          <cell r="R144">
            <v>0</v>
          </cell>
          <cell r="S144" t="str">
            <v>CUST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451</v>
          </cell>
          <cell r="AE144" t="str">
            <v>S</v>
          </cell>
          <cell r="AF144" t="str">
            <v>451.S</v>
          </cell>
        </row>
        <row r="145">
          <cell r="A145">
            <v>145</v>
          </cell>
          <cell r="D145" t="str">
            <v>SG</v>
          </cell>
          <cell r="E145" t="str">
            <v>GP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0.75</v>
          </cell>
          <cell r="N145">
            <v>0</v>
          </cell>
          <cell r="O145">
            <v>0</v>
          </cell>
          <cell r="P145">
            <v>0.75</v>
          </cell>
          <cell r="Q145">
            <v>0</v>
          </cell>
          <cell r="R145">
            <v>0</v>
          </cell>
          <cell r="S145" t="str">
            <v>PLNT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451</v>
          </cell>
          <cell r="AE145" t="str">
            <v>SG</v>
          </cell>
          <cell r="AF145" t="str">
            <v>451.SG</v>
          </cell>
        </row>
        <row r="146">
          <cell r="A146">
            <v>146</v>
          </cell>
          <cell r="D146" t="str">
            <v>SO</v>
          </cell>
          <cell r="E146" t="str">
            <v>CUST</v>
          </cell>
          <cell r="F146">
            <v>4069.4124471935816</v>
          </cell>
          <cell r="G146">
            <v>0</v>
          </cell>
          <cell r="H146">
            <v>0</v>
          </cell>
          <cell r="I146">
            <v>0</v>
          </cell>
          <cell r="J146">
            <v>4069.4124471935816</v>
          </cell>
          <cell r="K146">
            <v>0</v>
          </cell>
          <cell r="M146">
            <v>0.75</v>
          </cell>
          <cell r="N146">
            <v>0</v>
          </cell>
          <cell r="O146">
            <v>0</v>
          </cell>
          <cell r="P146">
            <v>0.75</v>
          </cell>
          <cell r="Q146">
            <v>0</v>
          </cell>
          <cell r="R146">
            <v>0</v>
          </cell>
          <cell r="S146" t="str">
            <v>PLNT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451</v>
          </cell>
          <cell r="AE146" t="str">
            <v>SO</v>
          </cell>
          <cell r="AF146" t="str">
            <v>451.SO</v>
          </cell>
        </row>
        <row r="147">
          <cell r="A147">
            <v>147</v>
          </cell>
          <cell r="F147">
            <v>3600389.2124471935</v>
          </cell>
          <cell r="G147">
            <v>0</v>
          </cell>
          <cell r="H147">
            <v>0</v>
          </cell>
          <cell r="I147">
            <v>0</v>
          </cell>
          <cell r="J147">
            <v>3600389.2124471935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451</v>
          </cell>
          <cell r="AE147" t="str">
            <v>NA</v>
          </cell>
          <cell r="AF147" t="str">
            <v>451.NA1</v>
          </cell>
        </row>
        <row r="148">
          <cell r="A148">
            <v>148</v>
          </cell>
          <cell r="AD148">
            <v>451</v>
          </cell>
          <cell r="AE148" t="str">
            <v>NA</v>
          </cell>
          <cell r="AF148" t="str">
            <v>451.NA2</v>
          </cell>
        </row>
        <row r="149">
          <cell r="A149">
            <v>149</v>
          </cell>
          <cell r="B149">
            <v>453</v>
          </cell>
          <cell r="C149" t="str">
            <v>Water Sales</v>
          </cell>
          <cell r="AD149">
            <v>453</v>
          </cell>
          <cell r="AE149" t="str">
            <v>NA</v>
          </cell>
          <cell r="AF149" t="str">
            <v>453.NA</v>
          </cell>
        </row>
        <row r="150">
          <cell r="A150">
            <v>150</v>
          </cell>
          <cell r="D150" t="str">
            <v>SG</v>
          </cell>
          <cell r="E150" t="str">
            <v>P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0.75</v>
          </cell>
          <cell r="N150">
            <v>0</v>
          </cell>
          <cell r="O150">
            <v>0</v>
          </cell>
          <cell r="P150">
            <v>0.75</v>
          </cell>
          <cell r="Q150">
            <v>0</v>
          </cell>
          <cell r="R150">
            <v>0</v>
          </cell>
          <cell r="S150" t="str">
            <v>PLNT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453</v>
          </cell>
          <cell r="AE150" t="str">
            <v>SG</v>
          </cell>
          <cell r="AF150" t="str">
            <v>453.SG</v>
          </cell>
        </row>
        <row r="151">
          <cell r="A151">
            <v>151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453</v>
          </cell>
          <cell r="AE151" t="str">
            <v>NA</v>
          </cell>
          <cell r="AF151" t="str">
            <v>453.NA1</v>
          </cell>
        </row>
        <row r="152">
          <cell r="A152">
            <v>152</v>
          </cell>
          <cell r="AD152">
            <v>453</v>
          </cell>
          <cell r="AE152" t="str">
            <v>NA</v>
          </cell>
          <cell r="AF152" t="str">
            <v>453.NA2</v>
          </cell>
        </row>
        <row r="153">
          <cell r="A153">
            <v>153</v>
          </cell>
          <cell r="B153">
            <v>454</v>
          </cell>
          <cell r="C153" t="str">
            <v>Rent of Electric Property</v>
          </cell>
          <cell r="AD153">
            <v>454</v>
          </cell>
          <cell r="AE153" t="str">
            <v>NA</v>
          </cell>
          <cell r="AF153" t="str">
            <v>454.NA</v>
          </cell>
        </row>
        <row r="154">
          <cell r="A154">
            <v>154</v>
          </cell>
          <cell r="D154" t="str">
            <v>S</v>
          </cell>
          <cell r="E154" t="str">
            <v>DPW</v>
          </cell>
          <cell r="F154">
            <v>2963721.2399999998</v>
          </cell>
          <cell r="G154">
            <v>0</v>
          </cell>
          <cell r="H154">
            <v>0</v>
          </cell>
          <cell r="I154">
            <v>2963721.2399999998</v>
          </cell>
          <cell r="J154">
            <v>0</v>
          </cell>
          <cell r="K154">
            <v>0</v>
          </cell>
          <cell r="M154">
            <v>0.75</v>
          </cell>
          <cell r="N154">
            <v>0</v>
          </cell>
          <cell r="O154">
            <v>0</v>
          </cell>
          <cell r="P154">
            <v>0.75</v>
          </cell>
          <cell r="Q154">
            <v>0</v>
          </cell>
          <cell r="R154">
            <v>0</v>
          </cell>
          <cell r="S154" t="str">
            <v>PLNT</v>
          </cell>
          <cell r="T154">
            <v>519851.74697522842</v>
          </cell>
          <cell r="U154">
            <v>1493940.1572873699</v>
          </cell>
          <cell r="V154">
            <v>554965.30798471079</v>
          </cell>
          <cell r="W154">
            <v>305494.26920362911</v>
          </cell>
          <cell r="X154">
            <v>89469.758549061342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454</v>
          </cell>
          <cell r="AE154" t="str">
            <v>S</v>
          </cell>
          <cell r="AF154" t="str">
            <v>454.S</v>
          </cell>
        </row>
        <row r="155">
          <cell r="A155">
            <v>155</v>
          </cell>
          <cell r="D155" t="str">
            <v>SG</v>
          </cell>
          <cell r="E155" t="str">
            <v>T</v>
          </cell>
          <cell r="F155">
            <v>2702576.1955494457</v>
          </cell>
          <cell r="G155">
            <v>0</v>
          </cell>
          <cell r="H155">
            <v>2702576.1955494457</v>
          </cell>
          <cell r="I155">
            <v>0</v>
          </cell>
          <cell r="J155">
            <v>0</v>
          </cell>
          <cell r="K155">
            <v>0</v>
          </cell>
          <cell r="M155">
            <v>0.75</v>
          </cell>
          <cell r="N155">
            <v>0</v>
          </cell>
          <cell r="O155">
            <v>0</v>
          </cell>
          <cell r="P155">
            <v>0.75</v>
          </cell>
          <cell r="Q155">
            <v>2026932.1466620844</v>
          </cell>
          <cell r="R155">
            <v>675644.04888736142</v>
          </cell>
          <cell r="S155" t="str">
            <v>PLNT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454</v>
          </cell>
          <cell r="AE155" t="str">
            <v>SG</v>
          </cell>
          <cell r="AF155" t="str">
            <v>454.SG</v>
          </cell>
        </row>
        <row r="156">
          <cell r="A156">
            <v>156</v>
          </cell>
          <cell r="D156" t="str">
            <v>SG</v>
          </cell>
          <cell r="E156" t="str">
            <v>T</v>
          </cell>
          <cell r="F156">
            <v>7873.8753037604338</v>
          </cell>
          <cell r="G156">
            <v>0</v>
          </cell>
          <cell r="H156">
            <v>7873.8753037604338</v>
          </cell>
          <cell r="I156">
            <v>0</v>
          </cell>
          <cell r="J156">
            <v>0</v>
          </cell>
          <cell r="K156">
            <v>0</v>
          </cell>
          <cell r="M156">
            <v>0.75</v>
          </cell>
          <cell r="N156">
            <v>0</v>
          </cell>
          <cell r="O156">
            <v>0</v>
          </cell>
          <cell r="P156">
            <v>0.75</v>
          </cell>
          <cell r="Q156">
            <v>5905.4064778203256</v>
          </cell>
          <cell r="R156">
            <v>1968.4688259401084</v>
          </cell>
          <cell r="S156" t="str">
            <v>PLNT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454</v>
          </cell>
          <cell r="AE156" t="str">
            <v>SG</v>
          </cell>
          <cell r="AF156" t="str">
            <v>454.SG1</v>
          </cell>
        </row>
        <row r="157">
          <cell r="A157">
            <v>157</v>
          </cell>
          <cell r="D157" t="str">
            <v>SO</v>
          </cell>
          <cell r="E157" t="str">
            <v>GP</v>
          </cell>
          <cell r="F157">
            <v>1927367.3195468043</v>
          </cell>
          <cell r="G157">
            <v>940246.52883454564</v>
          </cell>
          <cell r="H157">
            <v>468497.55194355571</v>
          </cell>
          <cell r="I157">
            <v>507299.39076021279</v>
          </cell>
          <cell r="J157">
            <v>11323.848008490866</v>
          </cell>
          <cell r="K157">
            <v>0</v>
          </cell>
          <cell r="M157">
            <v>0.75</v>
          </cell>
          <cell r="N157">
            <v>705184.89662590926</v>
          </cell>
          <cell r="O157">
            <v>235061.63220863641</v>
          </cell>
          <cell r="P157">
            <v>0.75</v>
          </cell>
          <cell r="Q157">
            <v>351373.16395766678</v>
          </cell>
          <cell r="R157">
            <v>117124.38798588893</v>
          </cell>
          <cell r="S157" t="str">
            <v>PLNT</v>
          </cell>
          <cell r="T157">
            <v>88982.887785413215</v>
          </cell>
          <cell r="U157">
            <v>255717.34662336166</v>
          </cell>
          <cell r="V157">
            <v>94993.266854509449</v>
          </cell>
          <cell r="W157">
            <v>52291.374288540545</v>
          </cell>
          <cell r="X157">
            <v>15314.515208387871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454</v>
          </cell>
          <cell r="AE157" t="str">
            <v>SO</v>
          </cell>
          <cell r="AF157" t="str">
            <v>454.SO</v>
          </cell>
        </row>
        <row r="158">
          <cell r="A158">
            <v>158</v>
          </cell>
          <cell r="F158">
            <v>7601538.6304000095</v>
          </cell>
          <cell r="G158">
            <v>940246.52883454564</v>
          </cell>
          <cell r="H158">
            <v>3178947.6227967618</v>
          </cell>
          <cell r="I158">
            <v>3471020.6307602124</v>
          </cell>
          <cell r="J158">
            <v>11323.848008490866</v>
          </cell>
          <cell r="K158">
            <v>0</v>
          </cell>
          <cell r="N158">
            <v>705184.89662590926</v>
          </cell>
          <cell r="O158">
            <v>235061.63220863641</v>
          </cell>
          <cell r="Q158">
            <v>2384210.7170975716</v>
          </cell>
          <cell r="R158">
            <v>794736.90569919045</v>
          </cell>
          <cell r="T158">
            <v>608834.63476064161</v>
          </cell>
          <cell r="U158">
            <v>1749657.5039107315</v>
          </cell>
          <cell r="V158">
            <v>649958.57483922027</v>
          </cell>
          <cell r="W158">
            <v>357785.64349216968</v>
          </cell>
          <cell r="X158">
            <v>104784.27375744921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454</v>
          </cell>
          <cell r="AE158" t="str">
            <v>NA</v>
          </cell>
          <cell r="AF158" t="str">
            <v>454.NA1</v>
          </cell>
        </row>
        <row r="159">
          <cell r="A159">
            <v>159</v>
          </cell>
          <cell r="AD159">
            <v>454</v>
          </cell>
          <cell r="AE159" t="str">
            <v>NA</v>
          </cell>
          <cell r="AF159" t="str">
            <v>454.NA2</v>
          </cell>
        </row>
        <row r="160">
          <cell r="A160">
            <v>160</v>
          </cell>
          <cell r="B160">
            <v>456</v>
          </cell>
          <cell r="C160" t="str">
            <v>Other Electric Revenue</v>
          </cell>
          <cell r="AD160">
            <v>456</v>
          </cell>
          <cell r="AE160" t="str">
            <v>NA</v>
          </cell>
          <cell r="AF160" t="str">
            <v>456.NA</v>
          </cell>
        </row>
        <row r="161">
          <cell r="A161">
            <v>161</v>
          </cell>
          <cell r="D161" t="str">
            <v>S</v>
          </cell>
          <cell r="E161" t="str">
            <v>DMSC</v>
          </cell>
          <cell r="F161">
            <v>-1838779.113416886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-1838779.113416886</v>
          </cell>
          <cell r="M161">
            <v>0.75</v>
          </cell>
          <cell r="N161">
            <v>0</v>
          </cell>
          <cell r="O161">
            <v>0</v>
          </cell>
          <cell r="P161">
            <v>0.75</v>
          </cell>
          <cell r="Q161">
            <v>0</v>
          </cell>
          <cell r="R161">
            <v>0</v>
          </cell>
          <cell r="S161" t="str">
            <v>PLNT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456</v>
          </cell>
          <cell r="AE161" t="str">
            <v>S</v>
          </cell>
          <cell r="AF161" t="str">
            <v>456.S</v>
          </cell>
        </row>
        <row r="162">
          <cell r="A162">
            <v>162</v>
          </cell>
          <cell r="D162" t="str">
            <v>CN</v>
          </cell>
          <cell r="E162" t="str">
            <v>CUST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0.75</v>
          </cell>
          <cell r="N162">
            <v>0</v>
          </cell>
          <cell r="O162">
            <v>0</v>
          </cell>
          <cell r="P162">
            <v>0.75</v>
          </cell>
          <cell r="Q162">
            <v>0</v>
          </cell>
          <cell r="R162">
            <v>0</v>
          </cell>
          <cell r="S162" t="str">
            <v>CUST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456</v>
          </cell>
          <cell r="AE162" t="str">
            <v>CN</v>
          </cell>
          <cell r="AF162" t="str">
            <v>456.CN</v>
          </cell>
        </row>
        <row r="163">
          <cell r="A163">
            <v>163</v>
          </cell>
          <cell r="D163" t="str">
            <v>SE</v>
          </cell>
          <cell r="E163" t="str">
            <v>OTHSE</v>
          </cell>
          <cell r="F163">
            <v>3575969.77818966</v>
          </cell>
          <cell r="G163">
            <v>0</v>
          </cell>
          <cell r="H163">
            <v>3575969.77818966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3575969.77818966</v>
          </cell>
          <cell r="S163" t="str">
            <v>PLNT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456</v>
          </cell>
          <cell r="AE163" t="str">
            <v>SE</v>
          </cell>
          <cell r="AF163" t="str">
            <v>456.SE</v>
          </cell>
        </row>
        <row r="164">
          <cell r="A164">
            <v>164</v>
          </cell>
          <cell r="D164" t="str">
            <v>SO</v>
          </cell>
          <cell r="E164" t="str">
            <v>OTHSO</v>
          </cell>
          <cell r="F164">
            <v>637583.09589216195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637583.09589216195</v>
          </cell>
          <cell r="M164">
            <v>0.75</v>
          </cell>
          <cell r="N164">
            <v>0</v>
          </cell>
          <cell r="O164">
            <v>0</v>
          </cell>
          <cell r="P164">
            <v>0.75</v>
          </cell>
          <cell r="Q164">
            <v>0</v>
          </cell>
          <cell r="R164">
            <v>0</v>
          </cell>
          <cell r="S164" t="str">
            <v>PLNT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456</v>
          </cell>
          <cell r="AE164" t="str">
            <v>SO</v>
          </cell>
          <cell r="AF164" t="str">
            <v>456.SO</v>
          </cell>
        </row>
        <row r="165">
          <cell r="A165">
            <v>165</v>
          </cell>
          <cell r="D165" t="str">
            <v>SG</v>
          </cell>
          <cell r="E165" t="str">
            <v>OTHSGR</v>
          </cell>
          <cell r="F165">
            <v>51905165.243835233</v>
          </cell>
          <cell r="G165">
            <v>14462672.51647797</v>
          </cell>
          <cell r="H165">
            <v>37442492.727357268</v>
          </cell>
          <cell r="I165">
            <v>0</v>
          </cell>
          <cell r="J165">
            <v>0</v>
          </cell>
          <cell r="K165">
            <v>0</v>
          </cell>
          <cell r="M165">
            <v>0.75</v>
          </cell>
          <cell r="N165">
            <v>10847004.387358477</v>
          </cell>
          <cell r="O165">
            <v>3615668.1291194926</v>
          </cell>
          <cell r="P165">
            <v>0.75</v>
          </cell>
          <cell r="Q165">
            <v>28081869.545517951</v>
          </cell>
          <cell r="R165">
            <v>9360623.1818393171</v>
          </cell>
          <cell r="S165" t="str">
            <v>PLNT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456</v>
          </cell>
          <cell r="AE165" t="str">
            <v>SG</v>
          </cell>
          <cell r="AF165" t="str">
            <v>456.SG</v>
          </cell>
        </row>
        <row r="166">
          <cell r="A166">
            <v>166</v>
          </cell>
          <cell r="F166">
            <v>54279939.004500166</v>
          </cell>
          <cell r="G166">
            <v>14462672.51647797</v>
          </cell>
          <cell r="H166">
            <v>41018462.505546927</v>
          </cell>
          <cell r="I166">
            <v>0</v>
          </cell>
          <cell r="J166">
            <v>0</v>
          </cell>
          <cell r="K166">
            <v>-1201196.0175247239</v>
          </cell>
          <cell r="N166">
            <v>10847004.387358477</v>
          </cell>
          <cell r="O166">
            <v>3615668.1291194926</v>
          </cell>
          <cell r="Q166">
            <v>28081869.545517951</v>
          </cell>
          <cell r="R166">
            <v>12936592.960028976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456</v>
          </cell>
          <cell r="AE166" t="str">
            <v>NA</v>
          </cell>
          <cell r="AF166" t="str">
            <v>456.NA1</v>
          </cell>
        </row>
        <row r="167">
          <cell r="A167">
            <v>167</v>
          </cell>
          <cell r="AD167">
            <v>456</v>
          </cell>
          <cell r="AE167" t="str">
            <v>NA</v>
          </cell>
          <cell r="AF167" t="str">
            <v>456.NA2</v>
          </cell>
        </row>
        <row r="168">
          <cell r="A168">
            <v>168</v>
          </cell>
          <cell r="C168" t="str">
            <v>Total Other Electric Revenues</v>
          </cell>
          <cell r="F168">
            <v>68961367.527347371</v>
          </cell>
          <cell r="G168">
            <v>15402919.045312516</v>
          </cell>
          <cell r="H168">
            <v>44197410.128343686</v>
          </cell>
          <cell r="I168">
            <v>3471020.6307602124</v>
          </cell>
          <cell r="J168">
            <v>7091213.7404556852</v>
          </cell>
          <cell r="K168">
            <v>-1201196.0175247239</v>
          </cell>
          <cell r="N168">
            <v>11552189.283984387</v>
          </cell>
          <cell r="O168">
            <v>3850729.7613281291</v>
          </cell>
          <cell r="P168">
            <v>0</v>
          </cell>
          <cell r="Q168">
            <v>30466080.262615524</v>
          </cell>
          <cell r="R168">
            <v>13731329.865728166</v>
          </cell>
          <cell r="T168">
            <v>608834.63476064161</v>
          </cell>
          <cell r="U168">
            <v>1749657.5039107315</v>
          </cell>
          <cell r="V168">
            <v>649958.57483922027</v>
          </cell>
          <cell r="W168">
            <v>357785.64349216968</v>
          </cell>
          <cell r="X168">
            <v>104784.27375744921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456</v>
          </cell>
          <cell r="AE168" t="str">
            <v>NA</v>
          </cell>
          <cell r="AF168" t="str">
            <v>456.NA3</v>
          </cell>
        </row>
        <row r="169">
          <cell r="A169">
            <v>169</v>
          </cell>
          <cell r="AD169">
            <v>456</v>
          </cell>
          <cell r="AE169" t="str">
            <v>NA</v>
          </cell>
          <cell r="AF169" t="str">
            <v>456.NA4</v>
          </cell>
        </row>
        <row r="170">
          <cell r="A170">
            <v>170</v>
          </cell>
          <cell r="B170" t="str">
            <v>Total Electric Operating Revenues</v>
          </cell>
          <cell r="F170">
            <v>2172603892.8590889</v>
          </cell>
          <cell r="G170">
            <v>1469228753.7436054</v>
          </cell>
          <cell r="H170">
            <v>335816324.83179331</v>
          </cell>
          <cell r="I170">
            <v>318581567.74804097</v>
          </cell>
          <cell r="J170">
            <v>41662104.786360256</v>
          </cell>
          <cell r="K170">
            <v>7315141.7492887555</v>
          </cell>
          <cell r="N170">
            <v>1101921565.3077042</v>
          </cell>
          <cell r="O170">
            <v>367307188.43590134</v>
          </cell>
          <cell r="P170">
            <v>0</v>
          </cell>
          <cell r="Q170">
            <v>249180266.29020274</v>
          </cell>
          <cell r="R170">
            <v>86636058.541590571</v>
          </cell>
          <cell r="T170">
            <v>68200671.39391236</v>
          </cell>
          <cell r="U170">
            <v>147301958.21080589</v>
          </cell>
          <cell r="V170">
            <v>65668885.751093499</v>
          </cell>
          <cell r="W170">
            <v>30674191.609256532</v>
          </cell>
          <cell r="X170">
            <v>6735860.7829726189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 t="str">
            <v>Total Electric Operating Revenues</v>
          </cell>
          <cell r="AE170" t="str">
            <v>NA</v>
          </cell>
          <cell r="AF170" t="str">
            <v>Total Electric Operating Revenues.NA</v>
          </cell>
        </row>
        <row r="171">
          <cell r="A171">
            <v>171</v>
          </cell>
          <cell r="AD171" t="str">
            <v>Total Electric Operating Revenues</v>
          </cell>
          <cell r="AE171" t="str">
            <v>NA</v>
          </cell>
          <cell r="AF171" t="str">
            <v>Total Electric Operating Revenues.NA1</v>
          </cell>
        </row>
        <row r="172">
          <cell r="A172">
            <v>172</v>
          </cell>
          <cell r="B172" t="str">
            <v>Miscellaneous Revenues</v>
          </cell>
          <cell r="AD172" t="str">
            <v>Miscellaneous Revenues</v>
          </cell>
          <cell r="AE172" t="str">
            <v>NA</v>
          </cell>
          <cell r="AF172" t="str">
            <v>Miscellaneous Revenues.NA</v>
          </cell>
        </row>
        <row r="173">
          <cell r="A173">
            <v>173</v>
          </cell>
          <cell r="B173">
            <v>41160</v>
          </cell>
          <cell r="C173" t="str">
            <v>Gain on Sale of Utility Plant - CR</v>
          </cell>
          <cell r="AD173">
            <v>41160</v>
          </cell>
          <cell r="AE173" t="str">
            <v>NA</v>
          </cell>
          <cell r="AF173" t="str">
            <v>41160.NA</v>
          </cell>
        </row>
        <row r="174">
          <cell r="A174">
            <v>174</v>
          </cell>
          <cell r="D174" t="str">
            <v>S</v>
          </cell>
          <cell r="E174" t="str">
            <v>DPW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0.75</v>
          </cell>
          <cell r="N174">
            <v>0</v>
          </cell>
          <cell r="O174">
            <v>0</v>
          </cell>
          <cell r="P174">
            <v>0.75</v>
          </cell>
          <cell r="Q174">
            <v>0</v>
          </cell>
          <cell r="R174">
            <v>0</v>
          </cell>
          <cell r="S174" t="str">
            <v>PLNT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41160</v>
          </cell>
          <cell r="AE174" t="str">
            <v>S</v>
          </cell>
          <cell r="AF174" t="str">
            <v>41160.S</v>
          </cell>
        </row>
        <row r="175">
          <cell r="A175">
            <v>175</v>
          </cell>
          <cell r="D175" t="str">
            <v>SG</v>
          </cell>
          <cell r="E175" t="str">
            <v>T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0.75</v>
          </cell>
          <cell r="N175">
            <v>0</v>
          </cell>
          <cell r="O175">
            <v>0</v>
          </cell>
          <cell r="P175">
            <v>0.75</v>
          </cell>
          <cell r="Q175">
            <v>0</v>
          </cell>
          <cell r="R175">
            <v>0</v>
          </cell>
          <cell r="S175" t="str">
            <v>PLNT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41160</v>
          </cell>
          <cell r="AE175" t="str">
            <v>SG</v>
          </cell>
          <cell r="AF175" t="str">
            <v>41160.SG</v>
          </cell>
        </row>
        <row r="176">
          <cell r="A176">
            <v>176</v>
          </cell>
          <cell r="D176" t="str">
            <v>SO</v>
          </cell>
          <cell r="E176" t="str">
            <v>G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0.75</v>
          </cell>
          <cell r="N176">
            <v>0</v>
          </cell>
          <cell r="O176">
            <v>0</v>
          </cell>
          <cell r="P176">
            <v>0.75</v>
          </cell>
          <cell r="Q176">
            <v>0</v>
          </cell>
          <cell r="R176">
            <v>0</v>
          </cell>
          <cell r="S176" t="str">
            <v>PLNT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41160</v>
          </cell>
          <cell r="AE176" t="str">
            <v>SO</v>
          </cell>
          <cell r="AF176" t="str">
            <v>41160.SO</v>
          </cell>
        </row>
        <row r="177">
          <cell r="A177">
            <v>177</v>
          </cell>
          <cell r="D177" t="str">
            <v>SG</v>
          </cell>
          <cell r="E177" t="str">
            <v>T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0.75</v>
          </cell>
          <cell r="N177">
            <v>0</v>
          </cell>
          <cell r="O177">
            <v>0</v>
          </cell>
          <cell r="P177">
            <v>0.75</v>
          </cell>
          <cell r="Q177">
            <v>0</v>
          </cell>
          <cell r="R177">
            <v>0</v>
          </cell>
          <cell r="S177" t="str">
            <v>PLNT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41160</v>
          </cell>
          <cell r="AE177" t="str">
            <v>SG</v>
          </cell>
          <cell r="AF177" t="str">
            <v>41160.SG1</v>
          </cell>
        </row>
        <row r="178">
          <cell r="A178">
            <v>178</v>
          </cell>
          <cell r="D178" t="str">
            <v>SG</v>
          </cell>
          <cell r="E178" t="str">
            <v>P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0.75</v>
          </cell>
          <cell r="N178">
            <v>0</v>
          </cell>
          <cell r="O178">
            <v>0</v>
          </cell>
          <cell r="P178">
            <v>0.75</v>
          </cell>
          <cell r="Q178">
            <v>0</v>
          </cell>
          <cell r="R178">
            <v>0</v>
          </cell>
          <cell r="S178" t="str">
            <v>PLNT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41160</v>
          </cell>
          <cell r="AE178" t="str">
            <v>SG</v>
          </cell>
          <cell r="AF178" t="str">
            <v>41160.SG2</v>
          </cell>
        </row>
        <row r="179">
          <cell r="A179">
            <v>179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41160</v>
          </cell>
          <cell r="AE179" t="str">
            <v>NA</v>
          </cell>
          <cell r="AF179" t="str">
            <v>41160.NA1</v>
          </cell>
        </row>
        <row r="180">
          <cell r="A180">
            <v>180</v>
          </cell>
          <cell r="AD180">
            <v>41160</v>
          </cell>
          <cell r="AE180" t="str">
            <v>NA</v>
          </cell>
          <cell r="AF180" t="str">
            <v>41160.NA2</v>
          </cell>
        </row>
        <row r="181">
          <cell r="A181">
            <v>181</v>
          </cell>
          <cell r="B181">
            <v>41170</v>
          </cell>
          <cell r="C181" t="str">
            <v>Loss on Sale of Utility Plant</v>
          </cell>
          <cell r="AD181">
            <v>41170</v>
          </cell>
          <cell r="AE181" t="str">
            <v>NA</v>
          </cell>
          <cell r="AF181" t="str">
            <v>41170.NA</v>
          </cell>
        </row>
        <row r="182">
          <cell r="A182">
            <v>182</v>
          </cell>
          <cell r="D182" t="str">
            <v>S</v>
          </cell>
          <cell r="E182" t="str">
            <v>DPW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0.75</v>
          </cell>
          <cell r="N182">
            <v>0</v>
          </cell>
          <cell r="O182">
            <v>0</v>
          </cell>
          <cell r="P182">
            <v>0.75</v>
          </cell>
          <cell r="Q182">
            <v>0</v>
          </cell>
          <cell r="R182">
            <v>0</v>
          </cell>
          <cell r="S182" t="str">
            <v>PLNT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41170</v>
          </cell>
          <cell r="AE182" t="str">
            <v>S</v>
          </cell>
          <cell r="AF182" t="str">
            <v>41170.S</v>
          </cell>
        </row>
        <row r="183">
          <cell r="A183">
            <v>183</v>
          </cell>
          <cell r="D183" t="str">
            <v>SG</v>
          </cell>
          <cell r="E183" t="str">
            <v>T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0.75</v>
          </cell>
          <cell r="N183">
            <v>0</v>
          </cell>
          <cell r="O183">
            <v>0</v>
          </cell>
          <cell r="P183">
            <v>0.75</v>
          </cell>
          <cell r="Q183">
            <v>0</v>
          </cell>
          <cell r="R183">
            <v>0</v>
          </cell>
          <cell r="S183" t="str">
            <v>PLNT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41170</v>
          </cell>
          <cell r="AE183" t="str">
            <v>SG</v>
          </cell>
          <cell r="AF183" t="str">
            <v>41170.SG</v>
          </cell>
        </row>
        <row r="184">
          <cell r="A184">
            <v>184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41170</v>
          </cell>
          <cell r="AE184" t="str">
            <v>NA</v>
          </cell>
          <cell r="AF184" t="str">
            <v>41170.NA1</v>
          </cell>
        </row>
        <row r="185">
          <cell r="A185">
            <v>185</v>
          </cell>
          <cell r="AD185">
            <v>41170</v>
          </cell>
          <cell r="AE185" t="str">
            <v>NA</v>
          </cell>
          <cell r="AF185" t="str">
            <v>41170.NA2</v>
          </cell>
        </row>
        <row r="186">
          <cell r="A186">
            <v>186</v>
          </cell>
          <cell r="B186">
            <v>4118</v>
          </cell>
          <cell r="C186" t="str">
            <v>Gain from Emission Allowances</v>
          </cell>
          <cell r="AD186">
            <v>4118</v>
          </cell>
          <cell r="AE186" t="str">
            <v>NA</v>
          </cell>
          <cell r="AF186" t="str">
            <v>4118.NA</v>
          </cell>
        </row>
        <row r="187">
          <cell r="A187">
            <v>187</v>
          </cell>
          <cell r="D187" t="str">
            <v>SE</v>
          </cell>
          <cell r="E187" t="str">
            <v>P</v>
          </cell>
          <cell r="F187">
            <v>-11711.175965208819</v>
          </cell>
          <cell r="G187">
            <v>-11711.175965208819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0.75</v>
          </cell>
          <cell r="N187">
            <v>-8783.381973906613</v>
          </cell>
          <cell r="O187">
            <v>-2927.7939913022046</v>
          </cell>
          <cell r="P187">
            <v>0.75</v>
          </cell>
          <cell r="Q187">
            <v>0</v>
          </cell>
          <cell r="R187">
            <v>0</v>
          </cell>
          <cell r="S187" t="str">
            <v>PLNT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4118</v>
          </cell>
          <cell r="AE187" t="str">
            <v>SE</v>
          </cell>
          <cell r="AF187" t="str">
            <v>4118.SE</v>
          </cell>
        </row>
        <row r="188">
          <cell r="A188">
            <v>188</v>
          </cell>
          <cell r="F188">
            <v>-11711.175965208819</v>
          </cell>
          <cell r="G188">
            <v>-11711.175965208819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N188">
            <v>-8783.381973906613</v>
          </cell>
          <cell r="O188">
            <v>-2927.7939913022046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4118</v>
          </cell>
          <cell r="AE188" t="str">
            <v>NA</v>
          </cell>
          <cell r="AF188" t="str">
            <v>4118.NA1</v>
          </cell>
        </row>
        <row r="189">
          <cell r="A189">
            <v>189</v>
          </cell>
          <cell r="B189">
            <v>41181</v>
          </cell>
          <cell r="C189" t="str">
            <v>Gain from Disposition of NOX Credits</v>
          </cell>
          <cell r="AD189">
            <v>41181</v>
          </cell>
          <cell r="AE189" t="str">
            <v>NA</v>
          </cell>
          <cell r="AF189" t="str">
            <v>41181.NA</v>
          </cell>
        </row>
        <row r="190">
          <cell r="A190">
            <v>190</v>
          </cell>
          <cell r="D190" t="str">
            <v>SE</v>
          </cell>
          <cell r="E190" t="str">
            <v>P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PLNT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41181</v>
          </cell>
          <cell r="AE190" t="str">
            <v>SE</v>
          </cell>
          <cell r="AF190" t="str">
            <v>41181.SE</v>
          </cell>
        </row>
        <row r="191">
          <cell r="A191">
            <v>191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41181</v>
          </cell>
          <cell r="AE191" t="str">
            <v>NA</v>
          </cell>
          <cell r="AF191" t="str">
            <v>41181.NA1</v>
          </cell>
        </row>
        <row r="192">
          <cell r="A192">
            <v>192</v>
          </cell>
          <cell r="AD192">
            <v>41181</v>
          </cell>
          <cell r="AE192" t="str">
            <v>NA</v>
          </cell>
          <cell r="AF192" t="str">
            <v>41181.NA2</v>
          </cell>
        </row>
        <row r="193">
          <cell r="A193">
            <v>193</v>
          </cell>
          <cell r="B193">
            <v>4194</v>
          </cell>
          <cell r="C193" t="str">
            <v>Impact Housing Interest Income</v>
          </cell>
          <cell r="AD193">
            <v>4194</v>
          </cell>
          <cell r="AE193" t="str">
            <v>NA</v>
          </cell>
          <cell r="AF193" t="str">
            <v>4194.NA</v>
          </cell>
        </row>
        <row r="194">
          <cell r="A194">
            <v>194</v>
          </cell>
          <cell r="D194" t="str">
            <v>SG</v>
          </cell>
          <cell r="E194" t="str">
            <v>P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0.75</v>
          </cell>
          <cell r="N194">
            <v>0</v>
          </cell>
          <cell r="O194">
            <v>0</v>
          </cell>
          <cell r="P194">
            <v>0.75</v>
          </cell>
          <cell r="Q194">
            <v>0</v>
          </cell>
          <cell r="R194">
            <v>0</v>
          </cell>
          <cell r="S194" t="str">
            <v>PLNT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4194</v>
          </cell>
          <cell r="AE194" t="str">
            <v>SG</v>
          </cell>
          <cell r="AF194" t="str">
            <v>4194.SG</v>
          </cell>
        </row>
        <row r="195">
          <cell r="A195">
            <v>195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4194</v>
          </cell>
          <cell r="AE195" t="str">
            <v>NA</v>
          </cell>
          <cell r="AF195" t="str">
            <v>4194.NA1</v>
          </cell>
        </row>
        <row r="196">
          <cell r="A196">
            <v>196</v>
          </cell>
          <cell r="AD196">
            <v>4194</v>
          </cell>
          <cell r="AE196" t="str">
            <v>NA</v>
          </cell>
          <cell r="AF196" t="str">
            <v>4194.NA2</v>
          </cell>
        </row>
        <row r="197">
          <cell r="A197">
            <v>197</v>
          </cell>
          <cell r="B197">
            <v>421</v>
          </cell>
          <cell r="C197" t="str">
            <v>(Gain) / Loss on Sale of Utility Plant</v>
          </cell>
          <cell r="AD197">
            <v>421</v>
          </cell>
          <cell r="AE197" t="str">
            <v>NA</v>
          </cell>
          <cell r="AF197" t="str">
            <v>421.NA</v>
          </cell>
        </row>
        <row r="198">
          <cell r="A198">
            <v>198</v>
          </cell>
          <cell r="D198" t="str">
            <v>S</v>
          </cell>
          <cell r="E198" t="str">
            <v>DPW</v>
          </cell>
          <cell r="F198">
            <v>-55793.630000000121</v>
          </cell>
          <cell r="G198">
            <v>0</v>
          </cell>
          <cell r="H198">
            <v>0</v>
          </cell>
          <cell r="I198">
            <v>-55793.630000000121</v>
          </cell>
          <cell r="J198">
            <v>0</v>
          </cell>
          <cell r="K198">
            <v>0</v>
          </cell>
          <cell r="M198">
            <v>0.75</v>
          </cell>
          <cell r="N198">
            <v>0</v>
          </cell>
          <cell r="O198">
            <v>0</v>
          </cell>
          <cell r="P198">
            <v>0.75</v>
          </cell>
          <cell r="Q198">
            <v>0</v>
          </cell>
          <cell r="R198">
            <v>0</v>
          </cell>
          <cell r="S198" t="str">
            <v>PLNT</v>
          </cell>
          <cell r="T198">
            <v>-9786.4858658534231</v>
          </cell>
          <cell r="U198">
            <v>-28124.218719650402</v>
          </cell>
          <cell r="V198">
            <v>-10447.517343613285</v>
          </cell>
          <cell r="W198">
            <v>-5751.0922393860883</v>
          </cell>
          <cell r="X198">
            <v>-1684.3158314969178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421</v>
          </cell>
          <cell r="AE198" t="str">
            <v>S</v>
          </cell>
          <cell r="AF198" t="str">
            <v>421.S</v>
          </cell>
        </row>
        <row r="199">
          <cell r="A199">
            <v>199</v>
          </cell>
          <cell r="D199" t="str">
            <v>SG</v>
          </cell>
          <cell r="E199" t="str">
            <v>T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0.75</v>
          </cell>
          <cell r="N199">
            <v>0</v>
          </cell>
          <cell r="O199">
            <v>0</v>
          </cell>
          <cell r="P199">
            <v>0.75</v>
          </cell>
          <cell r="Q199">
            <v>0</v>
          </cell>
          <cell r="R199">
            <v>0</v>
          </cell>
          <cell r="S199" t="str">
            <v>PLNT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421</v>
          </cell>
          <cell r="AE199" t="str">
            <v>SG</v>
          </cell>
          <cell r="AF199" t="str">
            <v>421.SG</v>
          </cell>
        </row>
        <row r="200">
          <cell r="A200">
            <v>200</v>
          </cell>
          <cell r="D200" t="str">
            <v>SG-P</v>
          </cell>
          <cell r="E200" t="str">
            <v>T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0.75</v>
          </cell>
          <cell r="N200">
            <v>0</v>
          </cell>
          <cell r="O200">
            <v>0</v>
          </cell>
          <cell r="P200">
            <v>0.75</v>
          </cell>
          <cell r="Q200">
            <v>0</v>
          </cell>
          <cell r="R200">
            <v>0</v>
          </cell>
          <cell r="S200" t="str">
            <v>PLNT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421</v>
          </cell>
          <cell r="AE200" t="str">
            <v>SG-P</v>
          </cell>
          <cell r="AF200" t="str">
            <v>421.SG-P</v>
          </cell>
        </row>
        <row r="201">
          <cell r="A201">
            <v>201</v>
          </cell>
          <cell r="D201" t="str">
            <v>CN</v>
          </cell>
          <cell r="E201" t="str">
            <v>CUST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0.75</v>
          </cell>
          <cell r="N201">
            <v>0</v>
          </cell>
          <cell r="O201">
            <v>0</v>
          </cell>
          <cell r="P201">
            <v>0.75</v>
          </cell>
          <cell r="Q201">
            <v>0</v>
          </cell>
          <cell r="R201">
            <v>0</v>
          </cell>
          <cell r="S201" t="str">
            <v>PLNT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421</v>
          </cell>
          <cell r="AE201" t="str">
            <v>CN</v>
          </cell>
          <cell r="AF201" t="str">
            <v>421.CN</v>
          </cell>
        </row>
        <row r="202">
          <cell r="A202">
            <v>202</v>
          </cell>
          <cell r="D202" t="str">
            <v>SO</v>
          </cell>
          <cell r="E202" t="str">
            <v>PTD</v>
          </cell>
          <cell r="F202">
            <v>-189.23334982551165</v>
          </cell>
          <cell r="G202">
            <v>-95.306081000435839</v>
          </cell>
          <cell r="H202">
            <v>-45.27196011681059</v>
          </cell>
          <cell r="I202">
            <v>-48.655308708265203</v>
          </cell>
          <cell r="J202">
            <v>0</v>
          </cell>
          <cell r="K202">
            <v>0</v>
          </cell>
          <cell r="M202">
            <v>0.75</v>
          </cell>
          <cell r="N202">
            <v>-71.479560750326883</v>
          </cell>
          <cell r="O202">
            <v>-23.82652025010896</v>
          </cell>
          <cell r="P202">
            <v>0.75</v>
          </cell>
          <cell r="Q202">
            <v>-33.953970087607942</v>
          </cell>
          <cell r="R202">
            <v>-11.317990029202647</v>
          </cell>
          <cell r="S202" t="str">
            <v>PLNT</v>
          </cell>
          <cell r="T202">
            <v>-8.5343880828720291</v>
          </cell>
          <cell r="U202">
            <v>-24.525963698425045</v>
          </cell>
          <cell r="V202">
            <v>-9.1108461949591391</v>
          </cell>
          <cell r="W202">
            <v>-5.0152888119492811</v>
          </cell>
          <cell r="X202">
            <v>-1.4688219200597048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421</v>
          </cell>
          <cell r="AE202" t="str">
            <v>SO</v>
          </cell>
          <cell r="AF202" t="str">
            <v>421.SO</v>
          </cell>
        </row>
        <row r="203">
          <cell r="A203">
            <v>203</v>
          </cell>
          <cell r="D203" t="str">
            <v>SG</v>
          </cell>
          <cell r="E203" t="str">
            <v>P</v>
          </cell>
          <cell r="F203">
            <v>-389945.03502777725</v>
          </cell>
          <cell r="G203">
            <v>-389945.03502777725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0.75</v>
          </cell>
          <cell r="N203">
            <v>-292458.77627083292</v>
          </cell>
          <cell r="O203">
            <v>-97486.258756944313</v>
          </cell>
          <cell r="P203">
            <v>0.75</v>
          </cell>
          <cell r="Q203">
            <v>0</v>
          </cell>
          <cell r="R203">
            <v>0</v>
          </cell>
          <cell r="S203" t="str">
            <v>PLNT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421</v>
          </cell>
          <cell r="AE203" t="str">
            <v>SG</v>
          </cell>
          <cell r="AF203" t="str">
            <v>421.SG1</v>
          </cell>
        </row>
        <row r="204">
          <cell r="A204">
            <v>204</v>
          </cell>
          <cell r="F204">
            <v>-445927.89837760286</v>
          </cell>
          <cell r="G204">
            <v>-390040.34110877768</v>
          </cell>
          <cell r="H204">
            <v>-45.27196011681059</v>
          </cell>
          <cell r="I204">
            <v>-55842.285308708386</v>
          </cell>
          <cell r="J204">
            <v>0</v>
          </cell>
          <cell r="K204">
            <v>0</v>
          </cell>
          <cell r="N204">
            <v>-292530.25583158323</v>
          </cell>
          <cell r="O204">
            <v>-97510.085277194419</v>
          </cell>
          <cell r="Q204">
            <v>-33.953970087607942</v>
          </cell>
          <cell r="R204">
            <v>-11.317990029202647</v>
          </cell>
          <cell r="T204">
            <v>-9795.0202539362945</v>
          </cell>
          <cell r="U204">
            <v>-28148.744683348828</v>
          </cell>
          <cell r="V204">
            <v>-10456.628189808243</v>
          </cell>
          <cell r="W204">
            <v>-5756.1075281980375</v>
          </cell>
          <cell r="X204">
            <v>-1685.7846534169776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421</v>
          </cell>
          <cell r="AE204" t="str">
            <v>NA</v>
          </cell>
          <cell r="AF204" t="str">
            <v>421.NA1</v>
          </cell>
        </row>
        <row r="205">
          <cell r="A205">
            <v>205</v>
          </cell>
          <cell r="AD205">
            <v>421</v>
          </cell>
          <cell r="AE205" t="str">
            <v>NA</v>
          </cell>
          <cell r="AF205" t="str">
            <v>421.NA2</v>
          </cell>
        </row>
        <row r="206">
          <cell r="A206">
            <v>206</v>
          </cell>
          <cell r="B206" t="str">
            <v>Total Miscellaneous Revenues</v>
          </cell>
          <cell r="F206">
            <v>-457639.07434281165</v>
          </cell>
          <cell r="G206">
            <v>-401751.51707398647</v>
          </cell>
          <cell r="H206">
            <v>-45.27196011681059</v>
          </cell>
          <cell r="I206">
            <v>-55842.285308708386</v>
          </cell>
          <cell r="J206">
            <v>0</v>
          </cell>
          <cell r="K206">
            <v>0</v>
          </cell>
          <cell r="N206">
            <v>-301313.63780548982</v>
          </cell>
          <cell r="O206">
            <v>-100437.87926849662</v>
          </cell>
          <cell r="P206">
            <v>0</v>
          </cell>
          <cell r="Q206">
            <v>-33.953970087607942</v>
          </cell>
          <cell r="R206">
            <v>-11.317990029202647</v>
          </cell>
          <cell r="T206">
            <v>-9795.0202539362945</v>
          </cell>
          <cell r="U206">
            <v>-28148.744683348828</v>
          </cell>
          <cell r="V206">
            <v>-10456.628189808243</v>
          </cell>
          <cell r="W206">
            <v>-5756.1075281980375</v>
          </cell>
          <cell r="X206">
            <v>-1685.7846534169776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 t="str">
            <v>Total Miscellaneous Revenues</v>
          </cell>
          <cell r="AE206" t="str">
            <v>NA</v>
          </cell>
          <cell r="AF206" t="str">
            <v>Total Miscellaneous Revenues.NA</v>
          </cell>
        </row>
        <row r="207">
          <cell r="A207">
            <v>207</v>
          </cell>
          <cell r="AD207" t="str">
            <v>Total Miscellaneous Revenues</v>
          </cell>
          <cell r="AE207" t="str">
            <v>NA</v>
          </cell>
          <cell r="AF207" t="str">
            <v>Total Miscellaneous Revenues.NA1</v>
          </cell>
        </row>
        <row r="208">
          <cell r="A208">
            <v>208</v>
          </cell>
          <cell r="B208" t="str">
            <v>Miscellaneous Expenses</v>
          </cell>
          <cell r="AD208" t="str">
            <v>Miscellaneous Expenses</v>
          </cell>
          <cell r="AE208" t="str">
            <v>NA</v>
          </cell>
          <cell r="AF208" t="str">
            <v>Miscellaneous Expenses.NA</v>
          </cell>
        </row>
        <row r="209">
          <cell r="A209">
            <v>209</v>
          </cell>
          <cell r="B209">
            <v>4311</v>
          </cell>
          <cell r="C209" t="str">
            <v>Interest on Customer Deposits</v>
          </cell>
          <cell r="AD209">
            <v>4311</v>
          </cell>
          <cell r="AE209" t="str">
            <v>NA</v>
          </cell>
          <cell r="AF209" t="str">
            <v>4311.NA</v>
          </cell>
        </row>
        <row r="210">
          <cell r="A210">
            <v>210</v>
          </cell>
          <cell r="D210" t="str">
            <v>S</v>
          </cell>
          <cell r="E210" t="str">
            <v>CUST</v>
          </cell>
          <cell r="F210">
            <v>983443.5</v>
          </cell>
          <cell r="G210">
            <v>0</v>
          </cell>
          <cell r="H210">
            <v>0</v>
          </cell>
          <cell r="I210">
            <v>0</v>
          </cell>
          <cell r="J210">
            <v>983443.5</v>
          </cell>
          <cell r="K210">
            <v>0</v>
          </cell>
          <cell r="M210">
            <v>0.75</v>
          </cell>
          <cell r="N210">
            <v>0</v>
          </cell>
          <cell r="O210">
            <v>0</v>
          </cell>
          <cell r="P210">
            <v>0.75</v>
          </cell>
          <cell r="Q210">
            <v>0</v>
          </cell>
          <cell r="R210">
            <v>0</v>
          </cell>
          <cell r="S210" t="str">
            <v>CUST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4311</v>
          </cell>
          <cell r="AE210" t="str">
            <v>S</v>
          </cell>
          <cell r="AF210" t="str">
            <v>4311.S</v>
          </cell>
        </row>
        <row r="211">
          <cell r="A211">
            <v>211</v>
          </cell>
          <cell r="F211">
            <v>983443.5</v>
          </cell>
          <cell r="G211">
            <v>0</v>
          </cell>
          <cell r="H211">
            <v>0</v>
          </cell>
          <cell r="I211">
            <v>0</v>
          </cell>
          <cell r="J211">
            <v>983443.5</v>
          </cell>
          <cell r="K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4311</v>
          </cell>
          <cell r="AE211" t="str">
            <v>NA</v>
          </cell>
          <cell r="AF211" t="str">
            <v>4311.NA1</v>
          </cell>
        </row>
        <row r="212">
          <cell r="A212">
            <v>212</v>
          </cell>
          <cell r="AD212">
            <v>4311</v>
          </cell>
          <cell r="AE212" t="str">
            <v>NA</v>
          </cell>
          <cell r="AF212" t="str">
            <v>4311.NA2</v>
          </cell>
        </row>
        <row r="213">
          <cell r="A213">
            <v>213</v>
          </cell>
          <cell r="B213" t="str">
            <v>DFA</v>
          </cell>
          <cell r="C213" t="str">
            <v>Divergence Fairness Adjustment</v>
          </cell>
          <cell r="AD213" t="str">
            <v>DFA</v>
          </cell>
          <cell r="AE213" t="str">
            <v>NA</v>
          </cell>
          <cell r="AF213" t="str">
            <v>DFA.NA</v>
          </cell>
        </row>
        <row r="214">
          <cell r="A214">
            <v>214</v>
          </cell>
          <cell r="D214" t="str">
            <v>P</v>
          </cell>
          <cell r="E214" t="str">
            <v>P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0.75</v>
          </cell>
          <cell r="N214">
            <v>0</v>
          </cell>
          <cell r="O214">
            <v>0</v>
          </cell>
          <cell r="P214">
            <v>0.75</v>
          </cell>
          <cell r="Q214">
            <v>0</v>
          </cell>
          <cell r="R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 t="str">
            <v>DFA</v>
          </cell>
          <cell r="AE214" t="str">
            <v>P</v>
          </cell>
          <cell r="AF214" t="str">
            <v>DFA.P</v>
          </cell>
        </row>
        <row r="215">
          <cell r="A215">
            <v>215</v>
          </cell>
          <cell r="D215" t="str">
            <v>T</v>
          </cell>
          <cell r="E215" t="str">
            <v>T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0.75</v>
          </cell>
          <cell r="N215">
            <v>0</v>
          </cell>
          <cell r="O215">
            <v>0</v>
          </cell>
          <cell r="P215">
            <v>0.75</v>
          </cell>
          <cell r="Q215">
            <v>0</v>
          </cell>
          <cell r="R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 t="str">
            <v>DFA</v>
          </cell>
          <cell r="AE215" t="str">
            <v>T</v>
          </cell>
          <cell r="AF215" t="str">
            <v>DFA.T</v>
          </cell>
        </row>
        <row r="216">
          <cell r="A216">
            <v>216</v>
          </cell>
          <cell r="D216" t="str">
            <v>D</v>
          </cell>
          <cell r="E216" t="str">
            <v>DPW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0.75</v>
          </cell>
          <cell r="N216">
            <v>0</v>
          </cell>
          <cell r="O216">
            <v>0</v>
          </cell>
          <cell r="P216">
            <v>0.75</v>
          </cell>
          <cell r="Q216">
            <v>0</v>
          </cell>
          <cell r="R216">
            <v>0</v>
          </cell>
          <cell r="S216" t="str">
            <v>PLNT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 t="str">
            <v>DFA</v>
          </cell>
          <cell r="AE216" t="str">
            <v>D</v>
          </cell>
          <cell r="AF216" t="str">
            <v>DFA.D</v>
          </cell>
        </row>
        <row r="217">
          <cell r="A217">
            <v>217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 t="str">
            <v>DFA</v>
          </cell>
          <cell r="AE217" t="str">
            <v>NA</v>
          </cell>
          <cell r="AF217" t="str">
            <v>DFA.NA1</v>
          </cell>
        </row>
        <row r="218">
          <cell r="A218">
            <v>218</v>
          </cell>
          <cell r="AD218" t="str">
            <v>DFA</v>
          </cell>
          <cell r="AE218" t="str">
            <v>NA</v>
          </cell>
          <cell r="AF218" t="str">
            <v>DFA.NA2</v>
          </cell>
        </row>
        <row r="219">
          <cell r="A219">
            <v>219</v>
          </cell>
          <cell r="AD219" t="str">
            <v>DFA</v>
          </cell>
          <cell r="AE219" t="str">
            <v>NA</v>
          </cell>
          <cell r="AF219" t="str">
            <v>DFA.NA3</v>
          </cell>
        </row>
        <row r="220">
          <cell r="A220">
            <v>220</v>
          </cell>
          <cell r="B220" t="str">
            <v>Total Miscellaneous Expenses</v>
          </cell>
          <cell r="F220">
            <v>983443.5</v>
          </cell>
          <cell r="G220">
            <v>0</v>
          </cell>
          <cell r="H220">
            <v>0</v>
          </cell>
          <cell r="I220">
            <v>0</v>
          </cell>
          <cell r="J220">
            <v>983443.5</v>
          </cell>
          <cell r="K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 t="str">
            <v>Total Miscellaneous Expenses</v>
          </cell>
          <cell r="AE220" t="str">
            <v>NA</v>
          </cell>
          <cell r="AF220" t="str">
            <v>Total Miscellaneous Expenses.NA</v>
          </cell>
        </row>
        <row r="221">
          <cell r="A221">
            <v>221</v>
          </cell>
          <cell r="AD221" t="str">
            <v>Total Miscellaneous Expenses</v>
          </cell>
          <cell r="AE221" t="str">
            <v>NA</v>
          </cell>
          <cell r="AF221" t="str">
            <v>Total Miscellaneous Expenses.NA1</v>
          </cell>
        </row>
        <row r="222">
          <cell r="A222">
            <v>222</v>
          </cell>
          <cell r="B222" t="str">
            <v>Net Misc Revenue and Expense</v>
          </cell>
          <cell r="F222">
            <v>525804.42565718829</v>
          </cell>
          <cell r="G222">
            <v>-401751.51707398647</v>
          </cell>
          <cell r="H222">
            <v>-45.27196011681059</v>
          </cell>
          <cell r="I222">
            <v>-55842.285308708386</v>
          </cell>
          <cell r="J222">
            <v>983443.5</v>
          </cell>
          <cell r="K222">
            <v>0</v>
          </cell>
          <cell r="N222">
            <v>-301313.63780548982</v>
          </cell>
          <cell r="O222">
            <v>-100437.87926849662</v>
          </cell>
          <cell r="Q222">
            <v>-33.953970087607942</v>
          </cell>
          <cell r="R222">
            <v>-11.317990029202647</v>
          </cell>
          <cell r="T222">
            <v>-9795.0202539362945</v>
          </cell>
          <cell r="U222">
            <v>-28148.744683348828</v>
          </cell>
          <cell r="V222">
            <v>-10456.628189808243</v>
          </cell>
          <cell r="W222">
            <v>-5756.1075281980375</v>
          </cell>
          <cell r="X222">
            <v>-1685.7846534169776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 t="str">
            <v>Net Misc Revenue and Expense</v>
          </cell>
          <cell r="AE222" t="str">
            <v>NA</v>
          </cell>
          <cell r="AF222" t="str">
            <v>Net Misc Revenue and Expense.NA</v>
          </cell>
        </row>
        <row r="223">
          <cell r="A223">
            <v>223</v>
          </cell>
          <cell r="AD223" t="str">
            <v>Net Misc Revenue and Expense</v>
          </cell>
          <cell r="AE223" t="str">
            <v>NA</v>
          </cell>
          <cell r="AF223" t="str">
            <v>Net Misc Revenue and Expense.NA1</v>
          </cell>
        </row>
        <row r="224">
          <cell r="A224">
            <v>224</v>
          </cell>
          <cell r="B224">
            <v>500</v>
          </cell>
          <cell r="C224" t="str">
            <v>Operation Supervision &amp; Engineering</v>
          </cell>
          <cell r="AD224">
            <v>500</v>
          </cell>
          <cell r="AE224" t="str">
            <v>NA</v>
          </cell>
          <cell r="AF224" t="str">
            <v>500.NA</v>
          </cell>
        </row>
        <row r="225">
          <cell r="A225">
            <v>225</v>
          </cell>
          <cell r="D225" t="str">
            <v>SG</v>
          </cell>
          <cell r="E225" t="str">
            <v>P</v>
          </cell>
          <cell r="F225">
            <v>6157919.4978705887</v>
          </cell>
          <cell r="G225">
            <v>6157919.4978705887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0.75</v>
          </cell>
          <cell r="N225">
            <v>4618439.623402942</v>
          </cell>
          <cell r="O225">
            <v>1539479.8744676472</v>
          </cell>
          <cell r="P225">
            <v>0.75</v>
          </cell>
          <cell r="Q225">
            <v>0</v>
          </cell>
          <cell r="R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500</v>
          </cell>
          <cell r="AE225" t="str">
            <v>SG</v>
          </cell>
          <cell r="AF225" t="str">
            <v>500.SG</v>
          </cell>
        </row>
        <row r="226">
          <cell r="A226">
            <v>226</v>
          </cell>
          <cell r="D226" t="str">
            <v>SG</v>
          </cell>
          <cell r="E226" t="str">
            <v>P</v>
          </cell>
          <cell r="F226">
            <v>629803.33766484389</v>
          </cell>
          <cell r="G226">
            <v>629803.33766484389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0.75</v>
          </cell>
          <cell r="N226">
            <v>472352.50324863289</v>
          </cell>
          <cell r="O226">
            <v>157450.83441621097</v>
          </cell>
          <cell r="P226">
            <v>0.75</v>
          </cell>
          <cell r="Q226">
            <v>0</v>
          </cell>
          <cell r="R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500</v>
          </cell>
          <cell r="AE226" t="str">
            <v>SG</v>
          </cell>
          <cell r="AF226" t="str">
            <v>500.SG1</v>
          </cell>
        </row>
        <row r="227">
          <cell r="A227">
            <v>227</v>
          </cell>
          <cell r="F227">
            <v>6787722.8355354322</v>
          </cell>
          <cell r="G227">
            <v>6787722.8355354322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N227">
            <v>5090792.1266515749</v>
          </cell>
          <cell r="O227">
            <v>1696930.7088838581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500</v>
          </cell>
          <cell r="AE227" t="str">
            <v>NA</v>
          </cell>
          <cell r="AF227" t="str">
            <v>500.NA1</v>
          </cell>
        </row>
        <row r="228">
          <cell r="A228">
            <v>228</v>
          </cell>
          <cell r="AD228">
            <v>500</v>
          </cell>
          <cell r="AE228" t="str">
            <v>NA</v>
          </cell>
          <cell r="AF228" t="str">
            <v>500.NA2</v>
          </cell>
        </row>
        <row r="229">
          <cell r="A229">
            <v>229</v>
          </cell>
          <cell r="B229">
            <v>501</v>
          </cell>
          <cell r="C229" t="str">
            <v>Fuel Related</v>
          </cell>
          <cell r="AD229">
            <v>501</v>
          </cell>
          <cell r="AE229" t="str">
            <v>NA</v>
          </cell>
          <cell r="AF229" t="str">
            <v>501.NA</v>
          </cell>
        </row>
        <row r="230">
          <cell r="A230">
            <v>230</v>
          </cell>
          <cell r="D230" t="str">
            <v>SE</v>
          </cell>
          <cell r="E230" t="str">
            <v>P</v>
          </cell>
          <cell r="F230">
            <v>14901642.49394688</v>
          </cell>
          <cell r="G230">
            <v>14901642.49394688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14901642.49394688</v>
          </cell>
          <cell r="Q230">
            <v>0</v>
          </cell>
          <cell r="R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501</v>
          </cell>
          <cell r="AE230" t="str">
            <v>SE</v>
          </cell>
          <cell r="AF230" t="str">
            <v>501.SE</v>
          </cell>
        </row>
        <row r="231">
          <cell r="A231">
            <v>231</v>
          </cell>
          <cell r="D231" t="str">
            <v>SE</v>
          </cell>
          <cell r="E231" t="str">
            <v>P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501</v>
          </cell>
          <cell r="AE231" t="str">
            <v>SE</v>
          </cell>
          <cell r="AF231" t="str">
            <v>501.SE1</v>
          </cell>
        </row>
        <row r="232">
          <cell r="A232">
            <v>232</v>
          </cell>
          <cell r="D232" t="str">
            <v>SE</v>
          </cell>
          <cell r="E232" t="str">
            <v>P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501</v>
          </cell>
          <cell r="AE232" t="str">
            <v>SE</v>
          </cell>
          <cell r="AF232" t="str">
            <v>501.SE2</v>
          </cell>
        </row>
        <row r="233">
          <cell r="A233">
            <v>233</v>
          </cell>
          <cell r="D233" t="str">
            <v>SE</v>
          </cell>
          <cell r="E233" t="str">
            <v>P</v>
          </cell>
          <cell r="F233">
            <v>1559197.0070634068</v>
          </cell>
          <cell r="G233">
            <v>1559197.0070634068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1559197.0070634068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501</v>
          </cell>
          <cell r="AE233" t="str">
            <v>SE</v>
          </cell>
          <cell r="AF233" t="str">
            <v>501.SE3</v>
          </cell>
        </row>
        <row r="234">
          <cell r="A234">
            <v>234</v>
          </cell>
          <cell r="D234" t="str">
            <v>SE</v>
          </cell>
          <cell r="E234" t="str">
            <v>P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501</v>
          </cell>
          <cell r="AE234" t="str">
            <v>SE</v>
          </cell>
          <cell r="AF234" t="str">
            <v>501.SE4</v>
          </cell>
        </row>
        <row r="235">
          <cell r="A235">
            <v>235</v>
          </cell>
          <cell r="AD235">
            <v>501</v>
          </cell>
          <cell r="AE235" t="str">
            <v>NA</v>
          </cell>
          <cell r="AF235" t="str">
            <v>501.NA1</v>
          </cell>
        </row>
        <row r="236">
          <cell r="A236">
            <v>236</v>
          </cell>
          <cell r="B236" t="str">
            <v>501NPC</v>
          </cell>
          <cell r="C236" t="str">
            <v>Fuel Related - NPC</v>
          </cell>
          <cell r="AD236" t="str">
            <v>501NPC</v>
          </cell>
          <cell r="AE236" t="str">
            <v>NA</v>
          </cell>
          <cell r="AF236" t="str">
            <v>501NPC.NA</v>
          </cell>
        </row>
        <row r="237">
          <cell r="A237">
            <v>237</v>
          </cell>
          <cell r="D237" t="str">
            <v>SE</v>
          </cell>
          <cell r="E237" t="str">
            <v>P</v>
          </cell>
          <cell r="F237">
            <v>319381918.76118594</v>
          </cell>
          <cell r="G237">
            <v>319381918.76118594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319381918.76118594</v>
          </cell>
          <cell r="Q237">
            <v>0</v>
          </cell>
          <cell r="R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 t="str">
            <v>501NPC</v>
          </cell>
          <cell r="AE237" t="str">
            <v>SE</v>
          </cell>
          <cell r="AF237" t="str">
            <v>501NPC.SE</v>
          </cell>
        </row>
        <row r="238">
          <cell r="A238">
            <v>238</v>
          </cell>
          <cell r="D238" t="str">
            <v>SE</v>
          </cell>
          <cell r="E238" t="str">
            <v>P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 t="str">
            <v>501NPC</v>
          </cell>
          <cell r="AE238" t="str">
            <v>SE</v>
          </cell>
          <cell r="AF238" t="str">
            <v>501NPC.SE1</v>
          </cell>
        </row>
        <row r="239">
          <cell r="A239">
            <v>239</v>
          </cell>
          <cell r="D239" t="str">
            <v>SE</v>
          </cell>
          <cell r="E239" t="str">
            <v>P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 t="str">
            <v>501NPC</v>
          </cell>
          <cell r="AE239" t="str">
            <v>SE</v>
          </cell>
          <cell r="AF239" t="str">
            <v>501NPC.SE2</v>
          </cell>
        </row>
        <row r="240">
          <cell r="A240">
            <v>240</v>
          </cell>
          <cell r="D240" t="str">
            <v>SE</v>
          </cell>
          <cell r="E240" t="str">
            <v>P</v>
          </cell>
          <cell r="F240">
            <v>24994175.583884533</v>
          </cell>
          <cell r="G240">
            <v>24994175.583884533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24994175.583884533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 t="str">
            <v>501NPC</v>
          </cell>
          <cell r="AE240" t="str">
            <v>SE</v>
          </cell>
          <cell r="AF240" t="str">
            <v>501NPC.SE3</v>
          </cell>
        </row>
        <row r="241">
          <cell r="A241">
            <v>241</v>
          </cell>
          <cell r="F241">
            <v>360836933.84608078</v>
          </cell>
          <cell r="G241">
            <v>360836933.84608078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N241">
            <v>0</v>
          </cell>
          <cell r="O241">
            <v>360836933.84608078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 t="str">
            <v>501NPC</v>
          </cell>
          <cell r="AE241" t="str">
            <v>NA</v>
          </cell>
          <cell r="AF241" t="str">
            <v>501NPC.NA1</v>
          </cell>
        </row>
        <row r="242">
          <cell r="A242">
            <v>242</v>
          </cell>
          <cell r="AD242" t="str">
            <v>501NPC</v>
          </cell>
          <cell r="AE242" t="str">
            <v>NA</v>
          </cell>
          <cell r="AF242" t="str">
            <v>501NPC.NA2</v>
          </cell>
        </row>
        <row r="243">
          <cell r="A243">
            <v>243</v>
          </cell>
          <cell r="B243">
            <v>502</v>
          </cell>
          <cell r="C243" t="str">
            <v>Steam Expenses</v>
          </cell>
          <cell r="AD243">
            <v>502</v>
          </cell>
          <cell r="AE243" t="str">
            <v>NA</v>
          </cell>
          <cell r="AF243" t="str">
            <v>502.NA</v>
          </cell>
        </row>
        <row r="244">
          <cell r="A244">
            <v>244</v>
          </cell>
          <cell r="D244" t="str">
            <v>SG</v>
          </cell>
          <cell r="E244" t="str">
            <v>P</v>
          </cell>
          <cell r="F244">
            <v>33527015.858707167</v>
          </cell>
          <cell r="G244">
            <v>33527015.858707167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0.75</v>
          </cell>
          <cell r="N244">
            <v>25145261.894030377</v>
          </cell>
          <cell r="O244">
            <v>8381753.9646767918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502</v>
          </cell>
          <cell r="AE244" t="str">
            <v>SG</v>
          </cell>
          <cell r="AF244" t="str">
            <v>502.SG</v>
          </cell>
        </row>
        <row r="245">
          <cell r="A245">
            <v>245</v>
          </cell>
          <cell r="D245" t="str">
            <v>SG</v>
          </cell>
          <cell r="E245" t="str">
            <v>P</v>
          </cell>
          <cell r="F245">
            <v>3486341.817650137</v>
          </cell>
          <cell r="G245">
            <v>3486341.817650137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0.75</v>
          </cell>
          <cell r="N245">
            <v>2614756.3632376026</v>
          </cell>
          <cell r="O245">
            <v>871585.45441253425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502</v>
          </cell>
          <cell r="AE245" t="str">
            <v>SG</v>
          </cell>
          <cell r="AF245" t="str">
            <v>502.SG1</v>
          </cell>
        </row>
        <row r="246">
          <cell r="A246">
            <v>246</v>
          </cell>
          <cell r="F246">
            <v>37013357.676357307</v>
          </cell>
          <cell r="G246">
            <v>37013357.676357307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N246">
            <v>27760018.257267982</v>
          </cell>
          <cell r="O246">
            <v>9253339.4190893266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502</v>
          </cell>
          <cell r="AE246" t="str">
            <v>NA</v>
          </cell>
          <cell r="AF246" t="str">
            <v>502.NA1</v>
          </cell>
        </row>
        <row r="247">
          <cell r="A247">
            <v>247</v>
          </cell>
          <cell r="AD247">
            <v>502</v>
          </cell>
          <cell r="AE247" t="str">
            <v>NA</v>
          </cell>
          <cell r="AF247" t="str">
            <v>502.NA2</v>
          </cell>
        </row>
        <row r="248">
          <cell r="A248">
            <v>248</v>
          </cell>
          <cell r="B248">
            <v>503</v>
          </cell>
          <cell r="C248" t="str">
            <v>Steam From Other Sources</v>
          </cell>
          <cell r="AD248">
            <v>503</v>
          </cell>
          <cell r="AE248" t="str">
            <v>NA</v>
          </cell>
          <cell r="AF248" t="str">
            <v>503.NA</v>
          </cell>
        </row>
        <row r="249">
          <cell r="A249">
            <v>249</v>
          </cell>
          <cell r="D249" t="str">
            <v>SE</v>
          </cell>
          <cell r="E249" t="str">
            <v>P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503</v>
          </cell>
          <cell r="AE249" t="str">
            <v>SE</v>
          </cell>
          <cell r="AF249" t="str">
            <v>503.SE</v>
          </cell>
        </row>
        <row r="250">
          <cell r="A250">
            <v>250</v>
          </cell>
          <cell r="AD250">
            <v>503</v>
          </cell>
          <cell r="AE250" t="str">
            <v>NA</v>
          </cell>
          <cell r="AF250" t="str">
            <v>503.NA1</v>
          </cell>
        </row>
        <row r="251">
          <cell r="A251">
            <v>251</v>
          </cell>
          <cell r="B251" t="str">
            <v>503NPC</v>
          </cell>
          <cell r="C251" t="str">
            <v>Steam From Other Sources - NPC</v>
          </cell>
          <cell r="AD251" t="str">
            <v>503NPC</v>
          </cell>
          <cell r="AE251" t="str">
            <v>NA</v>
          </cell>
          <cell r="AF251" t="str">
            <v>503NPC.NA</v>
          </cell>
        </row>
        <row r="252">
          <cell r="A252">
            <v>252</v>
          </cell>
          <cell r="D252" t="str">
            <v>SE</v>
          </cell>
          <cell r="E252" t="str">
            <v>P</v>
          </cell>
          <cell r="F252">
            <v>1710047.2553217798</v>
          </cell>
          <cell r="G252">
            <v>1710047.2553217798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1710047.2553217798</v>
          </cell>
          <cell r="Q252">
            <v>0</v>
          </cell>
          <cell r="R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 t="str">
            <v>503NPC</v>
          </cell>
          <cell r="AE252" t="str">
            <v>SE</v>
          </cell>
          <cell r="AF252" t="str">
            <v>503NPC.SE</v>
          </cell>
        </row>
        <row r="253">
          <cell r="A253">
            <v>253</v>
          </cell>
          <cell r="F253">
            <v>1710047.2553217798</v>
          </cell>
          <cell r="G253">
            <v>1710047.2553217798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N253">
            <v>0</v>
          </cell>
          <cell r="O253">
            <v>1710047.2553217798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 t="str">
            <v>503NPC</v>
          </cell>
          <cell r="AE253" t="str">
            <v>NA</v>
          </cell>
          <cell r="AF253" t="str">
            <v>503NPC.NA1</v>
          </cell>
        </row>
        <row r="254">
          <cell r="A254">
            <v>254</v>
          </cell>
          <cell r="AD254" t="str">
            <v>503NPC</v>
          </cell>
          <cell r="AE254" t="str">
            <v>NA</v>
          </cell>
          <cell r="AF254" t="str">
            <v>503NPC.NA2</v>
          </cell>
        </row>
        <row r="255">
          <cell r="A255">
            <v>255</v>
          </cell>
          <cell r="B255">
            <v>505</v>
          </cell>
          <cell r="C255" t="str">
            <v>Electric Expenses</v>
          </cell>
          <cell r="AD255">
            <v>505</v>
          </cell>
          <cell r="AE255" t="str">
            <v>NA</v>
          </cell>
          <cell r="AF255" t="str">
            <v>505.NA</v>
          </cell>
        </row>
        <row r="256">
          <cell r="A256">
            <v>256</v>
          </cell>
          <cell r="D256" t="str">
            <v>SG</v>
          </cell>
          <cell r="E256" t="str">
            <v>P</v>
          </cell>
          <cell r="F256">
            <v>714965.23947649216</v>
          </cell>
          <cell r="G256">
            <v>714965.23947649216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0.75</v>
          </cell>
          <cell r="N256">
            <v>536223.92960736912</v>
          </cell>
          <cell r="O256">
            <v>178741.30986912304</v>
          </cell>
          <cell r="Q256">
            <v>0</v>
          </cell>
          <cell r="R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505</v>
          </cell>
          <cell r="AE256" t="str">
            <v>SG</v>
          </cell>
          <cell r="AF256" t="str">
            <v>505.SG</v>
          </cell>
        </row>
        <row r="257">
          <cell r="A257">
            <v>257</v>
          </cell>
          <cell r="D257" t="str">
            <v>SG</v>
          </cell>
          <cell r="E257" t="str">
            <v>P</v>
          </cell>
          <cell r="F257">
            <v>313733.98843518732</v>
          </cell>
          <cell r="G257">
            <v>313733.98843518732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0.75</v>
          </cell>
          <cell r="N257">
            <v>235300.49132639047</v>
          </cell>
          <cell r="O257">
            <v>78433.49710879683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505</v>
          </cell>
          <cell r="AE257" t="str">
            <v>SG</v>
          </cell>
          <cell r="AF257" t="str">
            <v>505.SG1</v>
          </cell>
        </row>
        <row r="258">
          <cell r="A258">
            <v>258</v>
          </cell>
          <cell r="F258">
            <v>1028699.2279116795</v>
          </cell>
          <cell r="G258">
            <v>1028699.2279116795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N258">
            <v>771524.42093375954</v>
          </cell>
          <cell r="O258">
            <v>257174.80697791988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505</v>
          </cell>
          <cell r="AE258" t="str">
            <v>NA</v>
          </cell>
          <cell r="AF258" t="str">
            <v>505.NA1</v>
          </cell>
        </row>
        <row r="259">
          <cell r="A259">
            <v>259</v>
          </cell>
          <cell r="AD259">
            <v>505</v>
          </cell>
          <cell r="AE259" t="str">
            <v>NA</v>
          </cell>
          <cell r="AF259" t="str">
            <v>505.NA2</v>
          </cell>
        </row>
        <row r="260">
          <cell r="A260">
            <v>260</v>
          </cell>
          <cell r="B260">
            <v>506</v>
          </cell>
          <cell r="C260" t="str">
            <v>Misc. Steam Expense</v>
          </cell>
          <cell r="AD260">
            <v>506</v>
          </cell>
          <cell r="AE260" t="str">
            <v>NA</v>
          </cell>
          <cell r="AF260" t="str">
            <v>506.NA</v>
          </cell>
        </row>
        <row r="261">
          <cell r="A261">
            <v>261</v>
          </cell>
          <cell r="D261" t="str">
            <v>SG</v>
          </cell>
          <cell r="E261" t="str">
            <v>P</v>
          </cell>
          <cell r="F261">
            <v>9315520.1144503318</v>
          </cell>
          <cell r="G261">
            <v>9315520.1144503318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0.75</v>
          </cell>
          <cell r="N261">
            <v>6986640.0858377488</v>
          </cell>
          <cell r="O261">
            <v>2328880.0286125829</v>
          </cell>
          <cell r="Q261">
            <v>0</v>
          </cell>
          <cell r="R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506</v>
          </cell>
          <cell r="AE261" t="str">
            <v>SG</v>
          </cell>
          <cell r="AF261" t="str">
            <v>506.SG</v>
          </cell>
        </row>
        <row r="262">
          <cell r="A262">
            <v>262</v>
          </cell>
          <cell r="D262" t="str">
            <v>SE</v>
          </cell>
          <cell r="E262" t="str">
            <v>P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506</v>
          </cell>
          <cell r="AE262" t="str">
            <v>SE</v>
          </cell>
          <cell r="AF262" t="str">
            <v>506.SE</v>
          </cell>
        </row>
        <row r="263">
          <cell r="A263">
            <v>263</v>
          </cell>
          <cell r="D263" t="str">
            <v>SG</v>
          </cell>
          <cell r="E263" t="str">
            <v>P</v>
          </cell>
          <cell r="F263">
            <v>446926.75706728303</v>
          </cell>
          <cell r="G263">
            <v>446926.75706728303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0.75</v>
          </cell>
          <cell r="N263">
            <v>335195.06780046225</v>
          </cell>
          <cell r="O263">
            <v>111731.68926682076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506</v>
          </cell>
          <cell r="AE263" t="str">
            <v>SG</v>
          </cell>
          <cell r="AF263" t="str">
            <v>506.SG1</v>
          </cell>
        </row>
        <row r="264">
          <cell r="A264">
            <v>264</v>
          </cell>
          <cell r="F264">
            <v>9762446.8715176154</v>
          </cell>
          <cell r="G264">
            <v>9762446.8715176154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N264">
            <v>7321835.1536382111</v>
          </cell>
          <cell r="O264">
            <v>2440611.7178794038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506</v>
          </cell>
          <cell r="AE264" t="str">
            <v>NA</v>
          </cell>
          <cell r="AF264" t="str">
            <v>506.NA1</v>
          </cell>
        </row>
        <row r="265">
          <cell r="A265">
            <v>265</v>
          </cell>
          <cell r="AD265">
            <v>506</v>
          </cell>
          <cell r="AE265" t="str">
            <v>NA</v>
          </cell>
          <cell r="AF265" t="str">
            <v>506.NA2</v>
          </cell>
        </row>
        <row r="266">
          <cell r="A266">
            <v>266</v>
          </cell>
          <cell r="B266">
            <v>507</v>
          </cell>
          <cell r="C266" t="str">
            <v>Rents</v>
          </cell>
          <cell r="AD266">
            <v>507</v>
          </cell>
          <cell r="AE266" t="str">
            <v>NA</v>
          </cell>
          <cell r="AF266" t="str">
            <v>507.NA</v>
          </cell>
        </row>
        <row r="267">
          <cell r="A267">
            <v>267</v>
          </cell>
          <cell r="D267" t="str">
            <v>SG</v>
          </cell>
          <cell r="E267" t="str">
            <v>P</v>
          </cell>
          <cell r="F267">
            <v>172657.48903207603</v>
          </cell>
          <cell r="G267">
            <v>172657.48903207603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0.75</v>
          </cell>
          <cell r="N267">
            <v>129493.11677405702</v>
          </cell>
          <cell r="O267">
            <v>43164.372258019008</v>
          </cell>
          <cell r="Q267">
            <v>0</v>
          </cell>
          <cell r="R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507</v>
          </cell>
          <cell r="AE267" t="str">
            <v>SG</v>
          </cell>
          <cell r="AF267" t="str">
            <v>507.SG</v>
          </cell>
        </row>
        <row r="268">
          <cell r="A268">
            <v>268</v>
          </cell>
          <cell r="D268" t="str">
            <v>SG</v>
          </cell>
          <cell r="E268" t="str">
            <v>P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0.75</v>
          </cell>
          <cell r="N268">
            <v>0</v>
          </cell>
          <cell r="O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507</v>
          </cell>
          <cell r="AE268" t="str">
            <v>SG</v>
          </cell>
          <cell r="AF268" t="str">
            <v>507.SG1</v>
          </cell>
        </row>
        <row r="269">
          <cell r="A269">
            <v>269</v>
          </cell>
          <cell r="F269">
            <v>172657.48903207603</v>
          </cell>
          <cell r="G269">
            <v>172657.48903207603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N269">
            <v>129493.11677405702</v>
          </cell>
          <cell r="O269">
            <v>43164.372258019008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507</v>
          </cell>
          <cell r="AE269" t="str">
            <v>NA</v>
          </cell>
          <cell r="AF269" t="str">
            <v>507.NA1</v>
          </cell>
        </row>
        <row r="270">
          <cell r="A270">
            <v>270</v>
          </cell>
          <cell r="AD270">
            <v>507</v>
          </cell>
          <cell r="AE270" t="str">
            <v>NA</v>
          </cell>
          <cell r="AF270" t="str">
            <v>507.NA2</v>
          </cell>
        </row>
        <row r="271">
          <cell r="A271">
            <v>271</v>
          </cell>
          <cell r="B271">
            <v>510</v>
          </cell>
          <cell r="C271" t="str">
            <v>Maint Supervision &amp; Engineering</v>
          </cell>
          <cell r="AD271">
            <v>510</v>
          </cell>
          <cell r="AE271" t="str">
            <v>NA</v>
          </cell>
          <cell r="AF271" t="str">
            <v>510.NA</v>
          </cell>
        </row>
        <row r="272">
          <cell r="A272">
            <v>272</v>
          </cell>
          <cell r="D272" t="str">
            <v>SG</v>
          </cell>
          <cell r="E272" t="str">
            <v>P</v>
          </cell>
          <cell r="F272">
            <v>771660.6077034917</v>
          </cell>
          <cell r="G272">
            <v>771660.6077034917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0.75</v>
          </cell>
          <cell r="N272">
            <v>578745.4557776188</v>
          </cell>
          <cell r="O272">
            <v>192915.15192587292</v>
          </cell>
          <cell r="Q272">
            <v>0</v>
          </cell>
          <cell r="R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510</v>
          </cell>
          <cell r="AE272" t="str">
            <v>SG</v>
          </cell>
          <cell r="AF272" t="str">
            <v>510.SG</v>
          </cell>
        </row>
        <row r="273">
          <cell r="A273">
            <v>273</v>
          </cell>
          <cell r="D273" t="str">
            <v>SG</v>
          </cell>
          <cell r="E273" t="str">
            <v>P</v>
          </cell>
          <cell r="F273">
            <v>1540653.4541119379</v>
          </cell>
          <cell r="G273">
            <v>1540653.4541119379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0.75</v>
          </cell>
          <cell r="N273">
            <v>1155490.0905839535</v>
          </cell>
          <cell r="O273">
            <v>385163.36352798447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510</v>
          </cell>
          <cell r="AE273" t="str">
            <v>SG</v>
          </cell>
          <cell r="AF273" t="str">
            <v>510.SG1</v>
          </cell>
        </row>
        <row r="274">
          <cell r="A274">
            <v>274</v>
          </cell>
          <cell r="F274">
            <v>2312314.0618154295</v>
          </cell>
          <cell r="G274">
            <v>2312314.0618154295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N274">
            <v>1734235.5463615723</v>
          </cell>
          <cell r="O274">
            <v>578078.51545385737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510</v>
          </cell>
          <cell r="AE274" t="str">
            <v>NA</v>
          </cell>
          <cell r="AF274" t="str">
            <v>510.NA1</v>
          </cell>
        </row>
        <row r="275">
          <cell r="A275">
            <v>275</v>
          </cell>
          <cell r="AD275">
            <v>510</v>
          </cell>
          <cell r="AE275" t="str">
            <v>NA</v>
          </cell>
          <cell r="AF275" t="str">
            <v>510.NA2</v>
          </cell>
        </row>
        <row r="276">
          <cell r="A276">
            <v>276</v>
          </cell>
          <cell r="B276">
            <v>511</v>
          </cell>
          <cell r="C276" t="str">
            <v>Maintenance of Structures</v>
          </cell>
          <cell r="AD276">
            <v>511</v>
          </cell>
          <cell r="AE276" t="str">
            <v>NA</v>
          </cell>
          <cell r="AF276" t="str">
            <v>511.NA</v>
          </cell>
        </row>
        <row r="277">
          <cell r="A277">
            <v>277</v>
          </cell>
          <cell r="D277" t="str">
            <v>SG</v>
          </cell>
          <cell r="E277" t="str">
            <v>P</v>
          </cell>
          <cell r="F277">
            <v>12804797.045976831</v>
          </cell>
          <cell r="G277">
            <v>12804797.045976831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0.75</v>
          </cell>
          <cell r="N277">
            <v>9603597.7844826225</v>
          </cell>
          <cell r="O277">
            <v>3201199.2614942077</v>
          </cell>
          <cell r="Q277">
            <v>0</v>
          </cell>
          <cell r="R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511</v>
          </cell>
          <cell r="AE277" t="str">
            <v>SG</v>
          </cell>
          <cell r="AF277" t="str">
            <v>511.SG</v>
          </cell>
        </row>
        <row r="278">
          <cell r="A278">
            <v>278</v>
          </cell>
          <cell r="D278" t="str">
            <v>SG</v>
          </cell>
          <cell r="E278" t="str">
            <v>P</v>
          </cell>
          <cell r="F278">
            <v>609204.06379390974</v>
          </cell>
          <cell r="G278">
            <v>609204.06379390974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0.75</v>
          </cell>
          <cell r="N278">
            <v>456903.0478454323</v>
          </cell>
          <cell r="O278">
            <v>152301.01594847743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511</v>
          </cell>
          <cell r="AE278" t="str">
            <v>SG</v>
          </cell>
          <cell r="AF278" t="str">
            <v>511.SG1</v>
          </cell>
        </row>
        <row r="279">
          <cell r="A279">
            <v>279</v>
          </cell>
          <cell r="F279">
            <v>13414001.109770741</v>
          </cell>
          <cell r="G279">
            <v>13414001.109770741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N279">
            <v>10060500.832328055</v>
          </cell>
          <cell r="O279">
            <v>3353500.2774426853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511</v>
          </cell>
          <cell r="AE279" t="str">
            <v>NA</v>
          </cell>
          <cell r="AF279" t="str">
            <v>511.NA1</v>
          </cell>
        </row>
        <row r="280">
          <cell r="A280">
            <v>280</v>
          </cell>
          <cell r="AD280">
            <v>511</v>
          </cell>
          <cell r="AE280" t="str">
            <v>NA</v>
          </cell>
          <cell r="AF280" t="str">
            <v>511.NA2</v>
          </cell>
        </row>
        <row r="281">
          <cell r="A281">
            <v>281</v>
          </cell>
          <cell r="B281">
            <v>512</v>
          </cell>
          <cell r="C281" t="str">
            <v>Maintenance of Boiler Plant</v>
          </cell>
          <cell r="AD281">
            <v>512</v>
          </cell>
          <cell r="AE281" t="str">
            <v>NA</v>
          </cell>
          <cell r="AF281" t="str">
            <v>512.NA</v>
          </cell>
        </row>
        <row r="282">
          <cell r="A282">
            <v>282</v>
          </cell>
          <cell r="D282" t="str">
            <v>SG</v>
          </cell>
          <cell r="E282" t="str">
            <v>P</v>
          </cell>
          <cell r="F282">
            <v>40165642.915305115</v>
          </cell>
          <cell r="G282">
            <v>40165642.915305115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0.75</v>
          </cell>
          <cell r="N282">
            <v>30124232.186478838</v>
          </cell>
          <cell r="O282">
            <v>10041410.728826279</v>
          </cell>
          <cell r="Q282">
            <v>0</v>
          </cell>
          <cell r="R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512</v>
          </cell>
          <cell r="AE282" t="str">
            <v>SG</v>
          </cell>
          <cell r="AF282" t="str">
            <v>512.SG</v>
          </cell>
        </row>
        <row r="283">
          <cell r="A283">
            <v>283</v>
          </cell>
          <cell r="D283" t="str">
            <v>SG</v>
          </cell>
          <cell r="E283" t="str">
            <v>P</v>
          </cell>
          <cell r="F283">
            <v>1404886.6299405862</v>
          </cell>
          <cell r="G283">
            <v>1404886.6299405862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0.75</v>
          </cell>
          <cell r="N283">
            <v>1053664.9724554396</v>
          </cell>
          <cell r="O283">
            <v>351221.65748514654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512</v>
          </cell>
          <cell r="AE283" t="str">
            <v>SG</v>
          </cell>
          <cell r="AF283" t="str">
            <v>512.SG1</v>
          </cell>
        </row>
        <row r="284">
          <cell r="A284">
            <v>284</v>
          </cell>
          <cell r="F284">
            <v>41570529.5452457</v>
          </cell>
          <cell r="G284">
            <v>41570529.5452457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N284">
            <v>31177897.158934277</v>
          </cell>
          <cell r="O284">
            <v>10392632.386311425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512</v>
          </cell>
          <cell r="AE284" t="str">
            <v>NA</v>
          </cell>
          <cell r="AF284" t="str">
            <v>512.NA1</v>
          </cell>
        </row>
        <row r="285">
          <cell r="A285">
            <v>285</v>
          </cell>
          <cell r="AD285">
            <v>512</v>
          </cell>
          <cell r="AE285" t="str">
            <v>NA</v>
          </cell>
          <cell r="AF285" t="str">
            <v>512.NA2</v>
          </cell>
        </row>
        <row r="286">
          <cell r="A286">
            <v>286</v>
          </cell>
          <cell r="B286">
            <v>513</v>
          </cell>
          <cell r="C286" t="str">
            <v>Maintenance of Electric Plant</v>
          </cell>
          <cell r="AD286">
            <v>513</v>
          </cell>
          <cell r="AE286" t="str">
            <v>NA</v>
          </cell>
          <cell r="AF286" t="str">
            <v>513.NA</v>
          </cell>
        </row>
        <row r="287">
          <cell r="A287">
            <v>287</v>
          </cell>
          <cell r="D287" t="str">
            <v>SG</v>
          </cell>
          <cell r="E287" t="str">
            <v>P</v>
          </cell>
          <cell r="F287">
            <v>14909197.651186576</v>
          </cell>
          <cell r="G287">
            <v>14909197.651186576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0.75</v>
          </cell>
          <cell r="N287">
            <v>11181898.238389932</v>
          </cell>
          <cell r="O287">
            <v>3727299.412796644</v>
          </cell>
          <cell r="Q287">
            <v>0</v>
          </cell>
          <cell r="R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513</v>
          </cell>
          <cell r="AE287" t="str">
            <v>SG</v>
          </cell>
          <cell r="AF287" t="str">
            <v>513.SG</v>
          </cell>
        </row>
        <row r="288">
          <cell r="A288">
            <v>288</v>
          </cell>
          <cell r="D288" t="str">
            <v>SG</v>
          </cell>
          <cell r="E288" t="str">
            <v>P</v>
          </cell>
          <cell r="F288">
            <v>328977.64479701116</v>
          </cell>
          <cell r="G288">
            <v>328977.64479701116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0.75</v>
          </cell>
          <cell r="N288">
            <v>246733.23359775837</v>
          </cell>
          <cell r="O288">
            <v>82244.411199252791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513</v>
          </cell>
          <cell r="AE288" t="str">
            <v>SG</v>
          </cell>
          <cell r="AF288" t="str">
            <v>513.SG1</v>
          </cell>
        </row>
        <row r="289">
          <cell r="A289">
            <v>289</v>
          </cell>
          <cell r="F289">
            <v>15238175.295983586</v>
          </cell>
          <cell r="G289">
            <v>15238175.295983586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N289">
            <v>11428631.471987691</v>
          </cell>
          <cell r="O289">
            <v>3809543.8239958966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513</v>
          </cell>
          <cell r="AE289" t="str">
            <v>NA</v>
          </cell>
          <cell r="AF289" t="str">
            <v>513.NA1</v>
          </cell>
        </row>
        <row r="290">
          <cell r="A290">
            <v>290</v>
          </cell>
          <cell r="AD290">
            <v>513</v>
          </cell>
          <cell r="AE290" t="str">
            <v>NA</v>
          </cell>
          <cell r="AF290" t="str">
            <v>513.NA2</v>
          </cell>
        </row>
        <row r="291">
          <cell r="A291">
            <v>291</v>
          </cell>
          <cell r="B291">
            <v>514</v>
          </cell>
          <cell r="C291" t="str">
            <v>Maintenance of Misc. Steam Plant</v>
          </cell>
          <cell r="AD291">
            <v>514</v>
          </cell>
          <cell r="AE291" t="str">
            <v>NA</v>
          </cell>
          <cell r="AF291" t="str">
            <v>514.NA</v>
          </cell>
        </row>
        <row r="292">
          <cell r="A292">
            <v>292</v>
          </cell>
          <cell r="D292" t="str">
            <v>SG</v>
          </cell>
          <cell r="E292" t="str">
            <v>P</v>
          </cell>
          <cell r="F292">
            <v>3789632.1428474258</v>
          </cell>
          <cell r="G292">
            <v>3789632.1428474258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0.75</v>
          </cell>
          <cell r="N292">
            <v>2842224.1071355692</v>
          </cell>
          <cell r="O292">
            <v>947408.03571185644</v>
          </cell>
          <cell r="Q292">
            <v>0</v>
          </cell>
          <cell r="R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514</v>
          </cell>
          <cell r="AE292" t="str">
            <v>SG</v>
          </cell>
          <cell r="AF292" t="str">
            <v>514.SG</v>
          </cell>
        </row>
        <row r="293">
          <cell r="A293">
            <v>293</v>
          </cell>
          <cell r="D293" t="str">
            <v>SG</v>
          </cell>
          <cell r="E293" t="str">
            <v>P</v>
          </cell>
          <cell r="F293">
            <v>1413352.8831296994</v>
          </cell>
          <cell r="G293">
            <v>1413352.8831296994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0.75</v>
          </cell>
          <cell r="N293">
            <v>1060014.6623472746</v>
          </cell>
          <cell r="O293">
            <v>353338.22078242485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514</v>
          </cell>
          <cell r="AE293" t="str">
            <v>SG</v>
          </cell>
          <cell r="AF293" t="str">
            <v>514.SG1</v>
          </cell>
        </row>
        <row r="294">
          <cell r="A294">
            <v>294</v>
          </cell>
          <cell r="F294">
            <v>5202985.0259771254</v>
          </cell>
          <cell r="G294">
            <v>5202985.0259771254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N294">
            <v>3902238.7694828436</v>
          </cell>
          <cell r="O294">
            <v>1300746.2564942813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514</v>
          </cell>
          <cell r="AE294" t="str">
            <v>NA</v>
          </cell>
          <cell r="AF294" t="str">
            <v>514.NA1</v>
          </cell>
        </row>
        <row r="295">
          <cell r="A295">
            <v>295</v>
          </cell>
          <cell r="AD295">
            <v>514</v>
          </cell>
          <cell r="AE295" t="str">
            <v>NA</v>
          </cell>
          <cell r="AF295" t="str">
            <v>514.NA2</v>
          </cell>
        </row>
        <row r="296">
          <cell r="A296">
            <v>296</v>
          </cell>
          <cell r="B296" t="str">
            <v>Total Steam Power Generation</v>
          </cell>
          <cell r="F296">
            <v>495049870.24054927</v>
          </cell>
          <cell r="G296">
            <v>495049870.24054927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N296">
            <v>99377166.854360044</v>
          </cell>
          <cell r="O296">
            <v>395672703.38618928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 t="str">
            <v>Total Steam Power Generation</v>
          </cell>
          <cell r="AE296" t="str">
            <v>NA</v>
          </cell>
          <cell r="AF296" t="str">
            <v>Total Steam Power Generation.NA</v>
          </cell>
        </row>
        <row r="297">
          <cell r="A297">
            <v>297</v>
          </cell>
          <cell r="AD297" t="str">
            <v>Total Steam Power Generation</v>
          </cell>
          <cell r="AE297" t="str">
            <v>NA</v>
          </cell>
          <cell r="AF297" t="str">
            <v>Total Steam Power Generation.NA1</v>
          </cell>
        </row>
        <row r="298">
          <cell r="A298">
            <v>298</v>
          </cell>
          <cell r="B298">
            <v>517</v>
          </cell>
          <cell r="C298" t="str">
            <v>Operation Super &amp; Engineering</v>
          </cell>
          <cell r="AD298">
            <v>517</v>
          </cell>
          <cell r="AE298" t="str">
            <v>NA</v>
          </cell>
          <cell r="AF298" t="str">
            <v>517.NA</v>
          </cell>
        </row>
        <row r="299">
          <cell r="A299">
            <v>299</v>
          </cell>
          <cell r="D299" t="str">
            <v>SG</v>
          </cell>
          <cell r="E299" t="str">
            <v>P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0.75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517</v>
          </cell>
          <cell r="AE299" t="str">
            <v>SG</v>
          </cell>
          <cell r="AF299" t="str">
            <v>517.SG</v>
          </cell>
        </row>
        <row r="300">
          <cell r="A300">
            <v>300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517</v>
          </cell>
          <cell r="AE300" t="str">
            <v>NA</v>
          </cell>
          <cell r="AF300" t="str">
            <v>517.NA1</v>
          </cell>
        </row>
        <row r="301">
          <cell r="A301">
            <v>301</v>
          </cell>
          <cell r="AD301">
            <v>517</v>
          </cell>
          <cell r="AE301" t="str">
            <v>NA</v>
          </cell>
          <cell r="AF301" t="str">
            <v>517.NA2</v>
          </cell>
        </row>
        <row r="302">
          <cell r="A302">
            <v>302</v>
          </cell>
          <cell r="B302">
            <v>518</v>
          </cell>
          <cell r="C302" t="str">
            <v>Nuclear Fuel Expense</v>
          </cell>
          <cell r="AD302">
            <v>518</v>
          </cell>
          <cell r="AE302" t="str">
            <v>NA</v>
          </cell>
          <cell r="AF302" t="str">
            <v>518.NA</v>
          </cell>
        </row>
        <row r="303">
          <cell r="A303">
            <v>303</v>
          </cell>
          <cell r="D303" t="str">
            <v>SE</v>
          </cell>
          <cell r="E303" t="str">
            <v>P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518</v>
          </cell>
          <cell r="AE303" t="str">
            <v>SE</v>
          </cell>
          <cell r="AF303" t="str">
            <v>518.SE</v>
          </cell>
        </row>
        <row r="304">
          <cell r="A304">
            <v>304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518</v>
          </cell>
          <cell r="AE304" t="str">
            <v>NA</v>
          </cell>
          <cell r="AF304" t="str">
            <v>518.NA1</v>
          </cell>
        </row>
        <row r="305">
          <cell r="A305">
            <v>305</v>
          </cell>
          <cell r="AD305">
            <v>518</v>
          </cell>
          <cell r="AE305" t="str">
            <v>NA</v>
          </cell>
          <cell r="AF305" t="str">
            <v>518.NA2</v>
          </cell>
        </row>
        <row r="306">
          <cell r="A306">
            <v>306</v>
          </cell>
          <cell r="AD306">
            <v>518</v>
          </cell>
          <cell r="AE306" t="str">
            <v>NA</v>
          </cell>
          <cell r="AF306" t="str">
            <v>518.NA3</v>
          </cell>
        </row>
        <row r="307">
          <cell r="A307">
            <v>307</v>
          </cell>
          <cell r="B307">
            <v>519</v>
          </cell>
          <cell r="C307" t="str">
            <v>Coolants and Water</v>
          </cell>
          <cell r="AD307">
            <v>519</v>
          </cell>
          <cell r="AE307" t="str">
            <v>NA</v>
          </cell>
          <cell r="AF307" t="str">
            <v>519.NA</v>
          </cell>
        </row>
        <row r="308">
          <cell r="A308">
            <v>308</v>
          </cell>
          <cell r="D308" t="str">
            <v>SG</v>
          </cell>
          <cell r="E308" t="str">
            <v>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0.75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519</v>
          </cell>
          <cell r="AE308" t="str">
            <v>SG</v>
          </cell>
          <cell r="AF308" t="str">
            <v>519.SG</v>
          </cell>
        </row>
        <row r="309">
          <cell r="A309">
            <v>309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519</v>
          </cell>
          <cell r="AE309" t="str">
            <v>NA</v>
          </cell>
          <cell r="AF309" t="str">
            <v>519.NA1</v>
          </cell>
        </row>
        <row r="310">
          <cell r="A310">
            <v>310</v>
          </cell>
          <cell r="AD310">
            <v>519</v>
          </cell>
          <cell r="AE310" t="str">
            <v>NA</v>
          </cell>
          <cell r="AF310" t="str">
            <v>519.NA2</v>
          </cell>
        </row>
        <row r="311">
          <cell r="A311">
            <v>311</v>
          </cell>
          <cell r="B311">
            <v>520</v>
          </cell>
          <cell r="C311" t="str">
            <v>Steam Expenses</v>
          </cell>
          <cell r="AD311">
            <v>520</v>
          </cell>
          <cell r="AE311" t="str">
            <v>NA</v>
          </cell>
          <cell r="AF311" t="str">
            <v>520.NA</v>
          </cell>
        </row>
        <row r="312">
          <cell r="A312">
            <v>312</v>
          </cell>
          <cell r="D312" t="str">
            <v>SG</v>
          </cell>
          <cell r="E312" t="str">
            <v>P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0.75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520</v>
          </cell>
          <cell r="AE312" t="str">
            <v>SG</v>
          </cell>
          <cell r="AF312" t="str">
            <v>520.SG</v>
          </cell>
        </row>
        <row r="313">
          <cell r="A313">
            <v>313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520</v>
          </cell>
          <cell r="AE313" t="str">
            <v>NA</v>
          </cell>
          <cell r="AF313" t="str">
            <v>520.NA1</v>
          </cell>
        </row>
        <row r="314">
          <cell r="A314">
            <v>314</v>
          </cell>
          <cell r="AD314">
            <v>520</v>
          </cell>
          <cell r="AE314" t="str">
            <v>NA</v>
          </cell>
          <cell r="AF314" t="str">
            <v>520.NA2</v>
          </cell>
        </row>
        <row r="315">
          <cell r="A315">
            <v>315</v>
          </cell>
          <cell r="B315">
            <v>523</v>
          </cell>
          <cell r="C315" t="str">
            <v>Electric Expenses</v>
          </cell>
          <cell r="AD315">
            <v>523</v>
          </cell>
          <cell r="AE315" t="str">
            <v>NA</v>
          </cell>
          <cell r="AF315" t="str">
            <v>523.NA</v>
          </cell>
        </row>
        <row r="316">
          <cell r="A316">
            <v>316</v>
          </cell>
          <cell r="D316" t="str">
            <v>SG</v>
          </cell>
          <cell r="E316" t="str">
            <v>P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0.75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523</v>
          </cell>
          <cell r="AE316" t="str">
            <v>SG</v>
          </cell>
          <cell r="AF316" t="str">
            <v>523.SG</v>
          </cell>
        </row>
        <row r="317">
          <cell r="A317">
            <v>317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523</v>
          </cell>
          <cell r="AE317" t="str">
            <v>NA</v>
          </cell>
          <cell r="AF317" t="str">
            <v>523.NA1</v>
          </cell>
        </row>
        <row r="318">
          <cell r="A318">
            <v>318</v>
          </cell>
          <cell r="AD318">
            <v>523</v>
          </cell>
          <cell r="AE318" t="str">
            <v>NA</v>
          </cell>
          <cell r="AF318" t="str">
            <v>523.NA2</v>
          </cell>
        </row>
        <row r="319">
          <cell r="A319">
            <v>319</v>
          </cell>
          <cell r="B319">
            <v>524</v>
          </cell>
          <cell r="C319" t="str">
            <v>Misc. Nuclear Expenses</v>
          </cell>
          <cell r="AD319">
            <v>524</v>
          </cell>
          <cell r="AE319" t="str">
            <v>NA</v>
          </cell>
          <cell r="AF319" t="str">
            <v>524.NA</v>
          </cell>
        </row>
        <row r="320">
          <cell r="A320">
            <v>320</v>
          </cell>
          <cell r="D320" t="str">
            <v>SG</v>
          </cell>
          <cell r="E320" t="str">
            <v>P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0.75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524</v>
          </cell>
          <cell r="AE320" t="str">
            <v>SG</v>
          </cell>
          <cell r="AF320" t="str">
            <v>524.SG</v>
          </cell>
        </row>
        <row r="321">
          <cell r="A321">
            <v>321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524</v>
          </cell>
          <cell r="AE321" t="str">
            <v>NA</v>
          </cell>
          <cell r="AF321" t="str">
            <v>524.NA1</v>
          </cell>
        </row>
        <row r="322">
          <cell r="A322">
            <v>322</v>
          </cell>
          <cell r="AD322">
            <v>524</v>
          </cell>
          <cell r="AE322" t="str">
            <v>NA</v>
          </cell>
          <cell r="AF322" t="str">
            <v>524.NA2</v>
          </cell>
        </row>
        <row r="323">
          <cell r="A323">
            <v>323</v>
          </cell>
          <cell r="B323">
            <v>528</v>
          </cell>
          <cell r="C323" t="str">
            <v>Maintenance Super &amp; Engineering</v>
          </cell>
          <cell r="AD323">
            <v>528</v>
          </cell>
          <cell r="AE323" t="str">
            <v>NA</v>
          </cell>
          <cell r="AF323" t="str">
            <v>528.NA</v>
          </cell>
        </row>
        <row r="324">
          <cell r="A324">
            <v>324</v>
          </cell>
          <cell r="D324" t="str">
            <v>SG</v>
          </cell>
          <cell r="E324" t="str">
            <v>P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0.75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528</v>
          </cell>
          <cell r="AE324" t="str">
            <v>SG</v>
          </cell>
          <cell r="AF324" t="str">
            <v>528.SG</v>
          </cell>
        </row>
        <row r="325">
          <cell r="A325">
            <v>325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528</v>
          </cell>
          <cell r="AE325" t="str">
            <v>NA</v>
          </cell>
          <cell r="AF325" t="str">
            <v>528.NA1</v>
          </cell>
        </row>
        <row r="326">
          <cell r="A326">
            <v>326</v>
          </cell>
          <cell r="AD326">
            <v>528</v>
          </cell>
          <cell r="AE326" t="str">
            <v>NA</v>
          </cell>
          <cell r="AF326" t="str">
            <v>528.NA2</v>
          </cell>
        </row>
        <row r="327">
          <cell r="A327">
            <v>327</v>
          </cell>
          <cell r="B327">
            <v>529</v>
          </cell>
          <cell r="C327" t="str">
            <v>Maintenance of Structures</v>
          </cell>
          <cell r="AD327">
            <v>529</v>
          </cell>
          <cell r="AE327" t="str">
            <v>NA</v>
          </cell>
          <cell r="AF327" t="str">
            <v>529.NA</v>
          </cell>
        </row>
        <row r="328">
          <cell r="A328">
            <v>328</v>
          </cell>
          <cell r="D328" t="str">
            <v>SG</v>
          </cell>
          <cell r="E328" t="str">
            <v>P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0.75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529</v>
          </cell>
          <cell r="AE328" t="str">
            <v>SG</v>
          </cell>
          <cell r="AF328" t="str">
            <v>529.SG</v>
          </cell>
        </row>
        <row r="329">
          <cell r="A329">
            <v>329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529</v>
          </cell>
          <cell r="AE329" t="str">
            <v>NA</v>
          </cell>
          <cell r="AF329" t="str">
            <v>529.NA1</v>
          </cell>
        </row>
        <row r="330">
          <cell r="A330">
            <v>330</v>
          </cell>
          <cell r="AD330">
            <v>529</v>
          </cell>
          <cell r="AE330" t="str">
            <v>NA</v>
          </cell>
          <cell r="AF330" t="str">
            <v>529.NA2</v>
          </cell>
        </row>
        <row r="331">
          <cell r="A331">
            <v>331</v>
          </cell>
          <cell r="B331">
            <v>530</v>
          </cell>
          <cell r="C331" t="str">
            <v>Maintenance of Reactor Plant</v>
          </cell>
          <cell r="AD331">
            <v>530</v>
          </cell>
          <cell r="AE331" t="str">
            <v>NA</v>
          </cell>
          <cell r="AF331" t="str">
            <v>530.NA</v>
          </cell>
        </row>
        <row r="332">
          <cell r="A332">
            <v>332</v>
          </cell>
          <cell r="D332" t="str">
            <v>SG</v>
          </cell>
          <cell r="E332" t="str">
            <v>P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0.75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530</v>
          </cell>
          <cell r="AE332" t="str">
            <v>SG</v>
          </cell>
          <cell r="AF332" t="str">
            <v>530.SG</v>
          </cell>
        </row>
        <row r="333">
          <cell r="A333">
            <v>333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530</v>
          </cell>
          <cell r="AE333" t="str">
            <v>NA</v>
          </cell>
          <cell r="AF333" t="str">
            <v>530.NA1</v>
          </cell>
        </row>
        <row r="334">
          <cell r="A334">
            <v>334</v>
          </cell>
          <cell r="AD334">
            <v>530</v>
          </cell>
          <cell r="AE334" t="str">
            <v>NA</v>
          </cell>
          <cell r="AF334" t="str">
            <v>530.NA2</v>
          </cell>
        </row>
        <row r="335">
          <cell r="A335">
            <v>335</v>
          </cell>
          <cell r="B335">
            <v>531</v>
          </cell>
          <cell r="C335" t="str">
            <v>Maintenance of Electric Plant</v>
          </cell>
          <cell r="AD335">
            <v>531</v>
          </cell>
          <cell r="AE335" t="str">
            <v>NA</v>
          </cell>
          <cell r="AF335" t="str">
            <v>531.NA</v>
          </cell>
        </row>
        <row r="336">
          <cell r="A336">
            <v>336</v>
          </cell>
          <cell r="D336" t="str">
            <v>SG</v>
          </cell>
          <cell r="E336" t="str">
            <v>P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0.75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531</v>
          </cell>
          <cell r="AE336" t="str">
            <v>SG</v>
          </cell>
          <cell r="AF336" t="str">
            <v>531.SG</v>
          </cell>
        </row>
        <row r="337">
          <cell r="A337">
            <v>337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531</v>
          </cell>
          <cell r="AE337" t="str">
            <v>NA</v>
          </cell>
          <cell r="AF337" t="str">
            <v>531.NA1</v>
          </cell>
        </row>
        <row r="338">
          <cell r="A338">
            <v>338</v>
          </cell>
          <cell r="AD338">
            <v>531</v>
          </cell>
          <cell r="AE338" t="str">
            <v>NA</v>
          </cell>
          <cell r="AF338" t="str">
            <v>531.NA2</v>
          </cell>
        </row>
        <row r="339">
          <cell r="A339">
            <v>339</v>
          </cell>
          <cell r="B339">
            <v>532</v>
          </cell>
          <cell r="C339" t="str">
            <v>Maintenance of Misc Nuclear</v>
          </cell>
          <cell r="AD339">
            <v>532</v>
          </cell>
          <cell r="AE339" t="str">
            <v>NA</v>
          </cell>
          <cell r="AF339" t="str">
            <v>532.NA</v>
          </cell>
        </row>
        <row r="340">
          <cell r="A340">
            <v>340</v>
          </cell>
          <cell r="D340" t="str">
            <v>SG</v>
          </cell>
          <cell r="E340" t="str">
            <v>P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0.75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532</v>
          </cell>
          <cell r="AE340" t="str">
            <v>SG</v>
          </cell>
          <cell r="AF340" t="str">
            <v>532.SG</v>
          </cell>
        </row>
        <row r="341">
          <cell r="A341">
            <v>341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532</v>
          </cell>
          <cell r="AE341" t="str">
            <v>NA</v>
          </cell>
          <cell r="AF341" t="str">
            <v>532.NA1</v>
          </cell>
        </row>
        <row r="342">
          <cell r="A342">
            <v>342</v>
          </cell>
          <cell r="AD342">
            <v>532</v>
          </cell>
          <cell r="AE342" t="str">
            <v>NA</v>
          </cell>
          <cell r="AF342" t="str">
            <v>532.NA2</v>
          </cell>
        </row>
        <row r="343">
          <cell r="A343">
            <v>343</v>
          </cell>
          <cell r="B343" t="str">
            <v>Total Nuclear Power Generation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 t="str">
            <v>Total Nuclear Power Generation</v>
          </cell>
          <cell r="AE343" t="str">
            <v>NA</v>
          </cell>
          <cell r="AF343" t="str">
            <v>Total Nuclear Power Generation.NA</v>
          </cell>
        </row>
        <row r="344">
          <cell r="A344">
            <v>344</v>
          </cell>
          <cell r="AD344" t="str">
            <v>Total Nuclear Power Generation</v>
          </cell>
          <cell r="AE344" t="str">
            <v>NA</v>
          </cell>
          <cell r="AF344" t="str">
            <v>Total Nuclear Power Generation.NA1</v>
          </cell>
        </row>
        <row r="345">
          <cell r="A345">
            <v>345</v>
          </cell>
          <cell r="AD345" t="str">
            <v>Total Nuclear Power Generation</v>
          </cell>
          <cell r="AE345" t="str">
            <v>NA</v>
          </cell>
          <cell r="AF345" t="str">
            <v>Total Nuclear Power Generation.NA2</v>
          </cell>
        </row>
        <row r="346">
          <cell r="A346">
            <v>346</v>
          </cell>
          <cell r="B346">
            <v>535</v>
          </cell>
          <cell r="C346" t="str">
            <v>Operation Super &amp; Engineering</v>
          </cell>
          <cell r="AD346">
            <v>535</v>
          </cell>
          <cell r="AE346" t="str">
            <v>NA</v>
          </cell>
          <cell r="AF346" t="str">
            <v>535.NA</v>
          </cell>
        </row>
        <row r="347">
          <cell r="A347">
            <v>347</v>
          </cell>
          <cell r="D347" t="str">
            <v>SG</v>
          </cell>
          <cell r="E347" t="str">
            <v>P</v>
          </cell>
          <cell r="F347">
            <v>3254859.8266743389</v>
          </cell>
          <cell r="G347">
            <v>3254859.8266743389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0.75</v>
          </cell>
          <cell r="N347">
            <v>2441144.8700057543</v>
          </cell>
          <cell r="O347">
            <v>813714.95666858472</v>
          </cell>
          <cell r="Q347">
            <v>0</v>
          </cell>
          <cell r="R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535</v>
          </cell>
          <cell r="AE347" t="str">
            <v>SG</v>
          </cell>
          <cell r="AF347" t="str">
            <v>535.SG</v>
          </cell>
        </row>
        <row r="348">
          <cell r="A348">
            <v>348</v>
          </cell>
          <cell r="D348" t="str">
            <v>SG</v>
          </cell>
          <cell r="E348" t="str">
            <v>P</v>
          </cell>
          <cell r="F348">
            <v>610404.31797583832</v>
          </cell>
          <cell r="G348">
            <v>610404.31797583832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0.75</v>
          </cell>
          <cell r="N348">
            <v>457803.23848187877</v>
          </cell>
          <cell r="O348">
            <v>152601.07949395958</v>
          </cell>
          <cell r="Q348">
            <v>0</v>
          </cell>
          <cell r="R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535</v>
          </cell>
          <cell r="AE348" t="str">
            <v>SG</v>
          </cell>
          <cell r="AF348" t="str">
            <v>535.SG1</v>
          </cell>
        </row>
        <row r="349">
          <cell r="A349">
            <v>349</v>
          </cell>
          <cell r="F349">
            <v>3865264.1446501771</v>
          </cell>
          <cell r="G349">
            <v>3865264.1446501771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N349">
            <v>2898948.1084876331</v>
          </cell>
          <cell r="O349">
            <v>966316.03616254427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D349">
            <v>535</v>
          </cell>
          <cell r="AE349" t="str">
            <v>NA</v>
          </cell>
          <cell r="AF349" t="str">
            <v>535.NA1</v>
          </cell>
        </row>
        <row r="350">
          <cell r="A350">
            <v>350</v>
          </cell>
          <cell r="AD350">
            <v>535</v>
          </cell>
          <cell r="AE350" t="str">
            <v>NA</v>
          </cell>
          <cell r="AF350" t="str">
            <v>535.NA2</v>
          </cell>
        </row>
        <row r="351">
          <cell r="A351">
            <v>351</v>
          </cell>
          <cell r="B351">
            <v>536</v>
          </cell>
          <cell r="C351" t="str">
            <v>Water For Power</v>
          </cell>
          <cell r="AD351">
            <v>536</v>
          </cell>
          <cell r="AE351" t="str">
            <v>NA</v>
          </cell>
          <cell r="AF351" t="str">
            <v>536.NA</v>
          </cell>
        </row>
        <row r="352">
          <cell r="A352">
            <v>352</v>
          </cell>
          <cell r="D352" t="str">
            <v>SG</v>
          </cell>
          <cell r="E352" t="str">
            <v>P</v>
          </cell>
          <cell r="F352">
            <v>53344.341599182044</v>
          </cell>
          <cell r="G352">
            <v>53344.341599182044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0.75</v>
          </cell>
          <cell r="N352">
            <v>40008.256199386531</v>
          </cell>
          <cell r="O352">
            <v>13336.085399795511</v>
          </cell>
          <cell r="Q352">
            <v>0</v>
          </cell>
          <cell r="R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536</v>
          </cell>
          <cell r="AE352" t="str">
            <v>SG</v>
          </cell>
          <cell r="AF352" t="str">
            <v>536.SG</v>
          </cell>
        </row>
        <row r="353">
          <cell r="A353">
            <v>353</v>
          </cell>
          <cell r="D353" t="str">
            <v>SG</v>
          </cell>
          <cell r="E353" t="str">
            <v>P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0.75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536</v>
          </cell>
          <cell r="AE353" t="str">
            <v>SG</v>
          </cell>
          <cell r="AF353" t="str">
            <v>536.SG1</v>
          </cell>
        </row>
        <row r="354">
          <cell r="A354">
            <v>354</v>
          </cell>
          <cell r="F354">
            <v>53344.341599182044</v>
          </cell>
          <cell r="G354">
            <v>53344.341599182044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N354">
            <v>40008.256199386531</v>
          </cell>
          <cell r="O354">
            <v>13336.085399795511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536</v>
          </cell>
          <cell r="AE354" t="str">
            <v>NA</v>
          </cell>
          <cell r="AF354" t="str">
            <v>536.NA1</v>
          </cell>
        </row>
        <row r="355">
          <cell r="A355">
            <v>355</v>
          </cell>
          <cell r="AD355">
            <v>536</v>
          </cell>
          <cell r="AE355" t="str">
            <v>NA</v>
          </cell>
          <cell r="AF355" t="str">
            <v>536.NA2</v>
          </cell>
        </row>
        <row r="356">
          <cell r="A356">
            <v>356</v>
          </cell>
          <cell r="B356">
            <v>537</v>
          </cell>
          <cell r="C356" t="str">
            <v>Hydraulic Expenses</v>
          </cell>
          <cell r="AD356">
            <v>537</v>
          </cell>
          <cell r="AE356" t="str">
            <v>NA</v>
          </cell>
          <cell r="AF356" t="str">
            <v>537.NA</v>
          </cell>
        </row>
        <row r="357">
          <cell r="A357">
            <v>357</v>
          </cell>
          <cell r="D357" t="str">
            <v>SG</v>
          </cell>
          <cell r="E357" t="str">
            <v>P</v>
          </cell>
          <cell r="F357">
            <v>1756348.1606624865</v>
          </cell>
          <cell r="G357">
            <v>1756348.1606624865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0.75</v>
          </cell>
          <cell r="N357">
            <v>1317261.1204968649</v>
          </cell>
          <cell r="O357">
            <v>439087.04016562161</v>
          </cell>
          <cell r="Q357">
            <v>0</v>
          </cell>
          <cell r="R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537</v>
          </cell>
          <cell r="AE357" t="str">
            <v>SG</v>
          </cell>
          <cell r="AF357" t="str">
            <v>537.SG</v>
          </cell>
        </row>
        <row r="358">
          <cell r="A358">
            <v>358</v>
          </cell>
          <cell r="D358" t="str">
            <v>SG</v>
          </cell>
          <cell r="E358" t="str">
            <v>P</v>
          </cell>
          <cell r="F358">
            <v>136881.00118375628</v>
          </cell>
          <cell r="G358">
            <v>136881.00118375628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0.75</v>
          </cell>
          <cell r="N358">
            <v>102660.75088781721</v>
          </cell>
          <cell r="O358">
            <v>34220.250295939069</v>
          </cell>
          <cell r="Q358">
            <v>0</v>
          </cell>
          <cell r="R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537</v>
          </cell>
          <cell r="AE358" t="str">
            <v>SG</v>
          </cell>
          <cell r="AF358" t="str">
            <v>537.SG1</v>
          </cell>
        </row>
        <row r="359">
          <cell r="A359">
            <v>359</v>
          </cell>
          <cell r="F359">
            <v>1893229.1618462428</v>
          </cell>
          <cell r="G359">
            <v>1893229.1618462428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N359">
            <v>1419921.8713846821</v>
          </cell>
          <cell r="O359">
            <v>473307.29046156071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537</v>
          </cell>
          <cell r="AE359" t="str">
            <v>NA</v>
          </cell>
          <cell r="AF359" t="str">
            <v>537.NA1</v>
          </cell>
        </row>
        <row r="360">
          <cell r="A360">
            <v>360</v>
          </cell>
          <cell r="AD360">
            <v>537</v>
          </cell>
          <cell r="AE360" t="str">
            <v>NA</v>
          </cell>
          <cell r="AF360" t="str">
            <v>537.NA2</v>
          </cell>
        </row>
        <row r="361">
          <cell r="A361">
            <v>361</v>
          </cell>
          <cell r="B361">
            <v>538</v>
          </cell>
          <cell r="C361" t="str">
            <v>Electric Expenses</v>
          </cell>
          <cell r="AD361">
            <v>538</v>
          </cell>
          <cell r="AE361" t="str">
            <v>NA</v>
          </cell>
          <cell r="AF361" t="str">
            <v>538.NA</v>
          </cell>
        </row>
        <row r="362">
          <cell r="A362">
            <v>362</v>
          </cell>
          <cell r="D362" t="str">
            <v>SG</v>
          </cell>
          <cell r="E362" t="str">
            <v>P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0.75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538</v>
          </cell>
          <cell r="AE362" t="str">
            <v>SG</v>
          </cell>
          <cell r="AF362" t="str">
            <v>538.SG</v>
          </cell>
        </row>
        <row r="363">
          <cell r="A363">
            <v>363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538</v>
          </cell>
          <cell r="AE363" t="str">
            <v>NA</v>
          </cell>
          <cell r="AF363" t="str">
            <v>538.NA1</v>
          </cell>
        </row>
        <row r="364">
          <cell r="A364">
            <v>364</v>
          </cell>
          <cell r="AD364">
            <v>538</v>
          </cell>
          <cell r="AE364" t="str">
            <v>NA</v>
          </cell>
          <cell r="AF364" t="str">
            <v>538.NA2</v>
          </cell>
        </row>
        <row r="365">
          <cell r="A365">
            <v>365</v>
          </cell>
          <cell r="B365">
            <v>539</v>
          </cell>
          <cell r="C365" t="str">
            <v>Misc. Hydro Expenses</v>
          </cell>
          <cell r="AD365">
            <v>539</v>
          </cell>
          <cell r="AE365" t="str">
            <v>NA</v>
          </cell>
          <cell r="AF365" t="str">
            <v>539.NA</v>
          </cell>
        </row>
        <row r="366">
          <cell r="A366">
            <v>366</v>
          </cell>
          <cell r="D366" t="str">
            <v>SG</v>
          </cell>
          <cell r="E366" t="str">
            <v>P</v>
          </cell>
          <cell r="F366">
            <v>4887509.1394778639</v>
          </cell>
          <cell r="G366">
            <v>4887509.1394778639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0.75</v>
          </cell>
          <cell r="N366">
            <v>3665631.8546083979</v>
          </cell>
          <cell r="O366">
            <v>1221877.284869466</v>
          </cell>
          <cell r="Q366">
            <v>0</v>
          </cell>
          <cell r="R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539</v>
          </cell>
          <cell r="AE366" t="str">
            <v>SG</v>
          </cell>
          <cell r="AF366" t="str">
            <v>539.SG</v>
          </cell>
        </row>
        <row r="367">
          <cell r="A367">
            <v>367</v>
          </cell>
          <cell r="D367" t="str">
            <v>SG</v>
          </cell>
          <cell r="E367" t="str">
            <v>P</v>
          </cell>
          <cell r="F367">
            <v>3923830.3397401846</v>
          </cell>
          <cell r="G367">
            <v>3923830.3397401846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0.75</v>
          </cell>
          <cell r="N367">
            <v>2942872.7548051383</v>
          </cell>
          <cell r="O367">
            <v>980957.58493504615</v>
          </cell>
          <cell r="Q367">
            <v>0</v>
          </cell>
          <cell r="R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539</v>
          </cell>
          <cell r="AE367" t="str">
            <v>SG</v>
          </cell>
          <cell r="AF367" t="str">
            <v>539.SG1</v>
          </cell>
        </row>
        <row r="368">
          <cell r="A368">
            <v>368</v>
          </cell>
          <cell r="F368">
            <v>8811339.479218049</v>
          </cell>
          <cell r="G368">
            <v>8811339.479218049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N368">
            <v>6608504.6094135363</v>
          </cell>
          <cell r="O368">
            <v>2202834.8698045122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539</v>
          </cell>
          <cell r="AE368" t="str">
            <v>NA</v>
          </cell>
          <cell r="AF368" t="str">
            <v>539.NA1</v>
          </cell>
        </row>
        <row r="369">
          <cell r="A369">
            <v>369</v>
          </cell>
          <cell r="AD369">
            <v>539</v>
          </cell>
          <cell r="AE369" t="str">
            <v>NA</v>
          </cell>
          <cell r="AF369" t="str">
            <v>539.NA2</v>
          </cell>
        </row>
        <row r="370">
          <cell r="A370">
            <v>370</v>
          </cell>
          <cell r="B370">
            <v>540</v>
          </cell>
          <cell r="C370" t="str">
            <v>Rents (Hydro Generation)</v>
          </cell>
          <cell r="AD370">
            <v>540</v>
          </cell>
          <cell r="AE370" t="str">
            <v>NA</v>
          </cell>
          <cell r="AF370" t="str">
            <v>540.NA</v>
          </cell>
        </row>
        <row r="371">
          <cell r="A371">
            <v>371</v>
          </cell>
          <cell r="D371" t="str">
            <v>SG</v>
          </cell>
          <cell r="E371" t="str">
            <v>P</v>
          </cell>
          <cell r="F371">
            <v>664514.30208643258</v>
          </cell>
          <cell r="G371">
            <v>664514.30208643258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0.75</v>
          </cell>
          <cell r="N371">
            <v>498385.72656482446</v>
          </cell>
          <cell r="O371">
            <v>166128.57552160815</v>
          </cell>
          <cell r="Q371">
            <v>0</v>
          </cell>
          <cell r="R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540</v>
          </cell>
          <cell r="AE371" t="str">
            <v>SG</v>
          </cell>
          <cell r="AF371" t="str">
            <v>540.SG</v>
          </cell>
        </row>
        <row r="372">
          <cell r="A372">
            <v>372</v>
          </cell>
          <cell r="D372" t="str">
            <v>SG</v>
          </cell>
          <cell r="E372" t="str">
            <v>P</v>
          </cell>
          <cell r="F372">
            <v>23792.445261621215</v>
          </cell>
          <cell r="G372">
            <v>23792.445261621215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0.75</v>
          </cell>
          <cell r="N372">
            <v>17844.333946215913</v>
          </cell>
          <cell r="O372">
            <v>5948.1113154053037</v>
          </cell>
          <cell r="Q372">
            <v>0</v>
          </cell>
          <cell r="R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540</v>
          </cell>
          <cell r="AE372" t="str">
            <v>SG</v>
          </cell>
          <cell r="AF372" t="str">
            <v>540.SG1</v>
          </cell>
        </row>
        <row r="373">
          <cell r="A373">
            <v>373</v>
          </cell>
          <cell r="F373">
            <v>688306.74734805385</v>
          </cell>
          <cell r="G373">
            <v>688306.74734805385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N373">
            <v>516230.06051104038</v>
          </cell>
          <cell r="O373">
            <v>172076.68683701346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540</v>
          </cell>
          <cell r="AE373" t="str">
            <v>NA</v>
          </cell>
          <cell r="AF373" t="str">
            <v>540.NA1</v>
          </cell>
        </row>
        <row r="374">
          <cell r="A374">
            <v>374</v>
          </cell>
          <cell r="AD374">
            <v>540</v>
          </cell>
          <cell r="AE374" t="str">
            <v>NA</v>
          </cell>
          <cell r="AF374" t="str">
            <v>540.NA2</v>
          </cell>
        </row>
        <row r="375">
          <cell r="A375">
            <v>375</v>
          </cell>
          <cell r="B375">
            <v>541</v>
          </cell>
          <cell r="C375" t="str">
            <v>Maint Supervision &amp; Engineering</v>
          </cell>
          <cell r="AD375">
            <v>541</v>
          </cell>
          <cell r="AE375" t="str">
            <v>NA</v>
          </cell>
          <cell r="AF375" t="str">
            <v>541.NA</v>
          </cell>
        </row>
        <row r="376">
          <cell r="A376">
            <v>376</v>
          </cell>
          <cell r="D376" t="str">
            <v>SG</v>
          </cell>
          <cell r="E376" t="str">
            <v>P</v>
          </cell>
          <cell r="F376">
            <v>169.7257565477249</v>
          </cell>
          <cell r="G376">
            <v>169.7257565477249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0.75</v>
          </cell>
          <cell r="N376">
            <v>127.29431741079367</v>
          </cell>
          <cell r="O376">
            <v>42.431439136931225</v>
          </cell>
          <cell r="Q376">
            <v>0</v>
          </cell>
          <cell r="R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541</v>
          </cell>
          <cell r="AE376" t="str">
            <v>SG</v>
          </cell>
          <cell r="AF376" t="str">
            <v>541.SG</v>
          </cell>
        </row>
        <row r="377">
          <cell r="A377">
            <v>377</v>
          </cell>
          <cell r="F377">
            <v>169.7257565477249</v>
          </cell>
          <cell r="G377">
            <v>169.7257565477249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N377">
            <v>127.29431741079367</v>
          </cell>
          <cell r="O377">
            <v>42.431439136931225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541</v>
          </cell>
          <cell r="AE377" t="str">
            <v>NA</v>
          </cell>
          <cell r="AF377" t="str">
            <v>541.NA1</v>
          </cell>
        </row>
        <row r="378">
          <cell r="A378">
            <v>378</v>
          </cell>
          <cell r="AD378">
            <v>541</v>
          </cell>
          <cell r="AE378" t="str">
            <v>NA</v>
          </cell>
          <cell r="AF378" t="str">
            <v>541.NA2</v>
          </cell>
        </row>
        <row r="379">
          <cell r="A379">
            <v>379</v>
          </cell>
          <cell r="B379">
            <v>542</v>
          </cell>
          <cell r="C379" t="str">
            <v>Maintenance of Structures</v>
          </cell>
          <cell r="AD379">
            <v>542</v>
          </cell>
          <cell r="AE379" t="str">
            <v>NA</v>
          </cell>
          <cell r="AF379" t="str">
            <v>542.NA</v>
          </cell>
        </row>
        <row r="380">
          <cell r="A380">
            <v>380</v>
          </cell>
          <cell r="D380" t="str">
            <v>SG</v>
          </cell>
          <cell r="E380" t="str">
            <v>P</v>
          </cell>
          <cell r="F380">
            <v>334730.7880239574</v>
          </cell>
          <cell r="G380">
            <v>334730.7880239574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0.75</v>
          </cell>
          <cell r="N380">
            <v>251048.09101796805</v>
          </cell>
          <cell r="O380">
            <v>83682.69700598935</v>
          </cell>
          <cell r="Q380">
            <v>0</v>
          </cell>
          <cell r="R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542</v>
          </cell>
          <cell r="AE380" t="str">
            <v>SG</v>
          </cell>
          <cell r="AF380" t="str">
            <v>542.SG</v>
          </cell>
        </row>
        <row r="381">
          <cell r="A381">
            <v>381</v>
          </cell>
          <cell r="D381" t="str">
            <v>SG</v>
          </cell>
          <cell r="E381" t="str">
            <v>P</v>
          </cell>
          <cell r="F381">
            <v>62156.743469774206</v>
          </cell>
          <cell r="G381">
            <v>62156.743469774206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0.75</v>
          </cell>
          <cell r="N381">
            <v>46617.557602330657</v>
          </cell>
          <cell r="O381">
            <v>15539.185867443552</v>
          </cell>
          <cell r="Q381">
            <v>0</v>
          </cell>
          <cell r="R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542</v>
          </cell>
          <cell r="AE381" t="str">
            <v>SG</v>
          </cell>
          <cell r="AF381" t="str">
            <v>542.SG1</v>
          </cell>
        </row>
        <row r="382">
          <cell r="A382">
            <v>382</v>
          </cell>
          <cell r="F382">
            <v>396887.5314937316</v>
          </cell>
          <cell r="G382">
            <v>396887.5314937316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N382">
            <v>297665.64862029871</v>
          </cell>
          <cell r="O382">
            <v>99221.8828734329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542</v>
          </cell>
          <cell r="AE382" t="str">
            <v>NA</v>
          </cell>
          <cell r="AF382" t="str">
            <v>542.NA1</v>
          </cell>
        </row>
        <row r="383">
          <cell r="A383">
            <v>383</v>
          </cell>
          <cell r="AD383">
            <v>542</v>
          </cell>
          <cell r="AE383" t="str">
            <v>NA</v>
          </cell>
          <cell r="AF383" t="str">
            <v>542.NA2</v>
          </cell>
        </row>
        <row r="384">
          <cell r="A384">
            <v>384</v>
          </cell>
          <cell r="B384">
            <v>543</v>
          </cell>
          <cell r="C384" t="str">
            <v>Maintenance of Dams &amp; Waterways</v>
          </cell>
          <cell r="AD384">
            <v>543</v>
          </cell>
          <cell r="AE384" t="str">
            <v>NA</v>
          </cell>
          <cell r="AF384" t="str">
            <v>543.NA</v>
          </cell>
        </row>
        <row r="385">
          <cell r="A385">
            <v>385</v>
          </cell>
          <cell r="D385" t="str">
            <v>SG</v>
          </cell>
          <cell r="E385" t="str">
            <v>P</v>
          </cell>
          <cell r="F385">
            <v>455594.61208479881</v>
          </cell>
          <cell r="G385">
            <v>455594.61208479881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0.75</v>
          </cell>
          <cell r="N385">
            <v>341695.95906359912</v>
          </cell>
          <cell r="O385">
            <v>113898.6530211997</v>
          </cell>
          <cell r="Q385">
            <v>0</v>
          </cell>
          <cell r="R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543</v>
          </cell>
          <cell r="AE385" t="str">
            <v>SG</v>
          </cell>
          <cell r="AF385" t="str">
            <v>543.SG</v>
          </cell>
        </row>
        <row r="386">
          <cell r="A386">
            <v>386</v>
          </cell>
          <cell r="D386" t="str">
            <v>SG</v>
          </cell>
          <cell r="E386" t="str">
            <v>P</v>
          </cell>
          <cell r="F386">
            <v>162588.69662301452</v>
          </cell>
          <cell r="G386">
            <v>162588.69662301452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0.75</v>
          </cell>
          <cell r="N386">
            <v>121941.52246726089</v>
          </cell>
          <cell r="O386">
            <v>40647.17415575363</v>
          </cell>
          <cell r="Q386">
            <v>0</v>
          </cell>
          <cell r="R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D386">
            <v>543</v>
          </cell>
          <cell r="AE386" t="str">
            <v>SG</v>
          </cell>
          <cell r="AF386" t="str">
            <v>543.SG1</v>
          </cell>
        </row>
        <row r="387">
          <cell r="A387">
            <v>387</v>
          </cell>
          <cell r="F387">
            <v>618183.30870781327</v>
          </cell>
          <cell r="G387">
            <v>618183.30870781327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N387">
            <v>463637.48153086001</v>
          </cell>
          <cell r="O387">
            <v>154545.82717695332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543</v>
          </cell>
          <cell r="AE387" t="str">
            <v>NA</v>
          </cell>
          <cell r="AF387" t="str">
            <v>543.NA1</v>
          </cell>
        </row>
        <row r="388">
          <cell r="A388">
            <v>388</v>
          </cell>
          <cell r="AD388">
            <v>543</v>
          </cell>
          <cell r="AE388" t="str">
            <v>NA</v>
          </cell>
          <cell r="AF388" t="str">
            <v>543.NA2</v>
          </cell>
        </row>
        <row r="389">
          <cell r="A389">
            <v>389</v>
          </cell>
          <cell r="B389">
            <v>544</v>
          </cell>
          <cell r="C389" t="str">
            <v>Maintenance of Electric Plant</v>
          </cell>
          <cell r="AD389">
            <v>544</v>
          </cell>
          <cell r="AE389" t="str">
            <v>NA</v>
          </cell>
          <cell r="AF389" t="str">
            <v>544.NA</v>
          </cell>
        </row>
        <row r="390">
          <cell r="A390">
            <v>390</v>
          </cell>
          <cell r="D390" t="str">
            <v>SG</v>
          </cell>
          <cell r="E390" t="str">
            <v>P</v>
          </cell>
          <cell r="F390">
            <v>564258.9905768818</v>
          </cell>
          <cell r="G390">
            <v>564258.9905768818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0.75</v>
          </cell>
          <cell r="N390">
            <v>423194.24293266132</v>
          </cell>
          <cell r="O390">
            <v>141064.74764422045</v>
          </cell>
          <cell r="Q390">
            <v>0</v>
          </cell>
          <cell r="R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D390">
            <v>544</v>
          </cell>
          <cell r="AE390" t="str">
            <v>SG</v>
          </cell>
          <cell r="AF390" t="str">
            <v>544.SG</v>
          </cell>
        </row>
        <row r="391">
          <cell r="A391">
            <v>391</v>
          </cell>
          <cell r="D391" t="str">
            <v>SG</v>
          </cell>
          <cell r="E391" t="str">
            <v>P</v>
          </cell>
          <cell r="F391">
            <v>201180.39234994011</v>
          </cell>
          <cell r="G391">
            <v>201180.39234994011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0.75</v>
          </cell>
          <cell r="N391">
            <v>150885.29426245508</v>
          </cell>
          <cell r="O391">
            <v>50295.098087485028</v>
          </cell>
          <cell r="Q391">
            <v>0</v>
          </cell>
          <cell r="R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D391">
            <v>544</v>
          </cell>
          <cell r="AE391" t="str">
            <v>SG</v>
          </cell>
          <cell r="AF391" t="str">
            <v>544.SG1</v>
          </cell>
        </row>
        <row r="392">
          <cell r="A392">
            <v>392</v>
          </cell>
          <cell r="F392">
            <v>765439.38292682194</v>
          </cell>
          <cell r="G392">
            <v>765439.38292682194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N392">
            <v>574079.5371951164</v>
          </cell>
          <cell r="O392">
            <v>191359.84573170549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D392">
            <v>544</v>
          </cell>
          <cell r="AE392" t="str">
            <v>NA</v>
          </cell>
          <cell r="AF392" t="str">
            <v>544.NA1</v>
          </cell>
        </row>
        <row r="393">
          <cell r="A393">
            <v>393</v>
          </cell>
          <cell r="AD393">
            <v>544</v>
          </cell>
          <cell r="AE393" t="str">
            <v>NA</v>
          </cell>
          <cell r="AF393" t="str">
            <v>544.NA2</v>
          </cell>
        </row>
        <row r="394">
          <cell r="A394">
            <v>394</v>
          </cell>
          <cell r="B394">
            <v>545</v>
          </cell>
          <cell r="C394" t="str">
            <v>Maintenance of Misc. Hydro Plant</v>
          </cell>
          <cell r="AD394">
            <v>545</v>
          </cell>
          <cell r="AE394" t="str">
            <v>NA</v>
          </cell>
          <cell r="AF394" t="str">
            <v>545.NA</v>
          </cell>
        </row>
        <row r="395">
          <cell r="A395">
            <v>395</v>
          </cell>
          <cell r="D395" t="str">
            <v>SG</v>
          </cell>
          <cell r="E395" t="str">
            <v>P</v>
          </cell>
          <cell r="F395">
            <v>1044153.2217291177</v>
          </cell>
          <cell r="G395">
            <v>1044153.2217291177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0.75</v>
          </cell>
          <cell r="N395">
            <v>783114.91629683832</v>
          </cell>
          <cell r="O395">
            <v>261038.30543227942</v>
          </cell>
          <cell r="Q395">
            <v>0</v>
          </cell>
          <cell r="R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D395">
            <v>545</v>
          </cell>
          <cell r="AE395" t="str">
            <v>SG</v>
          </cell>
          <cell r="AF395" t="str">
            <v>545.SG</v>
          </cell>
        </row>
        <row r="396">
          <cell r="A396">
            <v>396</v>
          </cell>
          <cell r="D396" t="str">
            <v>SG</v>
          </cell>
          <cell r="E396" t="str">
            <v>P</v>
          </cell>
          <cell r="F396">
            <v>275174.99991139857</v>
          </cell>
          <cell r="G396">
            <v>275174.99991139857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0.75</v>
          </cell>
          <cell r="N396">
            <v>206381.24993354891</v>
          </cell>
          <cell r="O396">
            <v>68793.749977849642</v>
          </cell>
          <cell r="Q396">
            <v>0</v>
          </cell>
          <cell r="R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545</v>
          </cell>
          <cell r="AE396" t="str">
            <v>SG</v>
          </cell>
          <cell r="AF396" t="str">
            <v>545.SG1</v>
          </cell>
        </row>
        <row r="397">
          <cell r="A397">
            <v>397</v>
          </cell>
          <cell r="F397">
            <v>1319328.2216405163</v>
          </cell>
          <cell r="G397">
            <v>1319328.2216405163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N397">
            <v>989496.16623038729</v>
          </cell>
          <cell r="O397">
            <v>329832.05541012908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545</v>
          </cell>
          <cell r="AE397" t="str">
            <v>NA</v>
          </cell>
          <cell r="AF397" t="str">
            <v>545.NA1</v>
          </cell>
        </row>
        <row r="398">
          <cell r="A398">
            <v>398</v>
          </cell>
          <cell r="AD398">
            <v>545</v>
          </cell>
          <cell r="AE398" t="str">
            <v>NA</v>
          </cell>
          <cell r="AF398" t="str">
            <v>545.NA2</v>
          </cell>
        </row>
        <row r="399">
          <cell r="A399">
            <v>399</v>
          </cell>
          <cell r="B399" t="str">
            <v xml:space="preserve">Total Hydraulic Power Generation </v>
          </cell>
          <cell r="F399">
            <v>18411492.045187134</v>
          </cell>
          <cell r="G399">
            <v>18411492.045187134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N399">
            <v>13808619.033890352</v>
          </cell>
          <cell r="O399">
            <v>4602873.0112967836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 t="str">
            <v xml:space="preserve">Total Hydraulic Power Generation </v>
          </cell>
          <cell r="AE399" t="str">
            <v>NA</v>
          </cell>
          <cell r="AF399" t="str">
            <v>Total Hydraulic Power Generation .NA</v>
          </cell>
        </row>
        <row r="400">
          <cell r="A400">
            <v>400</v>
          </cell>
          <cell r="AD400" t="str">
            <v xml:space="preserve">Total Hydraulic Power Generation </v>
          </cell>
          <cell r="AE400" t="str">
            <v>NA</v>
          </cell>
          <cell r="AF400" t="str">
            <v>Total Hydraulic Power Generation .NA1</v>
          </cell>
        </row>
        <row r="401">
          <cell r="A401">
            <v>401</v>
          </cell>
          <cell r="AD401" t="str">
            <v xml:space="preserve">Total Hydraulic Power Generation </v>
          </cell>
          <cell r="AE401" t="str">
            <v>NA</v>
          </cell>
          <cell r="AF401" t="str">
            <v>Total Hydraulic Power Generation .NA2</v>
          </cell>
        </row>
        <row r="402">
          <cell r="A402">
            <v>402</v>
          </cell>
          <cell r="B402">
            <v>546</v>
          </cell>
          <cell r="C402" t="str">
            <v>Operation Super &amp; Engineering</v>
          </cell>
          <cell r="AD402">
            <v>546</v>
          </cell>
          <cell r="AE402" t="str">
            <v>NA</v>
          </cell>
          <cell r="AF402" t="str">
            <v>546.NA</v>
          </cell>
        </row>
        <row r="403">
          <cell r="A403">
            <v>403</v>
          </cell>
          <cell r="D403" t="str">
            <v>SG</v>
          </cell>
          <cell r="E403" t="str">
            <v>P</v>
          </cell>
          <cell r="F403">
            <v>182888.98632553944</v>
          </cell>
          <cell r="G403">
            <v>182888.98632553944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0.75</v>
          </cell>
          <cell r="N403">
            <v>137166.73974415459</v>
          </cell>
          <cell r="O403">
            <v>45722.246581384861</v>
          </cell>
          <cell r="Q403">
            <v>0</v>
          </cell>
          <cell r="R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546</v>
          </cell>
          <cell r="AE403" t="str">
            <v>SG</v>
          </cell>
          <cell r="AF403" t="str">
            <v>546.SG</v>
          </cell>
        </row>
        <row r="404">
          <cell r="A404">
            <v>404</v>
          </cell>
          <cell r="F404">
            <v>182888.98632553944</v>
          </cell>
          <cell r="G404">
            <v>182888.98632553944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N404">
            <v>137166.73974415459</v>
          </cell>
          <cell r="O404">
            <v>45722.246581384861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D404">
            <v>546</v>
          </cell>
          <cell r="AE404" t="str">
            <v>NA</v>
          </cell>
          <cell r="AF404" t="str">
            <v>546.NA1</v>
          </cell>
        </row>
        <row r="405">
          <cell r="A405">
            <v>405</v>
          </cell>
          <cell r="AD405">
            <v>546</v>
          </cell>
          <cell r="AE405" t="str">
            <v>NA</v>
          </cell>
          <cell r="AF405" t="str">
            <v>546.NA2</v>
          </cell>
        </row>
        <row r="406">
          <cell r="A406">
            <v>406</v>
          </cell>
          <cell r="B406" t="str">
            <v>547NPC</v>
          </cell>
          <cell r="C406" t="str">
            <v>Fuel - NPC</v>
          </cell>
          <cell r="AD406" t="str">
            <v>547NPC</v>
          </cell>
          <cell r="AE406" t="str">
            <v>NA</v>
          </cell>
          <cell r="AF406" t="str">
            <v>547NPC.NA</v>
          </cell>
        </row>
        <row r="407">
          <cell r="A407">
            <v>407</v>
          </cell>
          <cell r="D407" t="str">
            <v>SE</v>
          </cell>
          <cell r="E407" t="str">
            <v>P</v>
          </cell>
          <cell r="F407">
            <v>115633084.12677391</v>
          </cell>
          <cell r="G407">
            <v>115633084.12677391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115633084.12677391</v>
          </cell>
          <cell r="Q407">
            <v>0</v>
          </cell>
          <cell r="R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 t="str">
            <v>547NPC</v>
          </cell>
          <cell r="AE407" t="str">
            <v>SE</v>
          </cell>
          <cell r="AF407" t="str">
            <v>547NPC.SE</v>
          </cell>
        </row>
        <row r="408">
          <cell r="A408">
            <v>408</v>
          </cell>
          <cell r="D408" t="str">
            <v>SE</v>
          </cell>
          <cell r="E408" t="str">
            <v>P</v>
          </cell>
          <cell r="F408">
            <v>1388926.3878713145</v>
          </cell>
          <cell r="G408">
            <v>1388926.3878713145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1388926.3878713145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 t="str">
            <v>547NPC</v>
          </cell>
          <cell r="AE408" t="str">
            <v>SE</v>
          </cell>
          <cell r="AF408" t="str">
            <v>547NPC.SE1</v>
          </cell>
        </row>
        <row r="409">
          <cell r="A409">
            <v>409</v>
          </cell>
          <cell r="F409">
            <v>117022010.51464522</v>
          </cell>
          <cell r="G409">
            <v>117022010.51464522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N409">
            <v>0</v>
          </cell>
          <cell r="O409">
            <v>117022010.51464522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 t="str">
            <v>547NPC</v>
          </cell>
          <cell r="AE409" t="str">
            <v>NA</v>
          </cell>
          <cell r="AF409" t="str">
            <v>547NPC.NA1</v>
          </cell>
        </row>
        <row r="410">
          <cell r="A410">
            <v>410</v>
          </cell>
          <cell r="AD410" t="str">
            <v>547NPC</v>
          </cell>
          <cell r="AE410" t="str">
            <v>NA</v>
          </cell>
          <cell r="AF410" t="str">
            <v>547NPC.NA2</v>
          </cell>
        </row>
        <row r="411">
          <cell r="A411">
            <v>411</v>
          </cell>
          <cell r="B411">
            <v>548</v>
          </cell>
          <cell r="C411" t="str">
            <v>Generation Expense</v>
          </cell>
          <cell r="AD411">
            <v>548</v>
          </cell>
          <cell r="AE411" t="str">
            <v>NA</v>
          </cell>
          <cell r="AF411" t="str">
            <v>548.NA</v>
          </cell>
        </row>
        <row r="412">
          <cell r="A412">
            <v>412</v>
          </cell>
          <cell r="D412" t="str">
            <v>SG</v>
          </cell>
          <cell r="E412" t="str">
            <v>P</v>
          </cell>
          <cell r="F412">
            <v>7701367.9257866489</v>
          </cell>
          <cell r="G412">
            <v>7701367.9257866489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0.75</v>
          </cell>
          <cell r="N412">
            <v>5776025.9443399869</v>
          </cell>
          <cell r="O412">
            <v>1925341.9814466622</v>
          </cell>
          <cell r="Q412">
            <v>0</v>
          </cell>
          <cell r="R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D412">
            <v>548</v>
          </cell>
          <cell r="AE412" t="str">
            <v>SG</v>
          </cell>
          <cell r="AF412" t="str">
            <v>548.SG</v>
          </cell>
        </row>
        <row r="413">
          <cell r="A413">
            <v>413</v>
          </cell>
          <cell r="D413" t="str">
            <v>SG</v>
          </cell>
          <cell r="E413" t="str">
            <v>P</v>
          </cell>
          <cell r="F413">
            <v>276668.46408651379</v>
          </cell>
          <cell r="G413">
            <v>276668.46408651379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0.75</v>
          </cell>
          <cell r="N413">
            <v>207501.34806488536</v>
          </cell>
          <cell r="O413">
            <v>69167.116021628448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548</v>
          </cell>
          <cell r="AE413" t="str">
            <v>SG</v>
          </cell>
          <cell r="AF413" t="str">
            <v>548.SG1</v>
          </cell>
        </row>
        <row r="414">
          <cell r="A414">
            <v>414</v>
          </cell>
          <cell r="F414">
            <v>7978036.3898731628</v>
          </cell>
          <cell r="G414">
            <v>7978036.3898731628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N414">
            <v>5983527.2924048724</v>
          </cell>
          <cell r="O414">
            <v>1994509.0974682907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D414">
            <v>548</v>
          </cell>
          <cell r="AE414" t="str">
            <v>NA</v>
          </cell>
          <cell r="AF414" t="str">
            <v>548.NA1</v>
          </cell>
        </row>
        <row r="415">
          <cell r="A415">
            <v>415</v>
          </cell>
          <cell r="AD415">
            <v>548</v>
          </cell>
          <cell r="AE415" t="str">
            <v>NA</v>
          </cell>
          <cell r="AF415" t="str">
            <v>548.NA2</v>
          </cell>
        </row>
        <row r="416">
          <cell r="A416">
            <v>416</v>
          </cell>
          <cell r="B416">
            <v>549</v>
          </cell>
          <cell r="C416" t="str">
            <v>Miscellaneous Other</v>
          </cell>
          <cell r="AD416">
            <v>549</v>
          </cell>
          <cell r="AE416" t="str">
            <v>NA</v>
          </cell>
          <cell r="AF416" t="str">
            <v>549.NA</v>
          </cell>
        </row>
        <row r="417">
          <cell r="A417">
            <v>417</v>
          </cell>
          <cell r="D417" t="str">
            <v>SG</v>
          </cell>
          <cell r="E417" t="str">
            <v>P</v>
          </cell>
          <cell r="F417">
            <v>1979443.984509761</v>
          </cell>
          <cell r="G417">
            <v>1979443.984509761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0.75</v>
          </cell>
          <cell r="N417">
            <v>1484582.9883823209</v>
          </cell>
          <cell r="O417">
            <v>494860.99612744024</v>
          </cell>
          <cell r="Q417">
            <v>0</v>
          </cell>
          <cell r="R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549</v>
          </cell>
          <cell r="AE417" t="str">
            <v>SG</v>
          </cell>
          <cell r="AF417" t="str">
            <v>549.SG</v>
          </cell>
        </row>
        <row r="418">
          <cell r="A418">
            <v>418</v>
          </cell>
          <cell r="D418" t="str">
            <v>SG</v>
          </cell>
          <cell r="E418" t="str">
            <v>P</v>
          </cell>
          <cell r="F418">
            <v>1392516.6362327482</v>
          </cell>
          <cell r="G418">
            <v>1392516.6362327482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0.75</v>
          </cell>
          <cell r="N418">
            <v>1044387.4771745611</v>
          </cell>
          <cell r="O418">
            <v>348129.15905818704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549</v>
          </cell>
          <cell r="AE418" t="str">
            <v>SG</v>
          </cell>
          <cell r="AF418" t="str">
            <v>549.SG1</v>
          </cell>
        </row>
        <row r="419">
          <cell r="A419">
            <v>419</v>
          </cell>
          <cell r="F419">
            <v>3371960.6207425091</v>
          </cell>
          <cell r="G419">
            <v>3371960.6207425091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N419">
            <v>2528970.4655568819</v>
          </cell>
          <cell r="O419">
            <v>842990.15518562729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549</v>
          </cell>
          <cell r="AE419" t="str">
            <v>NA</v>
          </cell>
          <cell r="AF419" t="str">
            <v>549.NA1</v>
          </cell>
        </row>
        <row r="420">
          <cell r="A420">
            <v>420</v>
          </cell>
          <cell r="AD420">
            <v>549</v>
          </cell>
          <cell r="AE420" t="str">
            <v>NA</v>
          </cell>
          <cell r="AF420" t="str">
            <v>549.NA2</v>
          </cell>
        </row>
        <row r="421">
          <cell r="A421">
            <v>421</v>
          </cell>
          <cell r="AD421">
            <v>549</v>
          </cell>
          <cell r="AE421" t="str">
            <v>NA</v>
          </cell>
          <cell r="AF421" t="str">
            <v>549.NA3</v>
          </cell>
        </row>
        <row r="422">
          <cell r="A422">
            <v>422</v>
          </cell>
          <cell r="B422">
            <v>550</v>
          </cell>
          <cell r="C422" t="str">
            <v>Maint Supervision &amp; Engineering</v>
          </cell>
          <cell r="AD422">
            <v>550</v>
          </cell>
          <cell r="AE422" t="str">
            <v>NA</v>
          </cell>
          <cell r="AF422" t="str">
            <v>550.NA</v>
          </cell>
        </row>
        <row r="423">
          <cell r="A423">
            <v>423</v>
          </cell>
          <cell r="D423" t="str">
            <v>SG</v>
          </cell>
          <cell r="E423" t="str">
            <v>P</v>
          </cell>
          <cell r="F423">
            <v>17638.893603602879</v>
          </cell>
          <cell r="G423">
            <v>17638.893603602879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0.75</v>
          </cell>
          <cell r="N423">
            <v>13229.17020270216</v>
          </cell>
          <cell r="O423">
            <v>4409.7234009007198</v>
          </cell>
          <cell r="Q423">
            <v>0</v>
          </cell>
          <cell r="R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550</v>
          </cell>
          <cell r="AE423" t="str">
            <v>SG</v>
          </cell>
          <cell r="AF423" t="str">
            <v>550.SG</v>
          </cell>
        </row>
        <row r="424">
          <cell r="A424">
            <v>424</v>
          </cell>
          <cell r="D424" t="str">
            <v>SG</v>
          </cell>
          <cell r="E424" t="str">
            <v>P</v>
          </cell>
          <cell r="F424">
            <v>1304336.5817809149</v>
          </cell>
          <cell r="G424">
            <v>1304336.5817809149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0.75</v>
          </cell>
          <cell r="N424">
            <v>978252.43633568613</v>
          </cell>
          <cell r="O424">
            <v>326084.14544522873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550</v>
          </cell>
          <cell r="AE424" t="str">
            <v>SG</v>
          </cell>
          <cell r="AF424" t="str">
            <v>550.SG1</v>
          </cell>
        </row>
        <row r="425">
          <cell r="A425">
            <v>425</v>
          </cell>
          <cell r="F425">
            <v>1321975.4753845178</v>
          </cell>
          <cell r="G425">
            <v>1321975.4753845178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N425">
            <v>991481.6065383883</v>
          </cell>
          <cell r="O425">
            <v>330493.86884612945</v>
          </cell>
          <cell r="Q425">
            <v>0</v>
          </cell>
          <cell r="R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550</v>
          </cell>
          <cell r="AE425" t="str">
            <v>NA</v>
          </cell>
          <cell r="AF425" t="str">
            <v>550.NA1</v>
          </cell>
        </row>
        <row r="426">
          <cell r="A426">
            <v>426</v>
          </cell>
          <cell r="AD426">
            <v>550</v>
          </cell>
          <cell r="AE426" t="str">
            <v>NA</v>
          </cell>
          <cell r="AF426" t="str">
            <v>550.NA2</v>
          </cell>
        </row>
        <row r="427">
          <cell r="A427">
            <v>427</v>
          </cell>
          <cell r="B427">
            <v>551</v>
          </cell>
          <cell r="C427" t="str">
            <v>Maint Supervision &amp; Engineering</v>
          </cell>
          <cell r="AD427">
            <v>551</v>
          </cell>
          <cell r="AE427" t="str">
            <v>NA</v>
          </cell>
          <cell r="AF427" t="str">
            <v>551.NA</v>
          </cell>
        </row>
        <row r="428">
          <cell r="A428">
            <v>428</v>
          </cell>
          <cell r="D428" t="str">
            <v>SG</v>
          </cell>
          <cell r="E428" t="str">
            <v>P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0.75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551</v>
          </cell>
          <cell r="AE428" t="str">
            <v>SG</v>
          </cell>
          <cell r="AF428" t="str">
            <v>551.SG</v>
          </cell>
        </row>
        <row r="429">
          <cell r="A429">
            <v>429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551</v>
          </cell>
          <cell r="AE429" t="str">
            <v>NA</v>
          </cell>
          <cell r="AF429" t="str">
            <v>551.NA1</v>
          </cell>
        </row>
        <row r="430">
          <cell r="A430">
            <v>430</v>
          </cell>
          <cell r="AD430">
            <v>551</v>
          </cell>
          <cell r="AE430" t="str">
            <v>NA</v>
          </cell>
          <cell r="AF430" t="str">
            <v>551.NA2</v>
          </cell>
        </row>
        <row r="431">
          <cell r="A431">
            <v>431</v>
          </cell>
          <cell r="B431">
            <v>552</v>
          </cell>
          <cell r="C431" t="str">
            <v>Maintenance of Structures</v>
          </cell>
          <cell r="AD431">
            <v>552</v>
          </cell>
          <cell r="AE431" t="str">
            <v>NA</v>
          </cell>
          <cell r="AF431" t="str">
            <v>552.NA</v>
          </cell>
        </row>
        <row r="432">
          <cell r="A432">
            <v>432</v>
          </cell>
          <cell r="D432" t="str">
            <v>SG</v>
          </cell>
          <cell r="E432" t="str">
            <v>P</v>
          </cell>
          <cell r="F432">
            <v>1768920.2373799954</v>
          </cell>
          <cell r="G432">
            <v>1768920.2373799954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0.75</v>
          </cell>
          <cell r="N432">
            <v>1326690.1780349966</v>
          </cell>
          <cell r="O432">
            <v>442230.05934499885</v>
          </cell>
          <cell r="Q432">
            <v>0</v>
          </cell>
          <cell r="R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D432">
            <v>552</v>
          </cell>
          <cell r="AE432" t="str">
            <v>SG</v>
          </cell>
          <cell r="AF432" t="str">
            <v>552.SG</v>
          </cell>
        </row>
        <row r="433">
          <cell r="A433">
            <v>433</v>
          </cell>
          <cell r="D433" t="str">
            <v>SG</v>
          </cell>
          <cell r="E433" t="str">
            <v>P</v>
          </cell>
          <cell r="F433">
            <v>80569.542779483032</v>
          </cell>
          <cell r="G433">
            <v>80569.542779483032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0.75</v>
          </cell>
          <cell r="N433">
            <v>60427.157084612278</v>
          </cell>
          <cell r="O433">
            <v>20142.385694870758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D433">
            <v>552</v>
          </cell>
          <cell r="AE433" t="str">
            <v>SG</v>
          </cell>
          <cell r="AF433" t="str">
            <v>552.SG1</v>
          </cell>
        </row>
        <row r="434">
          <cell r="A434">
            <v>434</v>
          </cell>
          <cell r="F434">
            <v>1849489.7801594785</v>
          </cell>
          <cell r="G434">
            <v>1849489.7801594785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N434">
            <v>1387117.3351196088</v>
          </cell>
          <cell r="O434">
            <v>462372.44503986964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D434">
            <v>552</v>
          </cell>
          <cell r="AE434" t="str">
            <v>NA</v>
          </cell>
          <cell r="AF434" t="str">
            <v>552.NA1</v>
          </cell>
        </row>
        <row r="435">
          <cell r="A435">
            <v>435</v>
          </cell>
          <cell r="AD435">
            <v>552</v>
          </cell>
          <cell r="AE435" t="str">
            <v>NA</v>
          </cell>
          <cell r="AF435" t="str">
            <v>552.NA2</v>
          </cell>
        </row>
        <row r="436">
          <cell r="A436">
            <v>436</v>
          </cell>
          <cell r="AD436">
            <v>552</v>
          </cell>
          <cell r="AE436" t="str">
            <v>NA</v>
          </cell>
          <cell r="AF436" t="str">
            <v>552.NA3</v>
          </cell>
        </row>
        <row r="437">
          <cell r="A437">
            <v>437</v>
          </cell>
          <cell r="B437">
            <v>553</v>
          </cell>
          <cell r="C437" t="str">
            <v>Maint of Generation &amp; Electric Plant</v>
          </cell>
          <cell r="AD437">
            <v>553</v>
          </cell>
          <cell r="AE437" t="str">
            <v>NA</v>
          </cell>
          <cell r="AF437" t="str">
            <v>553.NA</v>
          </cell>
        </row>
        <row r="438">
          <cell r="A438">
            <v>438</v>
          </cell>
          <cell r="D438" t="str">
            <v>SG</v>
          </cell>
          <cell r="E438" t="str">
            <v>P</v>
          </cell>
          <cell r="F438">
            <v>4158760.8029818959</v>
          </cell>
          <cell r="G438">
            <v>4158760.8029818959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0.75</v>
          </cell>
          <cell r="N438">
            <v>3119070.6022364218</v>
          </cell>
          <cell r="O438">
            <v>1039690.200745474</v>
          </cell>
          <cell r="Q438">
            <v>0</v>
          </cell>
          <cell r="R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D438">
            <v>553</v>
          </cell>
          <cell r="AE438" t="str">
            <v>SG</v>
          </cell>
          <cell r="AF438" t="str">
            <v>553.SG</v>
          </cell>
        </row>
        <row r="439">
          <cell r="A439">
            <v>439</v>
          </cell>
          <cell r="D439" t="str">
            <v>SG</v>
          </cell>
          <cell r="E439" t="str">
            <v>P</v>
          </cell>
          <cell r="F439">
            <v>6261574.1975650322</v>
          </cell>
          <cell r="G439">
            <v>6261574.1975650322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0.75</v>
          </cell>
          <cell r="N439">
            <v>4696180.6481737737</v>
          </cell>
          <cell r="O439">
            <v>1565393.549391258</v>
          </cell>
          <cell r="Q439">
            <v>0</v>
          </cell>
          <cell r="R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553</v>
          </cell>
          <cell r="AE439" t="str">
            <v>SG</v>
          </cell>
          <cell r="AF439" t="str">
            <v>553.SG1</v>
          </cell>
        </row>
        <row r="440">
          <cell r="A440">
            <v>440</v>
          </cell>
          <cell r="D440" t="str">
            <v>SG</v>
          </cell>
          <cell r="E440" t="str">
            <v>P</v>
          </cell>
          <cell r="F440">
            <v>290616.45327010303</v>
          </cell>
          <cell r="G440">
            <v>290616.45327010303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0.75</v>
          </cell>
          <cell r="N440">
            <v>217962.33995257725</v>
          </cell>
          <cell r="O440">
            <v>72654.113317525756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553</v>
          </cell>
          <cell r="AE440" t="str">
            <v>SG</v>
          </cell>
          <cell r="AF440" t="str">
            <v>553.SG2</v>
          </cell>
        </row>
        <row r="441">
          <cell r="A441">
            <v>441</v>
          </cell>
          <cell r="F441">
            <v>10710951.453817032</v>
          </cell>
          <cell r="G441">
            <v>10710951.453817032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N441">
            <v>8033213.5903627723</v>
          </cell>
          <cell r="O441">
            <v>2677737.8634542581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553</v>
          </cell>
          <cell r="AE441" t="str">
            <v>NA</v>
          </cell>
          <cell r="AF441" t="str">
            <v>553.NA1</v>
          </cell>
        </row>
        <row r="442">
          <cell r="A442">
            <v>442</v>
          </cell>
          <cell r="AD442">
            <v>553</v>
          </cell>
          <cell r="AE442" t="str">
            <v>NA</v>
          </cell>
          <cell r="AF442" t="str">
            <v>553.NA2</v>
          </cell>
        </row>
        <row r="443">
          <cell r="A443">
            <v>443</v>
          </cell>
          <cell r="B443">
            <v>554</v>
          </cell>
          <cell r="C443" t="str">
            <v>Maintenance of Misc. Other</v>
          </cell>
          <cell r="AD443">
            <v>554</v>
          </cell>
          <cell r="AE443" t="str">
            <v>NA</v>
          </cell>
          <cell r="AF443" t="str">
            <v>554.NA</v>
          </cell>
        </row>
        <row r="444">
          <cell r="A444">
            <v>444</v>
          </cell>
          <cell r="D444" t="str">
            <v>SG</v>
          </cell>
          <cell r="E444" t="str">
            <v>P</v>
          </cell>
          <cell r="F444">
            <v>25213.006100173985</v>
          </cell>
          <cell r="G444">
            <v>25213.006100173985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0.75</v>
          </cell>
          <cell r="N444">
            <v>18909.75457513049</v>
          </cell>
          <cell r="O444">
            <v>6303.2515250434963</v>
          </cell>
          <cell r="Q444">
            <v>0</v>
          </cell>
          <cell r="R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D444">
            <v>554</v>
          </cell>
          <cell r="AE444" t="str">
            <v>SG</v>
          </cell>
          <cell r="AF444" t="str">
            <v>554.SG</v>
          </cell>
        </row>
        <row r="445">
          <cell r="A445">
            <v>445</v>
          </cell>
          <cell r="D445" t="str">
            <v>SG</v>
          </cell>
          <cell r="E445" t="str">
            <v>P</v>
          </cell>
          <cell r="F445">
            <v>551154.49116008298</v>
          </cell>
          <cell r="G445">
            <v>551154.49116008298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0.75</v>
          </cell>
          <cell r="N445">
            <v>413365.86837006221</v>
          </cell>
          <cell r="O445">
            <v>137788.62279002075</v>
          </cell>
          <cell r="Q445">
            <v>0</v>
          </cell>
          <cell r="R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554</v>
          </cell>
          <cell r="AE445" t="str">
            <v>SG</v>
          </cell>
          <cell r="AF445" t="str">
            <v>554.SG1</v>
          </cell>
        </row>
        <row r="446">
          <cell r="A446">
            <v>446</v>
          </cell>
          <cell r="D446" t="str">
            <v>SG</v>
          </cell>
          <cell r="E446" t="str">
            <v>P</v>
          </cell>
          <cell r="F446">
            <v>71813.535353566476</v>
          </cell>
          <cell r="G446">
            <v>71813.535353566476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0.75</v>
          </cell>
          <cell r="N446">
            <v>53860.151515174861</v>
          </cell>
          <cell r="O446">
            <v>17953.383838391619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554</v>
          </cell>
          <cell r="AE446" t="str">
            <v>SG</v>
          </cell>
          <cell r="AF446" t="str">
            <v>554.SG2</v>
          </cell>
        </row>
        <row r="447">
          <cell r="A447">
            <v>447</v>
          </cell>
          <cell r="F447">
            <v>648181.03261382354</v>
          </cell>
          <cell r="G447">
            <v>648181.03261382354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N447">
            <v>486135.77446036751</v>
          </cell>
          <cell r="O447">
            <v>162045.25815345588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554</v>
          </cell>
          <cell r="AE447" t="str">
            <v>NA</v>
          </cell>
          <cell r="AF447" t="str">
            <v>554.NA1</v>
          </cell>
        </row>
        <row r="448">
          <cell r="A448">
            <v>448</v>
          </cell>
          <cell r="AD448">
            <v>554</v>
          </cell>
          <cell r="AE448" t="str">
            <v>NA</v>
          </cell>
          <cell r="AF448" t="str">
            <v>554.NA2</v>
          </cell>
        </row>
        <row r="449">
          <cell r="A449">
            <v>449</v>
          </cell>
          <cell r="B449" t="str">
            <v>Total Other Power Generation</v>
          </cell>
          <cell r="F449">
            <v>143085494.25356126</v>
          </cell>
          <cell r="G449">
            <v>143085494.25356126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N449">
            <v>19547612.804187045</v>
          </cell>
          <cell r="O449">
            <v>123537881.44937423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 t="str">
            <v>Total Other Power Generation</v>
          </cell>
          <cell r="AE449" t="str">
            <v>NA</v>
          </cell>
          <cell r="AF449" t="str">
            <v>Total Other Power Generation.NA</v>
          </cell>
        </row>
        <row r="450">
          <cell r="A450">
            <v>450</v>
          </cell>
          <cell r="AD450" t="str">
            <v>Total Other Power Generation</v>
          </cell>
          <cell r="AE450" t="str">
            <v>NA</v>
          </cell>
          <cell r="AF450" t="str">
            <v>Total Other Power Generation.NA1</v>
          </cell>
        </row>
        <row r="451">
          <cell r="A451">
            <v>451</v>
          </cell>
          <cell r="B451" t="str">
            <v>555NPC</v>
          </cell>
          <cell r="C451" t="str">
            <v>Purchased Power - NPC</v>
          </cell>
          <cell r="AD451" t="str">
            <v>555NPC</v>
          </cell>
          <cell r="AE451" t="str">
            <v>NA</v>
          </cell>
          <cell r="AF451" t="str">
            <v>555NPC.NA</v>
          </cell>
        </row>
        <row r="452">
          <cell r="A452">
            <v>452</v>
          </cell>
          <cell r="D452" t="str">
            <v>S</v>
          </cell>
          <cell r="E452" t="str">
            <v>DMSC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0.75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 t="str">
            <v>555NPC</v>
          </cell>
          <cell r="AE452" t="str">
            <v>S</v>
          </cell>
          <cell r="AF452" t="str">
            <v>555NPC.S</v>
          </cell>
        </row>
        <row r="453">
          <cell r="A453">
            <v>453</v>
          </cell>
          <cell r="D453" t="str">
            <v>SG</v>
          </cell>
          <cell r="E453" t="str">
            <v>P</v>
          </cell>
          <cell r="F453">
            <v>236325045.72357804</v>
          </cell>
          <cell r="G453">
            <v>236325045.72357804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0.75</v>
          </cell>
          <cell r="N453">
            <v>177243784.29268354</v>
          </cell>
          <cell r="O453">
            <v>59081261.430894509</v>
          </cell>
          <cell r="Q453">
            <v>0</v>
          </cell>
          <cell r="R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 t="str">
            <v>555NPC</v>
          </cell>
          <cell r="AE453" t="str">
            <v>SG</v>
          </cell>
          <cell r="AF453" t="str">
            <v>555NPC.SG</v>
          </cell>
        </row>
        <row r="454">
          <cell r="A454">
            <v>454</v>
          </cell>
          <cell r="D454" t="str">
            <v>SE</v>
          </cell>
          <cell r="E454" t="str">
            <v>P</v>
          </cell>
          <cell r="F454">
            <v>4859495.2073726552</v>
          </cell>
          <cell r="G454">
            <v>4859495.2073726552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4859495.2073726552</v>
          </cell>
          <cell r="Q454">
            <v>0</v>
          </cell>
          <cell r="R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 t="str">
            <v>555NPC</v>
          </cell>
          <cell r="AE454" t="str">
            <v>SE</v>
          </cell>
          <cell r="AF454" t="str">
            <v>555NPC.SE</v>
          </cell>
        </row>
        <row r="455">
          <cell r="A455">
            <v>455</v>
          </cell>
          <cell r="D455" t="str">
            <v>SG</v>
          </cell>
          <cell r="E455" t="str">
            <v>P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0.75</v>
          </cell>
          <cell r="N455">
            <v>0</v>
          </cell>
          <cell r="O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D455" t="str">
            <v>555NPC</v>
          </cell>
          <cell r="AE455" t="str">
            <v>SG</v>
          </cell>
          <cell r="AF455" t="str">
            <v>555NPC.SG1</v>
          </cell>
        </row>
        <row r="456">
          <cell r="A456">
            <v>456</v>
          </cell>
          <cell r="D456" t="str">
            <v>DGP</v>
          </cell>
          <cell r="E456" t="str">
            <v>P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0.75</v>
          </cell>
          <cell r="N456">
            <v>0</v>
          </cell>
          <cell r="O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 t="str">
            <v>555NPC</v>
          </cell>
          <cell r="AE456" t="str">
            <v>DGP</v>
          </cell>
          <cell r="AF456" t="str">
            <v>555NPC.DGP</v>
          </cell>
        </row>
        <row r="457">
          <cell r="A457">
            <v>457</v>
          </cell>
          <cell r="F457">
            <v>241184540.9309507</v>
          </cell>
          <cell r="G457">
            <v>241184540.9309507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N457">
            <v>177243784.29268354</v>
          </cell>
          <cell r="O457">
            <v>63940756.638267167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D457" t="str">
            <v>555NPC</v>
          </cell>
          <cell r="AE457" t="str">
            <v>NA</v>
          </cell>
          <cell r="AF457" t="str">
            <v>555NPC.NA1</v>
          </cell>
        </row>
        <row r="458">
          <cell r="A458">
            <v>458</v>
          </cell>
          <cell r="AD458" t="str">
            <v>555NPC</v>
          </cell>
          <cell r="AE458" t="str">
            <v>NA</v>
          </cell>
          <cell r="AF458" t="str">
            <v>555NPC.NA2</v>
          </cell>
        </row>
        <row r="459">
          <cell r="A459">
            <v>459</v>
          </cell>
          <cell r="C459" t="str">
            <v>Value of Excess NEM Credits</v>
          </cell>
          <cell r="E459" t="str">
            <v>P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  <cell r="N459">
            <v>0</v>
          </cell>
          <cell r="O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 t="str">
            <v>555NPC</v>
          </cell>
          <cell r="AE459" t="str">
            <v>NA</v>
          </cell>
          <cell r="AF459" t="str">
            <v>555NPC.NA3</v>
          </cell>
        </row>
        <row r="460">
          <cell r="A460">
            <v>460</v>
          </cell>
          <cell r="C460" t="str">
            <v>Cost of Excess NEM Credits</v>
          </cell>
          <cell r="E460" t="str">
            <v>P</v>
          </cell>
          <cell r="F460">
            <v>553067.44763568882</v>
          </cell>
          <cell r="G460">
            <v>553067.44763568882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0</v>
          </cell>
          <cell r="O460">
            <v>553067.44763568882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 t="str">
            <v>555NPC</v>
          </cell>
          <cell r="AE460" t="str">
            <v>NA</v>
          </cell>
          <cell r="AF460" t="str">
            <v>555NPC.NA4</v>
          </cell>
        </row>
        <row r="461">
          <cell r="A461">
            <v>461</v>
          </cell>
          <cell r="F461">
            <v>553067.44763568882</v>
          </cell>
          <cell r="G461">
            <v>553067.44763568882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N461">
            <v>0</v>
          </cell>
          <cell r="O461">
            <v>553067.44763568882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 t="str">
            <v>555NPC</v>
          </cell>
          <cell r="AE461" t="str">
            <v>NA</v>
          </cell>
          <cell r="AF461" t="str">
            <v>555NPC.NA5</v>
          </cell>
        </row>
        <row r="462">
          <cell r="A462">
            <v>462</v>
          </cell>
          <cell r="AD462" t="str">
            <v>555NPC</v>
          </cell>
          <cell r="AE462" t="str">
            <v>NA</v>
          </cell>
          <cell r="AF462" t="str">
            <v>555NPC.NA6</v>
          </cell>
        </row>
        <row r="463">
          <cell r="A463">
            <v>463</v>
          </cell>
          <cell r="AD463" t="str">
            <v>555NPC</v>
          </cell>
          <cell r="AE463" t="str">
            <v>NA</v>
          </cell>
          <cell r="AF463" t="str">
            <v>555NPC.NA2</v>
          </cell>
        </row>
        <row r="464">
          <cell r="A464">
            <v>464</v>
          </cell>
          <cell r="B464">
            <v>556</v>
          </cell>
          <cell r="C464" t="str">
            <v>System Control &amp; Load Dispatch</v>
          </cell>
          <cell r="AD464">
            <v>556</v>
          </cell>
          <cell r="AE464" t="str">
            <v>NA</v>
          </cell>
          <cell r="AF464" t="str">
            <v>556.NA</v>
          </cell>
        </row>
        <row r="465">
          <cell r="A465">
            <v>465</v>
          </cell>
          <cell r="D465" t="str">
            <v>SG</v>
          </cell>
          <cell r="E465" t="str">
            <v>P</v>
          </cell>
          <cell r="F465">
            <v>624067.17576230271</v>
          </cell>
          <cell r="G465">
            <v>624067.17576230271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0.75</v>
          </cell>
          <cell r="N465">
            <v>468050.38182172703</v>
          </cell>
          <cell r="O465">
            <v>156016.79394057568</v>
          </cell>
          <cell r="Q465">
            <v>0</v>
          </cell>
          <cell r="R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556</v>
          </cell>
          <cell r="AE465" t="str">
            <v>SG</v>
          </cell>
          <cell r="AF465" t="str">
            <v>556.SG</v>
          </cell>
        </row>
        <row r="466">
          <cell r="A466">
            <v>466</v>
          </cell>
          <cell r="F466">
            <v>624067.17576230271</v>
          </cell>
          <cell r="G466">
            <v>624067.17576230271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N466">
            <v>468050.38182172703</v>
          </cell>
          <cell r="O466">
            <v>156016.79394057568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556</v>
          </cell>
          <cell r="AE466" t="str">
            <v>NA</v>
          </cell>
          <cell r="AF466" t="str">
            <v>556.NA1</v>
          </cell>
        </row>
        <row r="467">
          <cell r="A467">
            <v>467</v>
          </cell>
          <cell r="AD467">
            <v>556</v>
          </cell>
          <cell r="AE467" t="str">
            <v>NA</v>
          </cell>
          <cell r="AF467" t="str">
            <v>556.NA2</v>
          </cell>
        </row>
        <row r="468">
          <cell r="A468">
            <v>468</v>
          </cell>
          <cell r="B468">
            <v>557</v>
          </cell>
          <cell r="C468" t="str">
            <v>Other Expenses</v>
          </cell>
          <cell r="AD468">
            <v>557</v>
          </cell>
          <cell r="AE468" t="str">
            <v>NA</v>
          </cell>
          <cell r="AF468" t="str">
            <v>557.NA</v>
          </cell>
        </row>
        <row r="469">
          <cell r="A469">
            <v>469</v>
          </cell>
          <cell r="D469" t="str">
            <v>S</v>
          </cell>
          <cell r="E469" t="str">
            <v>P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0.75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557</v>
          </cell>
          <cell r="AE469" t="str">
            <v>S</v>
          </cell>
          <cell r="AF469" t="str">
            <v>557.S</v>
          </cell>
        </row>
        <row r="470">
          <cell r="A470">
            <v>470</v>
          </cell>
          <cell r="D470" t="str">
            <v>SG</v>
          </cell>
          <cell r="E470" t="str">
            <v>P</v>
          </cell>
          <cell r="F470">
            <v>18182329.954922441</v>
          </cell>
          <cell r="G470">
            <v>18182329.954922441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0.75</v>
          </cell>
          <cell r="N470">
            <v>13636747.466191832</v>
          </cell>
          <cell r="O470">
            <v>4545582.4887306103</v>
          </cell>
          <cell r="Q470">
            <v>0</v>
          </cell>
          <cell r="R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557</v>
          </cell>
          <cell r="AE470" t="str">
            <v>SG</v>
          </cell>
          <cell r="AF470" t="str">
            <v>557.SG</v>
          </cell>
        </row>
        <row r="471">
          <cell r="A471">
            <v>471</v>
          </cell>
          <cell r="D471" t="str">
            <v>SGCT</v>
          </cell>
          <cell r="E471" t="str">
            <v>P</v>
          </cell>
          <cell r="F471">
            <v>491822.57964503509</v>
          </cell>
          <cell r="G471">
            <v>491822.57964503509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0.75</v>
          </cell>
          <cell r="N471">
            <v>368866.93473377632</v>
          </cell>
          <cell r="O471">
            <v>122955.64491125877</v>
          </cell>
          <cell r="Q471">
            <v>0</v>
          </cell>
          <cell r="R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557</v>
          </cell>
          <cell r="AE471" t="str">
            <v>SGCT</v>
          </cell>
          <cell r="AF471" t="str">
            <v>557.SGCT</v>
          </cell>
        </row>
        <row r="472">
          <cell r="A472">
            <v>472</v>
          </cell>
          <cell r="D472" t="str">
            <v>SE</v>
          </cell>
          <cell r="E472" t="str">
            <v>P</v>
          </cell>
          <cell r="F472">
            <v>4068.7870950473052</v>
          </cell>
          <cell r="G472">
            <v>4068.7870950473052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M472">
            <v>0.75</v>
          </cell>
          <cell r="N472">
            <v>3051.5903212854791</v>
          </cell>
          <cell r="O472">
            <v>1017.1967737618263</v>
          </cell>
          <cell r="Q472">
            <v>0</v>
          </cell>
          <cell r="R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557</v>
          </cell>
          <cell r="AE472" t="str">
            <v>SE</v>
          </cell>
          <cell r="AF472" t="str">
            <v>557.SE</v>
          </cell>
        </row>
        <row r="473">
          <cell r="A473">
            <v>473</v>
          </cell>
          <cell r="D473" t="str">
            <v>SG</v>
          </cell>
          <cell r="E473" t="str">
            <v>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0.75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557</v>
          </cell>
          <cell r="AE473" t="str">
            <v>SG</v>
          </cell>
          <cell r="AF473" t="str">
            <v>557.SG1</v>
          </cell>
        </row>
        <row r="474">
          <cell r="A474">
            <v>474</v>
          </cell>
          <cell r="D474" t="str">
            <v>TROJP</v>
          </cell>
          <cell r="E474" t="str">
            <v>P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0.75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557</v>
          </cell>
          <cell r="AE474" t="str">
            <v>TROJP</v>
          </cell>
          <cell r="AF474" t="str">
            <v>557.TROJP</v>
          </cell>
        </row>
        <row r="475">
          <cell r="A475">
            <v>475</v>
          </cell>
          <cell r="F475">
            <v>18678221.321662523</v>
          </cell>
          <cell r="G475">
            <v>18678221.321662523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N475">
            <v>14008665.991246894</v>
          </cell>
          <cell r="O475">
            <v>4669555.3304156307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557</v>
          </cell>
          <cell r="AE475" t="str">
            <v>NA</v>
          </cell>
          <cell r="AF475" t="str">
            <v>557.NA1</v>
          </cell>
        </row>
        <row r="476">
          <cell r="A476">
            <v>476</v>
          </cell>
          <cell r="AD476">
            <v>557</v>
          </cell>
          <cell r="AE476" t="str">
            <v>NA</v>
          </cell>
          <cell r="AF476" t="str">
            <v>557.NA2</v>
          </cell>
        </row>
        <row r="477">
          <cell r="A477">
            <v>477</v>
          </cell>
          <cell r="C477" t="str">
            <v>Embedded Cost Differentials</v>
          </cell>
          <cell r="AD477">
            <v>557</v>
          </cell>
          <cell r="AE477" t="str">
            <v>NA</v>
          </cell>
          <cell r="AF477" t="str">
            <v>557.NA3</v>
          </cell>
        </row>
        <row r="478">
          <cell r="A478">
            <v>478</v>
          </cell>
          <cell r="C478" t="str">
            <v>Company Owned Hydro</v>
          </cell>
          <cell r="D478" t="str">
            <v>DGP</v>
          </cell>
          <cell r="E478" t="str">
            <v>P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0.75</v>
          </cell>
          <cell r="N478">
            <v>0</v>
          </cell>
          <cell r="O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557</v>
          </cell>
          <cell r="AE478" t="str">
            <v>DGP</v>
          </cell>
          <cell r="AF478" t="str">
            <v>557.DGP</v>
          </cell>
        </row>
        <row r="479">
          <cell r="A479">
            <v>479</v>
          </cell>
          <cell r="C479" t="str">
            <v>Company Owned Hydro</v>
          </cell>
          <cell r="D479" t="str">
            <v>SG</v>
          </cell>
          <cell r="E479" t="str">
            <v>P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0.75</v>
          </cell>
          <cell r="N479">
            <v>0</v>
          </cell>
          <cell r="O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557</v>
          </cell>
          <cell r="AE479" t="str">
            <v>SG</v>
          </cell>
          <cell r="AF479" t="str">
            <v>557.SG2</v>
          </cell>
        </row>
        <row r="480">
          <cell r="A480">
            <v>480</v>
          </cell>
          <cell r="C480" t="str">
            <v>Mid-C Contract</v>
          </cell>
          <cell r="D480" t="str">
            <v>MC</v>
          </cell>
          <cell r="E480" t="str">
            <v>P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0.75</v>
          </cell>
          <cell r="N480">
            <v>0</v>
          </cell>
          <cell r="O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557</v>
          </cell>
          <cell r="AE480" t="str">
            <v>MC</v>
          </cell>
          <cell r="AF480" t="str">
            <v>557.MC</v>
          </cell>
        </row>
        <row r="481">
          <cell r="A481">
            <v>481</v>
          </cell>
          <cell r="C481" t="str">
            <v>Mid-C Contract</v>
          </cell>
          <cell r="D481" t="str">
            <v>SG</v>
          </cell>
          <cell r="E481" t="str">
            <v>P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M481">
            <v>0.75</v>
          </cell>
          <cell r="N481">
            <v>0</v>
          </cell>
          <cell r="O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557</v>
          </cell>
          <cell r="AE481" t="str">
            <v>SG</v>
          </cell>
          <cell r="AF481" t="str">
            <v>557.SG3</v>
          </cell>
        </row>
        <row r="482">
          <cell r="A482">
            <v>482</v>
          </cell>
          <cell r="C482" t="str">
            <v>Existing QF Contracts</v>
          </cell>
          <cell r="D482" t="str">
            <v xml:space="preserve">S </v>
          </cell>
          <cell r="E482" t="str">
            <v>P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0.75</v>
          </cell>
          <cell r="N482">
            <v>0</v>
          </cell>
          <cell r="O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557</v>
          </cell>
          <cell r="AE482" t="str">
            <v xml:space="preserve">S </v>
          </cell>
          <cell r="AF482" t="str">
            <v xml:space="preserve">557.S </v>
          </cell>
        </row>
        <row r="483">
          <cell r="A483">
            <v>483</v>
          </cell>
          <cell r="C483" t="str">
            <v>Existing QF Contracts</v>
          </cell>
          <cell r="E483" t="str">
            <v>P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0.75</v>
          </cell>
          <cell r="N483">
            <v>0</v>
          </cell>
          <cell r="O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557</v>
          </cell>
          <cell r="AE483" t="str">
            <v>NA</v>
          </cell>
          <cell r="AF483" t="str">
            <v>557.NA4</v>
          </cell>
        </row>
        <row r="484">
          <cell r="A484">
            <v>484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557</v>
          </cell>
          <cell r="AE484" t="str">
            <v>NA</v>
          </cell>
          <cell r="AF484" t="str">
            <v>557.NA5</v>
          </cell>
        </row>
        <row r="485">
          <cell r="A485">
            <v>485</v>
          </cell>
          <cell r="AD485">
            <v>557</v>
          </cell>
          <cell r="AE485" t="str">
            <v>NA</v>
          </cell>
          <cell r="AF485" t="str">
            <v>557.NA6</v>
          </cell>
        </row>
        <row r="486">
          <cell r="A486">
            <v>486</v>
          </cell>
          <cell r="C486" t="str">
            <v>2010 Protocol Stipulated Embedded Cost Differential and Adjustment</v>
          </cell>
          <cell r="AD486">
            <v>557</v>
          </cell>
          <cell r="AE486" t="str">
            <v>NA</v>
          </cell>
          <cell r="AF486" t="str">
            <v>557.NA7</v>
          </cell>
        </row>
        <row r="487">
          <cell r="A487">
            <v>487</v>
          </cell>
          <cell r="C487" t="str">
            <v>Company Owned Hydro ECD (Hydro less Pre-2005 All Other)</v>
          </cell>
          <cell r="D487" t="str">
            <v>DGP</v>
          </cell>
          <cell r="E487" t="str">
            <v>P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0.75</v>
          </cell>
          <cell r="N487">
            <v>0</v>
          </cell>
          <cell r="O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557</v>
          </cell>
          <cell r="AE487" t="str">
            <v>DGP</v>
          </cell>
          <cell r="AF487" t="str">
            <v>557.DGP1</v>
          </cell>
        </row>
        <row r="488">
          <cell r="A488">
            <v>488</v>
          </cell>
          <cell r="C488" t="str">
            <v>Company Owned Hydro ECD (Hydro less Pre-2005 All Other)</v>
          </cell>
          <cell r="D488" t="str">
            <v>SG</v>
          </cell>
          <cell r="E488" t="str">
            <v>P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M488">
            <v>0.75</v>
          </cell>
          <cell r="N488">
            <v>0</v>
          </cell>
          <cell r="O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557</v>
          </cell>
          <cell r="AE488" t="str">
            <v>SG</v>
          </cell>
          <cell r="AF488" t="str">
            <v>557.SG4</v>
          </cell>
        </row>
        <row r="489">
          <cell r="A489">
            <v>489</v>
          </cell>
          <cell r="C489" t="str">
            <v>Mid-Columbia Contract ECD (Mid C less Pre-2005 All Other)</v>
          </cell>
          <cell r="D489" t="str">
            <v>MC</v>
          </cell>
          <cell r="E489" t="str">
            <v>P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M489">
            <v>0.75</v>
          </cell>
          <cell r="N489">
            <v>0</v>
          </cell>
          <cell r="O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557</v>
          </cell>
          <cell r="AE489" t="str">
            <v>MC</v>
          </cell>
          <cell r="AF489" t="str">
            <v>557.MC1</v>
          </cell>
        </row>
        <row r="490">
          <cell r="A490">
            <v>490</v>
          </cell>
          <cell r="C490" t="str">
            <v>Mid-Columbia Contract ECD (Mid C less Pre-2005 All Other)</v>
          </cell>
          <cell r="D490" t="str">
            <v>SG</v>
          </cell>
          <cell r="E490" t="str">
            <v>P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M490">
            <v>0.75</v>
          </cell>
          <cell r="N490">
            <v>0</v>
          </cell>
          <cell r="O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557</v>
          </cell>
          <cell r="AE490" t="str">
            <v>SG</v>
          </cell>
          <cell r="AF490" t="str">
            <v>557.SG5</v>
          </cell>
        </row>
        <row r="491">
          <cell r="A491">
            <v>491</v>
          </cell>
          <cell r="C491" t="str">
            <v>Klamath Dam Removal Surcharge Re-allocation</v>
          </cell>
          <cell r="D491" t="str">
            <v xml:space="preserve">S </v>
          </cell>
          <cell r="E491" t="str">
            <v>P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M491">
            <v>0.75</v>
          </cell>
          <cell r="N491">
            <v>0</v>
          </cell>
          <cell r="O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557</v>
          </cell>
          <cell r="AE491" t="str">
            <v xml:space="preserve">S </v>
          </cell>
          <cell r="AF491" t="str">
            <v>557.S 1</v>
          </cell>
        </row>
        <row r="492">
          <cell r="A492">
            <v>492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N492">
            <v>0</v>
          </cell>
          <cell r="O492">
            <v>0</v>
          </cell>
          <cell r="AD492">
            <v>557</v>
          </cell>
          <cell r="AE492" t="str">
            <v>NA</v>
          </cell>
          <cell r="AF492" t="str">
            <v>557.NA8</v>
          </cell>
        </row>
        <row r="493">
          <cell r="A493">
            <v>493</v>
          </cell>
          <cell r="AD493">
            <v>557</v>
          </cell>
          <cell r="AE493" t="str">
            <v>NA</v>
          </cell>
          <cell r="AF493" t="str">
            <v>557.NA9</v>
          </cell>
        </row>
        <row r="494">
          <cell r="A494">
            <v>494</v>
          </cell>
          <cell r="B494" t="str">
            <v>Total Other Power Supply</v>
          </cell>
          <cell r="F494">
            <v>260486829.42837551</v>
          </cell>
          <cell r="G494">
            <v>260486829.42837551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N494">
            <v>191720500.66575217</v>
          </cell>
          <cell r="O494">
            <v>68766328.76262337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 t="str">
            <v>Total Other Power Supply</v>
          </cell>
          <cell r="AE494" t="str">
            <v>NA</v>
          </cell>
          <cell r="AF494" t="str">
            <v>Total Other Power Supply.NA</v>
          </cell>
        </row>
        <row r="495">
          <cell r="A495">
            <v>495</v>
          </cell>
          <cell r="AD495" t="str">
            <v>Total Other Power Supply</v>
          </cell>
          <cell r="AE495" t="str">
            <v>NA</v>
          </cell>
          <cell r="AF495" t="str">
            <v>Total Other Power Supply.NA1</v>
          </cell>
        </row>
        <row r="496">
          <cell r="A496">
            <v>496</v>
          </cell>
          <cell r="B496" t="str">
            <v>TOTAL PRODUCTION EXPENSE</v>
          </cell>
          <cell r="F496">
            <v>917033685.96767306</v>
          </cell>
          <cell r="G496">
            <v>917033685.96767306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N496">
            <v>324453899.35818958</v>
          </cell>
          <cell r="O496">
            <v>592579786.60948372</v>
          </cell>
          <cell r="P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D496" t="str">
            <v>TOTAL PRODUCTION EXPENSE</v>
          </cell>
          <cell r="AE496" t="str">
            <v>NA</v>
          </cell>
          <cell r="AF496" t="str">
            <v>TOTAL PRODUCTION EXPENSE.NA</v>
          </cell>
        </row>
        <row r="497">
          <cell r="A497">
            <v>497</v>
          </cell>
          <cell r="AD497" t="str">
            <v>TOTAL PRODUCTION EXPENSE</v>
          </cell>
          <cell r="AE497" t="str">
            <v>NA</v>
          </cell>
          <cell r="AF497" t="str">
            <v>TOTAL PRODUCTION EXPENSE.NA1</v>
          </cell>
        </row>
        <row r="498">
          <cell r="A498">
            <v>498</v>
          </cell>
          <cell r="B498">
            <v>560</v>
          </cell>
          <cell r="C498" t="str">
            <v>Operation Supervision &amp; Engineering</v>
          </cell>
          <cell r="AD498">
            <v>560</v>
          </cell>
          <cell r="AE498" t="str">
            <v>NA</v>
          </cell>
          <cell r="AF498" t="str">
            <v>560.NA</v>
          </cell>
        </row>
        <row r="499">
          <cell r="A499">
            <v>499</v>
          </cell>
          <cell r="D499" t="str">
            <v>SG</v>
          </cell>
          <cell r="E499" t="str">
            <v>T</v>
          </cell>
          <cell r="F499">
            <v>4059714.7838961198</v>
          </cell>
          <cell r="G499">
            <v>0</v>
          </cell>
          <cell r="H499">
            <v>4059714.7838961198</v>
          </cell>
          <cell r="I499">
            <v>0</v>
          </cell>
          <cell r="J499">
            <v>0</v>
          </cell>
          <cell r="K499">
            <v>0</v>
          </cell>
          <cell r="P499">
            <v>0.75</v>
          </cell>
          <cell r="Q499">
            <v>3044786.0879220897</v>
          </cell>
          <cell r="R499">
            <v>1014928.6959740299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560</v>
          </cell>
          <cell r="AE499" t="str">
            <v>SG</v>
          </cell>
          <cell r="AF499" t="str">
            <v>560.SG</v>
          </cell>
        </row>
        <row r="500">
          <cell r="A500">
            <v>500</v>
          </cell>
          <cell r="F500">
            <v>4059714.7838961198</v>
          </cell>
          <cell r="G500">
            <v>0</v>
          </cell>
          <cell r="H500">
            <v>4059714.7838961198</v>
          </cell>
          <cell r="I500">
            <v>0</v>
          </cell>
          <cell r="J500">
            <v>0</v>
          </cell>
          <cell r="K500">
            <v>0</v>
          </cell>
          <cell r="N500">
            <v>0</v>
          </cell>
          <cell r="O500">
            <v>0</v>
          </cell>
          <cell r="Q500">
            <v>3044786.0879220897</v>
          </cell>
          <cell r="R500">
            <v>1014928.6959740299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560</v>
          </cell>
          <cell r="AE500" t="str">
            <v>NA</v>
          </cell>
          <cell r="AF500" t="str">
            <v>560.NA1</v>
          </cell>
        </row>
        <row r="501">
          <cell r="A501">
            <v>501</v>
          </cell>
          <cell r="AD501">
            <v>560</v>
          </cell>
          <cell r="AE501" t="str">
            <v>NA</v>
          </cell>
          <cell r="AF501" t="str">
            <v>560.NA2</v>
          </cell>
        </row>
        <row r="502">
          <cell r="A502">
            <v>502</v>
          </cell>
          <cell r="B502">
            <v>561</v>
          </cell>
          <cell r="C502" t="str">
            <v>Load Dispatching</v>
          </cell>
          <cell r="AD502">
            <v>561</v>
          </cell>
          <cell r="AE502" t="str">
            <v>NA</v>
          </cell>
          <cell r="AF502" t="str">
            <v>561.NA</v>
          </cell>
        </row>
        <row r="503">
          <cell r="A503">
            <v>503</v>
          </cell>
          <cell r="D503" t="str">
            <v>SG</v>
          </cell>
          <cell r="E503" t="str">
            <v>T</v>
          </cell>
          <cell r="F503">
            <v>8205936.2050232673</v>
          </cell>
          <cell r="G503">
            <v>0</v>
          </cell>
          <cell r="H503">
            <v>8205936.2050232673</v>
          </cell>
          <cell r="I503">
            <v>0</v>
          </cell>
          <cell r="J503">
            <v>0</v>
          </cell>
          <cell r="K503">
            <v>0</v>
          </cell>
          <cell r="P503">
            <v>0.75</v>
          </cell>
          <cell r="Q503">
            <v>6154452.1537674507</v>
          </cell>
          <cell r="R503">
            <v>2051484.0512558168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561</v>
          </cell>
          <cell r="AE503" t="str">
            <v>SG</v>
          </cell>
          <cell r="AF503" t="str">
            <v>561.SG</v>
          </cell>
        </row>
        <row r="504">
          <cell r="A504">
            <v>504</v>
          </cell>
          <cell r="F504">
            <v>8205936.2050232673</v>
          </cell>
          <cell r="G504">
            <v>0</v>
          </cell>
          <cell r="H504">
            <v>8205936.2050232673</v>
          </cell>
          <cell r="I504">
            <v>0</v>
          </cell>
          <cell r="J504">
            <v>0</v>
          </cell>
          <cell r="K504">
            <v>0</v>
          </cell>
          <cell r="N504">
            <v>0</v>
          </cell>
          <cell r="O504">
            <v>0</v>
          </cell>
          <cell r="Q504">
            <v>6154452.1537674507</v>
          </cell>
          <cell r="R504">
            <v>2051484.0512558168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561</v>
          </cell>
          <cell r="AE504" t="str">
            <v>NA</v>
          </cell>
          <cell r="AF504" t="str">
            <v>561.NA1</v>
          </cell>
        </row>
        <row r="505">
          <cell r="A505">
            <v>505</v>
          </cell>
          <cell r="AD505">
            <v>561</v>
          </cell>
          <cell r="AE505" t="str">
            <v>NA</v>
          </cell>
          <cell r="AF505" t="str">
            <v>561.NA2</v>
          </cell>
        </row>
        <row r="506">
          <cell r="A506">
            <v>506</v>
          </cell>
          <cell r="B506">
            <v>562</v>
          </cell>
          <cell r="C506" t="str">
            <v>Station Expense</v>
          </cell>
          <cell r="AD506">
            <v>562</v>
          </cell>
          <cell r="AE506" t="str">
            <v>NA</v>
          </cell>
          <cell r="AF506" t="str">
            <v>562.NA</v>
          </cell>
        </row>
        <row r="507">
          <cell r="A507">
            <v>507</v>
          </cell>
          <cell r="D507" t="str">
            <v>SG</v>
          </cell>
          <cell r="E507" t="str">
            <v>T</v>
          </cell>
          <cell r="F507">
            <v>1344233.5166938193</v>
          </cell>
          <cell r="G507">
            <v>0</v>
          </cell>
          <cell r="H507">
            <v>1344233.5166938193</v>
          </cell>
          <cell r="I507">
            <v>0</v>
          </cell>
          <cell r="J507">
            <v>0</v>
          </cell>
          <cell r="K507">
            <v>0</v>
          </cell>
          <cell r="P507">
            <v>0.75</v>
          </cell>
          <cell r="Q507">
            <v>1008175.1375203645</v>
          </cell>
          <cell r="R507">
            <v>336058.37917345483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562</v>
          </cell>
          <cell r="AE507" t="str">
            <v>SG</v>
          </cell>
          <cell r="AF507" t="str">
            <v>562.SG</v>
          </cell>
        </row>
        <row r="508">
          <cell r="A508">
            <v>508</v>
          </cell>
          <cell r="F508">
            <v>1344233.5166938193</v>
          </cell>
          <cell r="G508">
            <v>0</v>
          </cell>
          <cell r="H508">
            <v>1344233.5166938193</v>
          </cell>
          <cell r="I508">
            <v>0</v>
          </cell>
          <cell r="J508">
            <v>0</v>
          </cell>
          <cell r="K508">
            <v>0</v>
          </cell>
          <cell r="N508">
            <v>0</v>
          </cell>
          <cell r="O508">
            <v>0</v>
          </cell>
          <cell r="Q508">
            <v>1008175.1375203645</v>
          </cell>
          <cell r="R508">
            <v>336058.37917345483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562</v>
          </cell>
          <cell r="AE508" t="str">
            <v>NA</v>
          </cell>
          <cell r="AF508" t="str">
            <v>562.NA1</v>
          </cell>
        </row>
        <row r="509">
          <cell r="A509">
            <v>509</v>
          </cell>
          <cell r="AD509">
            <v>562</v>
          </cell>
          <cell r="AE509" t="str">
            <v>NA</v>
          </cell>
          <cell r="AF509" t="str">
            <v>562.NA2</v>
          </cell>
        </row>
        <row r="510">
          <cell r="A510">
            <v>510</v>
          </cell>
          <cell r="B510">
            <v>563</v>
          </cell>
          <cell r="C510" t="str">
            <v>Overhead Line Expense</v>
          </cell>
          <cell r="AD510">
            <v>563</v>
          </cell>
          <cell r="AE510" t="str">
            <v>NA</v>
          </cell>
          <cell r="AF510" t="str">
            <v>563.NA</v>
          </cell>
        </row>
        <row r="511">
          <cell r="A511">
            <v>511</v>
          </cell>
          <cell r="D511" t="str">
            <v>SG</v>
          </cell>
          <cell r="E511" t="str">
            <v>T</v>
          </cell>
          <cell r="F511">
            <v>179134.7750732085</v>
          </cell>
          <cell r="G511">
            <v>0</v>
          </cell>
          <cell r="H511">
            <v>179134.7750732085</v>
          </cell>
          <cell r="I511">
            <v>0</v>
          </cell>
          <cell r="J511">
            <v>0</v>
          </cell>
          <cell r="K511">
            <v>0</v>
          </cell>
          <cell r="P511">
            <v>0.75</v>
          </cell>
          <cell r="Q511">
            <v>134351.08130490637</v>
          </cell>
          <cell r="R511">
            <v>44783.693768302124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563</v>
          </cell>
          <cell r="AE511" t="str">
            <v>SG</v>
          </cell>
          <cell r="AF511" t="str">
            <v>563.SG</v>
          </cell>
        </row>
        <row r="512">
          <cell r="A512">
            <v>512</v>
          </cell>
          <cell r="F512">
            <v>179134.7750732085</v>
          </cell>
          <cell r="G512">
            <v>0</v>
          </cell>
          <cell r="H512">
            <v>179134.7750732085</v>
          </cell>
          <cell r="I512">
            <v>0</v>
          </cell>
          <cell r="J512">
            <v>0</v>
          </cell>
          <cell r="K512">
            <v>0</v>
          </cell>
          <cell r="N512">
            <v>0</v>
          </cell>
          <cell r="O512">
            <v>0</v>
          </cell>
          <cell r="Q512">
            <v>134351.08130490637</v>
          </cell>
          <cell r="R512">
            <v>44783.693768302124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563</v>
          </cell>
          <cell r="AE512" t="str">
            <v>NA</v>
          </cell>
          <cell r="AF512" t="str">
            <v>563.NA1</v>
          </cell>
        </row>
        <row r="513">
          <cell r="A513">
            <v>513</v>
          </cell>
          <cell r="AD513">
            <v>563</v>
          </cell>
          <cell r="AE513" t="str">
            <v>NA</v>
          </cell>
          <cell r="AF513" t="str">
            <v>563.NA2</v>
          </cell>
        </row>
        <row r="514">
          <cell r="A514">
            <v>514</v>
          </cell>
          <cell r="B514">
            <v>564</v>
          </cell>
          <cell r="C514" t="str">
            <v>Underground Line Expense</v>
          </cell>
          <cell r="AD514">
            <v>564</v>
          </cell>
          <cell r="AE514" t="str">
            <v>NA</v>
          </cell>
          <cell r="AF514" t="str">
            <v>564.NA</v>
          </cell>
        </row>
        <row r="515">
          <cell r="A515">
            <v>515</v>
          </cell>
          <cell r="D515" t="str">
            <v>SG</v>
          </cell>
          <cell r="E515" t="str">
            <v>T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P515">
            <v>0.75</v>
          </cell>
          <cell r="Q515">
            <v>0</v>
          </cell>
          <cell r="R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564</v>
          </cell>
          <cell r="AE515" t="str">
            <v>SG</v>
          </cell>
          <cell r="AF515" t="str">
            <v>564.SG</v>
          </cell>
        </row>
        <row r="516">
          <cell r="A516">
            <v>516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564</v>
          </cell>
          <cell r="AE516" t="str">
            <v>NA</v>
          </cell>
          <cell r="AF516" t="str">
            <v>564.NA1</v>
          </cell>
        </row>
        <row r="517">
          <cell r="A517">
            <v>517</v>
          </cell>
          <cell r="AD517">
            <v>564</v>
          </cell>
          <cell r="AE517" t="str">
            <v>NA</v>
          </cell>
          <cell r="AF517" t="str">
            <v>564.NA2</v>
          </cell>
        </row>
        <row r="518">
          <cell r="A518">
            <v>518</v>
          </cell>
          <cell r="B518" t="str">
            <v>565NPC</v>
          </cell>
          <cell r="C518" t="str">
            <v>Transmission of Electricity by Others - NPC</v>
          </cell>
          <cell r="AD518" t="str">
            <v>565NPC</v>
          </cell>
          <cell r="AE518" t="str">
            <v>NA</v>
          </cell>
          <cell r="AF518" t="str">
            <v>565NPC.NA</v>
          </cell>
        </row>
        <row r="519">
          <cell r="A519">
            <v>519</v>
          </cell>
          <cell r="D519" t="str">
            <v>SG</v>
          </cell>
          <cell r="E519" t="str">
            <v>T</v>
          </cell>
          <cell r="F519">
            <v>62950194.107227273</v>
          </cell>
          <cell r="G519">
            <v>0</v>
          </cell>
          <cell r="H519">
            <v>62950194.107227273</v>
          </cell>
          <cell r="I519">
            <v>0</v>
          </cell>
          <cell r="J519">
            <v>0</v>
          </cell>
          <cell r="K519">
            <v>0</v>
          </cell>
          <cell r="N519">
            <v>0</v>
          </cell>
          <cell r="O519">
            <v>0</v>
          </cell>
          <cell r="P519">
            <v>0.75</v>
          </cell>
          <cell r="Q519">
            <v>47212645.580420457</v>
          </cell>
          <cell r="R519">
            <v>15737548.526806818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D519" t="str">
            <v>565NPC</v>
          </cell>
          <cell r="AE519" t="str">
            <v>SG</v>
          </cell>
          <cell r="AF519" t="str">
            <v>565NPC.SG</v>
          </cell>
        </row>
        <row r="520">
          <cell r="A520">
            <v>520</v>
          </cell>
          <cell r="D520" t="str">
            <v>SE</v>
          </cell>
          <cell r="E520" t="str">
            <v>T</v>
          </cell>
          <cell r="F520">
            <v>1941001.7242775455</v>
          </cell>
          <cell r="G520">
            <v>0</v>
          </cell>
          <cell r="H520">
            <v>1941001.7242775455</v>
          </cell>
          <cell r="I520">
            <v>0</v>
          </cell>
          <cell r="J520">
            <v>0</v>
          </cell>
          <cell r="K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1941001.7242775455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 t="str">
            <v>565NPC</v>
          </cell>
          <cell r="AE520" t="str">
            <v>SE</v>
          </cell>
          <cell r="AF520" t="str">
            <v>565NPC.SE</v>
          </cell>
        </row>
        <row r="521">
          <cell r="A521">
            <v>521</v>
          </cell>
          <cell r="F521">
            <v>64891195.831504822</v>
          </cell>
          <cell r="G521">
            <v>0</v>
          </cell>
          <cell r="H521">
            <v>64891195.831504822</v>
          </cell>
          <cell r="I521">
            <v>0</v>
          </cell>
          <cell r="J521">
            <v>0</v>
          </cell>
          <cell r="K521">
            <v>0</v>
          </cell>
          <cell r="N521">
            <v>0</v>
          </cell>
          <cell r="O521">
            <v>0</v>
          </cell>
          <cell r="Q521">
            <v>47212645.580420457</v>
          </cell>
          <cell r="R521">
            <v>17678550.251084365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D521" t="str">
            <v>565NPC</v>
          </cell>
          <cell r="AE521" t="str">
            <v>NA</v>
          </cell>
          <cell r="AF521" t="str">
            <v>565NPC.NA1</v>
          </cell>
        </row>
        <row r="522">
          <cell r="A522">
            <v>522</v>
          </cell>
          <cell r="AD522" t="str">
            <v>565NPC</v>
          </cell>
          <cell r="AE522" t="str">
            <v>NA</v>
          </cell>
          <cell r="AF522" t="str">
            <v>565NPC.NA2</v>
          </cell>
        </row>
        <row r="523">
          <cell r="A523">
            <v>523</v>
          </cell>
          <cell r="B523">
            <v>566</v>
          </cell>
          <cell r="C523" t="str">
            <v>Misc. Transmission Expense</v>
          </cell>
          <cell r="AD523">
            <v>566</v>
          </cell>
          <cell r="AE523" t="str">
            <v>NA</v>
          </cell>
          <cell r="AF523" t="str">
            <v>566.NA</v>
          </cell>
        </row>
        <row r="524">
          <cell r="A524">
            <v>524</v>
          </cell>
          <cell r="D524" t="str">
            <v>SG</v>
          </cell>
          <cell r="E524" t="str">
            <v>T</v>
          </cell>
          <cell r="F524">
            <v>1050077.3286607845</v>
          </cell>
          <cell r="G524">
            <v>0</v>
          </cell>
          <cell r="H524">
            <v>1050077.3286607845</v>
          </cell>
          <cell r="I524">
            <v>0</v>
          </cell>
          <cell r="J524">
            <v>0</v>
          </cell>
          <cell r="K524">
            <v>0</v>
          </cell>
          <cell r="N524">
            <v>0</v>
          </cell>
          <cell r="O524">
            <v>0</v>
          </cell>
          <cell r="P524">
            <v>0.75</v>
          </cell>
          <cell r="Q524">
            <v>787557.99649558845</v>
          </cell>
          <cell r="R524">
            <v>262519.33216519613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D524">
            <v>566</v>
          </cell>
          <cell r="AE524" t="str">
            <v>SG</v>
          </cell>
          <cell r="AF524" t="str">
            <v>566.SG</v>
          </cell>
        </row>
        <row r="525">
          <cell r="A525">
            <v>525</v>
          </cell>
          <cell r="F525">
            <v>1050077.3286607845</v>
          </cell>
          <cell r="G525">
            <v>0</v>
          </cell>
          <cell r="H525">
            <v>1050077.3286607845</v>
          </cell>
          <cell r="I525">
            <v>0</v>
          </cell>
          <cell r="J525">
            <v>0</v>
          </cell>
          <cell r="K525">
            <v>0</v>
          </cell>
          <cell r="N525">
            <v>0</v>
          </cell>
          <cell r="O525">
            <v>0</v>
          </cell>
          <cell r="Q525">
            <v>787557.99649558845</v>
          </cell>
          <cell r="R525">
            <v>262519.33216519613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566</v>
          </cell>
          <cell r="AE525" t="str">
            <v>NA</v>
          </cell>
          <cell r="AF525" t="str">
            <v>566.NA1</v>
          </cell>
        </row>
        <row r="526">
          <cell r="A526">
            <v>526</v>
          </cell>
          <cell r="AD526">
            <v>566</v>
          </cell>
          <cell r="AE526" t="str">
            <v>NA</v>
          </cell>
          <cell r="AF526" t="str">
            <v>566.NA2</v>
          </cell>
        </row>
        <row r="527">
          <cell r="A527">
            <v>527</v>
          </cell>
          <cell r="B527">
            <v>567</v>
          </cell>
          <cell r="C527" t="str">
            <v>Rents - Transmission</v>
          </cell>
          <cell r="AD527">
            <v>567</v>
          </cell>
          <cell r="AE527" t="str">
            <v>NA</v>
          </cell>
          <cell r="AF527" t="str">
            <v>567.NA</v>
          </cell>
        </row>
        <row r="528">
          <cell r="A528">
            <v>528</v>
          </cell>
          <cell r="D528" t="str">
            <v>SG</v>
          </cell>
          <cell r="E528" t="str">
            <v>T</v>
          </cell>
          <cell r="F528">
            <v>983694.9169061163</v>
          </cell>
          <cell r="G528">
            <v>0</v>
          </cell>
          <cell r="H528">
            <v>983694.9169061163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0.75</v>
          </cell>
          <cell r="Q528">
            <v>737771.18767958716</v>
          </cell>
          <cell r="R528">
            <v>245923.72922652907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567</v>
          </cell>
          <cell r="AE528" t="str">
            <v>SG</v>
          </cell>
          <cell r="AF528" t="str">
            <v>567.SG</v>
          </cell>
        </row>
        <row r="529">
          <cell r="A529">
            <v>529</v>
          </cell>
          <cell r="F529">
            <v>983694.9169061163</v>
          </cell>
          <cell r="G529">
            <v>0</v>
          </cell>
          <cell r="H529">
            <v>983694.9169061163</v>
          </cell>
          <cell r="I529">
            <v>0</v>
          </cell>
          <cell r="J529">
            <v>0</v>
          </cell>
          <cell r="K529">
            <v>0</v>
          </cell>
          <cell r="N529">
            <v>0</v>
          </cell>
          <cell r="O529">
            <v>0</v>
          </cell>
          <cell r="Q529">
            <v>737771.18767958716</v>
          </cell>
          <cell r="R529">
            <v>245923.72922652907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567</v>
          </cell>
          <cell r="AE529" t="str">
            <v>NA</v>
          </cell>
          <cell r="AF529" t="str">
            <v>567.NA1</v>
          </cell>
        </row>
        <row r="530">
          <cell r="A530">
            <v>530</v>
          </cell>
          <cell r="AD530">
            <v>567</v>
          </cell>
          <cell r="AE530" t="str">
            <v>NA</v>
          </cell>
          <cell r="AF530" t="str">
            <v>567.NA2</v>
          </cell>
        </row>
        <row r="531">
          <cell r="A531">
            <v>531</v>
          </cell>
          <cell r="B531">
            <v>568</v>
          </cell>
          <cell r="C531" t="str">
            <v>Maint Supervision &amp; Engineering</v>
          </cell>
          <cell r="AD531">
            <v>568</v>
          </cell>
          <cell r="AE531" t="str">
            <v>NA</v>
          </cell>
          <cell r="AF531" t="str">
            <v>568.NA</v>
          </cell>
        </row>
        <row r="532">
          <cell r="A532">
            <v>532</v>
          </cell>
          <cell r="D532" t="str">
            <v>SG</v>
          </cell>
          <cell r="E532" t="str">
            <v>T</v>
          </cell>
          <cell r="F532">
            <v>519020.73798729363</v>
          </cell>
          <cell r="G532">
            <v>0</v>
          </cell>
          <cell r="H532">
            <v>519020.73798729363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0.75</v>
          </cell>
          <cell r="Q532">
            <v>389265.55349047022</v>
          </cell>
          <cell r="R532">
            <v>129755.18449682341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D532">
            <v>568</v>
          </cell>
          <cell r="AE532" t="str">
            <v>SG</v>
          </cell>
          <cell r="AF532" t="str">
            <v>568.SG</v>
          </cell>
        </row>
        <row r="533">
          <cell r="A533">
            <v>533</v>
          </cell>
          <cell r="F533">
            <v>519020.73798729363</v>
          </cell>
          <cell r="G533">
            <v>0</v>
          </cell>
          <cell r="H533">
            <v>519020.73798729363</v>
          </cell>
          <cell r="I533">
            <v>0</v>
          </cell>
          <cell r="J533">
            <v>0</v>
          </cell>
          <cell r="K533">
            <v>0</v>
          </cell>
          <cell r="N533">
            <v>0</v>
          </cell>
          <cell r="O533">
            <v>0</v>
          </cell>
          <cell r="Q533">
            <v>389265.55349047022</v>
          </cell>
          <cell r="R533">
            <v>129755.18449682341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D533">
            <v>568</v>
          </cell>
          <cell r="AE533" t="str">
            <v>NA</v>
          </cell>
          <cell r="AF533" t="str">
            <v>568.NA1</v>
          </cell>
        </row>
        <row r="534">
          <cell r="A534">
            <v>534</v>
          </cell>
          <cell r="AD534">
            <v>568</v>
          </cell>
          <cell r="AE534" t="str">
            <v>NA</v>
          </cell>
          <cell r="AF534" t="str">
            <v>568.NA2</v>
          </cell>
        </row>
        <row r="535">
          <cell r="A535">
            <v>535</v>
          </cell>
          <cell r="B535">
            <v>569</v>
          </cell>
          <cell r="C535" t="str">
            <v>Maintenance of Structures</v>
          </cell>
          <cell r="AD535">
            <v>569</v>
          </cell>
          <cell r="AE535" t="str">
            <v>NA</v>
          </cell>
          <cell r="AF535" t="str">
            <v>569.NA</v>
          </cell>
        </row>
        <row r="536">
          <cell r="A536">
            <v>536</v>
          </cell>
          <cell r="D536" t="str">
            <v>SG</v>
          </cell>
          <cell r="E536" t="str">
            <v>T</v>
          </cell>
          <cell r="F536">
            <v>1818459.9486786514</v>
          </cell>
          <cell r="G536">
            <v>0</v>
          </cell>
          <cell r="H536">
            <v>1818459.9486786514</v>
          </cell>
          <cell r="I536">
            <v>0</v>
          </cell>
          <cell r="J536">
            <v>0</v>
          </cell>
          <cell r="K536">
            <v>0</v>
          </cell>
          <cell r="N536">
            <v>0</v>
          </cell>
          <cell r="O536">
            <v>0</v>
          </cell>
          <cell r="P536">
            <v>0.75</v>
          </cell>
          <cell r="Q536">
            <v>1363844.9615089884</v>
          </cell>
          <cell r="R536">
            <v>454614.98716966284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569</v>
          </cell>
          <cell r="AE536" t="str">
            <v>SG</v>
          </cell>
          <cell r="AF536" t="str">
            <v>569.SG</v>
          </cell>
        </row>
        <row r="537">
          <cell r="A537">
            <v>537</v>
          </cell>
          <cell r="F537">
            <v>1818459.9486786514</v>
          </cell>
          <cell r="G537">
            <v>0</v>
          </cell>
          <cell r="H537">
            <v>1818459.9486786514</v>
          </cell>
          <cell r="I537">
            <v>0</v>
          </cell>
          <cell r="J537">
            <v>0</v>
          </cell>
          <cell r="K537">
            <v>0</v>
          </cell>
          <cell r="N537">
            <v>0</v>
          </cell>
          <cell r="O537">
            <v>0</v>
          </cell>
          <cell r="Q537">
            <v>1363844.9615089884</v>
          </cell>
          <cell r="R537">
            <v>454614.98716966284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569</v>
          </cell>
          <cell r="AE537" t="str">
            <v>NA</v>
          </cell>
          <cell r="AF537" t="str">
            <v>569.NA1</v>
          </cell>
        </row>
        <row r="538">
          <cell r="A538">
            <v>538</v>
          </cell>
          <cell r="AD538">
            <v>569</v>
          </cell>
          <cell r="AE538" t="str">
            <v>NA</v>
          </cell>
          <cell r="AF538" t="str">
            <v>569.NA2</v>
          </cell>
        </row>
        <row r="539">
          <cell r="A539">
            <v>539</v>
          </cell>
          <cell r="B539">
            <v>570</v>
          </cell>
          <cell r="C539" t="str">
            <v>Maintenance of Station Equipment</v>
          </cell>
          <cell r="AD539">
            <v>570</v>
          </cell>
          <cell r="AE539" t="str">
            <v>NA</v>
          </cell>
          <cell r="AF539" t="str">
            <v>570.NA</v>
          </cell>
        </row>
        <row r="540">
          <cell r="A540">
            <v>540</v>
          </cell>
          <cell r="D540" t="str">
            <v>SG</v>
          </cell>
          <cell r="E540" t="str">
            <v>T</v>
          </cell>
          <cell r="F540">
            <v>3515819.7258060938</v>
          </cell>
          <cell r="G540">
            <v>0</v>
          </cell>
          <cell r="H540">
            <v>3515819.7258060938</v>
          </cell>
          <cell r="I540">
            <v>0</v>
          </cell>
          <cell r="J540">
            <v>0</v>
          </cell>
          <cell r="K540">
            <v>0</v>
          </cell>
          <cell r="P540">
            <v>0.75</v>
          </cell>
          <cell r="Q540">
            <v>2636864.7943545701</v>
          </cell>
          <cell r="R540">
            <v>878954.93145152344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D540">
            <v>570</v>
          </cell>
          <cell r="AE540" t="str">
            <v>SG</v>
          </cell>
          <cell r="AF540" t="str">
            <v>570.SG</v>
          </cell>
        </row>
        <row r="541">
          <cell r="A541">
            <v>541</v>
          </cell>
          <cell r="F541">
            <v>3515819.7258060938</v>
          </cell>
          <cell r="G541">
            <v>0</v>
          </cell>
          <cell r="H541">
            <v>3515819.7258060938</v>
          </cell>
          <cell r="I541">
            <v>0</v>
          </cell>
          <cell r="J541">
            <v>0</v>
          </cell>
          <cell r="K541">
            <v>0</v>
          </cell>
          <cell r="N541">
            <v>0</v>
          </cell>
          <cell r="O541">
            <v>0</v>
          </cell>
          <cell r="Q541">
            <v>2636864.7943545701</v>
          </cell>
          <cell r="R541">
            <v>878954.93145152344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570</v>
          </cell>
          <cell r="AE541" t="str">
            <v>NA</v>
          </cell>
          <cell r="AF541" t="str">
            <v>570.NA1</v>
          </cell>
        </row>
        <row r="542">
          <cell r="A542">
            <v>542</v>
          </cell>
          <cell r="AD542">
            <v>570</v>
          </cell>
          <cell r="AE542" t="str">
            <v>NA</v>
          </cell>
          <cell r="AF542" t="str">
            <v>570.NA2</v>
          </cell>
        </row>
        <row r="543">
          <cell r="A543">
            <v>543</v>
          </cell>
          <cell r="B543">
            <v>571</v>
          </cell>
          <cell r="C543" t="str">
            <v>Maintenance of Overhead Lines</v>
          </cell>
          <cell r="AD543">
            <v>571</v>
          </cell>
          <cell r="AE543" t="str">
            <v>NA</v>
          </cell>
          <cell r="AF543" t="str">
            <v>571.NA</v>
          </cell>
        </row>
        <row r="544">
          <cell r="A544">
            <v>544</v>
          </cell>
          <cell r="D544" t="str">
            <v>SG</v>
          </cell>
          <cell r="E544" t="str">
            <v>T</v>
          </cell>
          <cell r="F544">
            <v>7476399.0819796156</v>
          </cell>
          <cell r="G544">
            <v>0</v>
          </cell>
          <cell r="H544">
            <v>7476399.0819796156</v>
          </cell>
          <cell r="I544">
            <v>0</v>
          </cell>
          <cell r="J544">
            <v>0</v>
          </cell>
          <cell r="K544">
            <v>0</v>
          </cell>
          <cell r="P544">
            <v>0.75</v>
          </cell>
          <cell r="Q544">
            <v>5607299.3114847112</v>
          </cell>
          <cell r="R544">
            <v>1869099.7704949039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D544">
            <v>571</v>
          </cell>
          <cell r="AE544" t="str">
            <v>SG</v>
          </cell>
          <cell r="AF544" t="str">
            <v>571.SG</v>
          </cell>
        </row>
        <row r="545">
          <cell r="A545">
            <v>545</v>
          </cell>
          <cell r="F545">
            <v>7476399.0819796156</v>
          </cell>
          <cell r="G545">
            <v>0</v>
          </cell>
          <cell r="H545">
            <v>7476399.0819796156</v>
          </cell>
          <cell r="I545">
            <v>0</v>
          </cell>
          <cell r="J545">
            <v>0</v>
          </cell>
          <cell r="K545">
            <v>0</v>
          </cell>
          <cell r="N545">
            <v>0</v>
          </cell>
          <cell r="O545">
            <v>0</v>
          </cell>
          <cell r="Q545">
            <v>5607299.3114847112</v>
          </cell>
          <cell r="R545">
            <v>1869099.7704949039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571</v>
          </cell>
          <cell r="AE545" t="str">
            <v>NA</v>
          </cell>
          <cell r="AF545" t="str">
            <v>571.NA1</v>
          </cell>
        </row>
        <row r="546">
          <cell r="A546">
            <v>546</v>
          </cell>
          <cell r="AD546">
            <v>571</v>
          </cell>
          <cell r="AE546" t="str">
            <v>NA</v>
          </cell>
          <cell r="AF546" t="str">
            <v>571.NA2</v>
          </cell>
        </row>
        <row r="547">
          <cell r="A547">
            <v>547</v>
          </cell>
          <cell r="B547">
            <v>572</v>
          </cell>
          <cell r="C547" t="str">
            <v>Maintenance of Underground Lines</v>
          </cell>
          <cell r="AD547">
            <v>572</v>
          </cell>
          <cell r="AE547" t="str">
            <v>NA</v>
          </cell>
          <cell r="AF547" t="str">
            <v>572.NA</v>
          </cell>
        </row>
        <row r="548">
          <cell r="A548">
            <v>548</v>
          </cell>
          <cell r="D548" t="str">
            <v>SG</v>
          </cell>
          <cell r="E548" t="str">
            <v>T</v>
          </cell>
          <cell r="F548">
            <v>22590.196364615542</v>
          </cell>
          <cell r="G548">
            <v>0</v>
          </cell>
          <cell r="H548">
            <v>22590.196364615542</v>
          </cell>
          <cell r="I548">
            <v>0</v>
          </cell>
          <cell r="J548">
            <v>0</v>
          </cell>
          <cell r="K548">
            <v>0</v>
          </cell>
          <cell r="P548">
            <v>0.75</v>
          </cell>
          <cell r="Q548">
            <v>16942.647273461655</v>
          </cell>
          <cell r="R548">
            <v>5647.5490911538855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572</v>
          </cell>
          <cell r="AE548" t="str">
            <v>SG</v>
          </cell>
          <cell r="AF548" t="str">
            <v>572.SG</v>
          </cell>
        </row>
        <row r="549">
          <cell r="A549">
            <v>549</v>
          </cell>
          <cell r="F549">
            <v>22590.196364615542</v>
          </cell>
          <cell r="G549">
            <v>0</v>
          </cell>
          <cell r="H549">
            <v>22590.196364615542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Q549">
            <v>16942.647273461655</v>
          </cell>
          <cell r="R549">
            <v>5647.5490911538855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572</v>
          </cell>
          <cell r="AE549" t="str">
            <v>NA</v>
          </cell>
          <cell r="AF549" t="str">
            <v>572.NA1</v>
          </cell>
        </row>
        <row r="550">
          <cell r="A550">
            <v>550</v>
          </cell>
          <cell r="AD550">
            <v>572</v>
          </cell>
          <cell r="AE550" t="str">
            <v>NA</v>
          </cell>
          <cell r="AF550" t="str">
            <v>572.NA2</v>
          </cell>
        </row>
        <row r="551">
          <cell r="A551">
            <v>551</v>
          </cell>
          <cell r="B551">
            <v>573</v>
          </cell>
          <cell r="C551" t="str">
            <v>Maint of Misc. Transmission Plant</v>
          </cell>
          <cell r="AD551">
            <v>573</v>
          </cell>
          <cell r="AE551" t="str">
            <v>NA</v>
          </cell>
          <cell r="AF551" t="str">
            <v>573.NA</v>
          </cell>
        </row>
        <row r="552">
          <cell r="A552">
            <v>552</v>
          </cell>
          <cell r="D552" t="str">
            <v>SG</v>
          </cell>
          <cell r="E552" t="str">
            <v>T</v>
          </cell>
          <cell r="F552">
            <v>237826.85593182204</v>
          </cell>
          <cell r="G552">
            <v>0</v>
          </cell>
          <cell r="H552">
            <v>237826.85593182204</v>
          </cell>
          <cell r="I552">
            <v>0</v>
          </cell>
          <cell r="J552">
            <v>0</v>
          </cell>
          <cell r="K552">
            <v>0</v>
          </cell>
          <cell r="P552">
            <v>0.75</v>
          </cell>
          <cell r="Q552">
            <v>178370.14194886654</v>
          </cell>
          <cell r="R552">
            <v>59456.713982955509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573</v>
          </cell>
          <cell r="AE552" t="str">
            <v>SG</v>
          </cell>
          <cell r="AF552" t="str">
            <v>573.SG</v>
          </cell>
        </row>
        <row r="553">
          <cell r="A553">
            <v>553</v>
          </cell>
          <cell r="F553">
            <v>237826.85593182204</v>
          </cell>
          <cell r="G553">
            <v>0</v>
          </cell>
          <cell r="H553">
            <v>237826.85593182204</v>
          </cell>
          <cell r="I553">
            <v>0</v>
          </cell>
          <cell r="J553">
            <v>0</v>
          </cell>
          <cell r="K553">
            <v>0</v>
          </cell>
          <cell r="N553">
            <v>0</v>
          </cell>
          <cell r="O553">
            <v>0</v>
          </cell>
          <cell r="Q553">
            <v>178370.14194886654</v>
          </cell>
          <cell r="R553">
            <v>59456.713982955509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573</v>
          </cell>
          <cell r="AE553" t="str">
            <v>NA</v>
          </cell>
          <cell r="AF553" t="str">
            <v>573.NA1</v>
          </cell>
        </row>
        <row r="554">
          <cell r="A554">
            <v>554</v>
          </cell>
          <cell r="AD554">
            <v>573</v>
          </cell>
          <cell r="AE554" t="str">
            <v>NA</v>
          </cell>
          <cell r="AF554" t="str">
            <v>573.NA2</v>
          </cell>
        </row>
        <row r="555">
          <cell r="A555">
            <v>555</v>
          </cell>
          <cell r="B555" t="str">
            <v>TOTAL TRANSMISSION EXPENSE</v>
          </cell>
          <cell r="F555">
            <v>94304103.904506221</v>
          </cell>
          <cell r="G555">
            <v>0</v>
          </cell>
          <cell r="H555">
            <v>94304103.904506221</v>
          </cell>
          <cell r="I555">
            <v>0</v>
          </cell>
          <cell r="J555">
            <v>0</v>
          </cell>
          <cell r="K555">
            <v>0</v>
          </cell>
          <cell r="N555">
            <v>0</v>
          </cell>
          <cell r="O555">
            <v>0</v>
          </cell>
          <cell r="Q555">
            <v>69272326.635171518</v>
          </cell>
          <cell r="R555">
            <v>25031777.269334715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 t="str">
            <v>TOTAL TRANSMISSION EXPENSE</v>
          </cell>
          <cell r="AE555" t="str">
            <v>NA</v>
          </cell>
          <cell r="AF555" t="str">
            <v>TOTAL TRANSMISSION EXPENSE.NA</v>
          </cell>
        </row>
        <row r="556">
          <cell r="A556">
            <v>556</v>
          </cell>
          <cell r="AD556" t="str">
            <v>TOTAL TRANSMISSION EXPENSE</v>
          </cell>
          <cell r="AE556" t="str">
            <v>NA</v>
          </cell>
          <cell r="AF556" t="str">
            <v>TOTAL TRANSMISSION EXPENSE.NA1</v>
          </cell>
        </row>
        <row r="557">
          <cell r="A557">
            <v>557</v>
          </cell>
          <cell r="B557">
            <v>580</v>
          </cell>
          <cell r="C557" t="str">
            <v>Operation Supervision &amp; Engineering</v>
          </cell>
          <cell r="AD557">
            <v>580</v>
          </cell>
          <cell r="AE557" t="str">
            <v>NA</v>
          </cell>
          <cell r="AF557" t="str">
            <v>580.NA</v>
          </cell>
        </row>
        <row r="558">
          <cell r="A558">
            <v>558</v>
          </cell>
          <cell r="D558" t="str">
            <v>S</v>
          </cell>
          <cell r="E558" t="str">
            <v>DPW</v>
          </cell>
          <cell r="F558">
            <v>801638.22</v>
          </cell>
          <cell r="G558">
            <v>0</v>
          </cell>
          <cell r="H558">
            <v>0</v>
          </cell>
          <cell r="I558">
            <v>801638.22</v>
          </cell>
          <cell r="J558">
            <v>0</v>
          </cell>
          <cell r="K558">
            <v>0</v>
          </cell>
          <cell r="S558" t="str">
            <v>PLNT</v>
          </cell>
          <cell r="T558">
            <v>140611.41226261636</v>
          </cell>
          <cell r="U558">
            <v>404086.42766765988</v>
          </cell>
          <cell r="V558">
            <v>150109.0573736332</v>
          </cell>
          <cell r="W558">
            <v>82631.213381120178</v>
          </cell>
          <cell r="X558">
            <v>24200.109314970297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580</v>
          </cell>
          <cell r="AE558" t="str">
            <v>S</v>
          </cell>
          <cell r="AF558" t="str">
            <v>580.S</v>
          </cell>
        </row>
        <row r="559">
          <cell r="A559">
            <v>559</v>
          </cell>
          <cell r="D559" t="str">
            <v>SNPD</v>
          </cell>
          <cell r="E559" t="str">
            <v>DPW</v>
          </cell>
          <cell r="F559">
            <v>4753508.1053913441</v>
          </cell>
          <cell r="G559">
            <v>0</v>
          </cell>
          <cell r="H559">
            <v>0</v>
          </cell>
          <cell r="I559">
            <v>4753508.1053913441</v>
          </cell>
          <cell r="J559">
            <v>0</v>
          </cell>
          <cell r="K559">
            <v>0</v>
          </cell>
          <cell r="S559" t="str">
            <v>PLNT</v>
          </cell>
          <cell r="T559">
            <v>833789.44669188885</v>
          </cell>
          <cell r="U559">
            <v>2396128.4046522314</v>
          </cell>
          <cell r="V559">
            <v>890108.03516606253</v>
          </cell>
          <cell r="W559">
            <v>489981.80571464822</v>
          </cell>
          <cell r="X559">
            <v>143500.41316651279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580</v>
          </cell>
          <cell r="AE559" t="str">
            <v>SNPD</v>
          </cell>
          <cell r="AF559" t="str">
            <v>580.SNPD</v>
          </cell>
        </row>
        <row r="560">
          <cell r="A560">
            <v>560</v>
          </cell>
          <cell r="F560">
            <v>5555146.3253913438</v>
          </cell>
          <cell r="G560">
            <v>0</v>
          </cell>
          <cell r="H560">
            <v>0</v>
          </cell>
          <cell r="I560">
            <v>5555146.3253913438</v>
          </cell>
          <cell r="J560">
            <v>0</v>
          </cell>
          <cell r="K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974400.85895450518</v>
          </cell>
          <cell r="U560">
            <v>2800214.8323198911</v>
          </cell>
          <cell r="V560">
            <v>1040217.0925396958</v>
          </cell>
          <cell r="W560">
            <v>572613.01909576845</v>
          </cell>
          <cell r="X560">
            <v>167700.52248148309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580</v>
          </cell>
          <cell r="AE560" t="str">
            <v>NA</v>
          </cell>
          <cell r="AF560" t="str">
            <v>580.NA1</v>
          </cell>
        </row>
        <row r="561">
          <cell r="A561">
            <v>561</v>
          </cell>
          <cell r="AD561">
            <v>580</v>
          </cell>
          <cell r="AE561" t="str">
            <v>NA</v>
          </cell>
          <cell r="AF561" t="str">
            <v>580.NA2</v>
          </cell>
        </row>
        <row r="562">
          <cell r="A562">
            <v>562</v>
          </cell>
          <cell r="B562">
            <v>581</v>
          </cell>
          <cell r="C562" t="str">
            <v>Load Dispatching</v>
          </cell>
          <cell r="AD562">
            <v>581</v>
          </cell>
          <cell r="AE562" t="str">
            <v>NA</v>
          </cell>
          <cell r="AF562" t="str">
            <v>581.NA</v>
          </cell>
        </row>
        <row r="563">
          <cell r="A563">
            <v>563</v>
          </cell>
          <cell r="D563" t="str">
            <v>S</v>
          </cell>
          <cell r="E563" t="str">
            <v>DPW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S563" t="str">
            <v>SUBS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581</v>
          </cell>
          <cell r="AE563" t="str">
            <v>S</v>
          </cell>
          <cell r="AF563" t="str">
            <v>581.S</v>
          </cell>
        </row>
        <row r="564">
          <cell r="A564">
            <v>564</v>
          </cell>
          <cell r="D564" t="str">
            <v>SNPD</v>
          </cell>
          <cell r="E564" t="str">
            <v>DPW</v>
          </cell>
          <cell r="F564">
            <v>5626627.8575685592</v>
          </cell>
          <cell r="G564">
            <v>0</v>
          </cell>
          <cell r="H564">
            <v>0</v>
          </cell>
          <cell r="I564">
            <v>5626627.8575685592</v>
          </cell>
          <cell r="J564">
            <v>0</v>
          </cell>
          <cell r="K564">
            <v>0</v>
          </cell>
          <cell r="S564" t="str">
            <v>SUBS</v>
          </cell>
          <cell r="T564">
            <v>5626627.8575685592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581</v>
          </cell>
          <cell r="AE564" t="str">
            <v>SNPD</v>
          </cell>
          <cell r="AF564" t="str">
            <v>581.SNPD</v>
          </cell>
        </row>
        <row r="565">
          <cell r="A565">
            <v>565</v>
          </cell>
          <cell r="F565">
            <v>5626627.8575685592</v>
          </cell>
          <cell r="G565">
            <v>0</v>
          </cell>
          <cell r="H565">
            <v>0</v>
          </cell>
          <cell r="I565">
            <v>5626627.8575685592</v>
          </cell>
          <cell r="J565">
            <v>0</v>
          </cell>
          <cell r="K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5626627.8575685592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581</v>
          </cell>
          <cell r="AE565" t="str">
            <v>NA</v>
          </cell>
          <cell r="AF565" t="str">
            <v>581.NA1</v>
          </cell>
        </row>
        <row r="566">
          <cell r="A566">
            <v>566</v>
          </cell>
          <cell r="AD566">
            <v>581</v>
          </cell>
          <cell r="AE566" t="str">
            <v>NA</v>
          </cell>
          <cell r="AF566" t="str">
            <v>581.NA2</v>
          </cell>
        </row>
        <row r="567">
          <cell r="A567">
            <v>567</v>
          </cell>
          <cell r="B567">
            <v>582</v>
          </cell>
          <cell r="C567" t="str">
            <v>Station Expense</v>
          </cell>
          <cell r="AD567">
            <v>582</v>
          </cell>
          <cell r="AE567" t="str">
            <v>NA</v>
          </cell>
          <cell r="AF567" t="str">
            <v>582.NA</v>
          </cell>
        </row>
        <row r="568">
          <cell r="A568">
            <v>568</v>
          </cell>
          <cell r="D568" t="str">
            <v>S</v>
          </cell>
          <cell r="E568" t="str">
            <v>DPW</v>
          </cell>
          <cell r="F568">
            <v>1751703.53</v>
          </cell>
          <cell r="G568">
            <v>0</v>
          </cell>
          <cell r="H568">
            <v>0</v>
          </cell>
          <cell r="I568">
            <v>1751703.53</v>
          </cell>
          <cell r="J568">
            <v>0</v>
          </cell>
          <cell r="K568">
            <v>0</v>
          </cell>
          <cell r="S568" t="str">
            <v>SUBS</v>
          </cell>
          <cell r="T568">
            <v>1751703.53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582</v>
          </cell>
          <cell r="AE568" t="str">
            <v>S</v>
          </cell>
          <cell r="AF568" t="str">
            <v>582.S</v>
          </cell>
        </row>
        <row r="569">
          <cell r="A569">
            <v>569</v>
          </cell>
          <cell r="D569" t="str">
            <v>SNPD</v>
          </cell>
          <cell r="E569" t="str">
            <v>DPW</v>
          </cell>
          <cell r="F569">
            <v>7131.6806167717523</v>
          </cell>
          <cell r="G569">
            <v>0</v>
          </cell>
          <cell r="H569">
            <v>0</v>
          </cell>
          <cell r="I569">
            <v>7131.6806167717523</v>
          </cell>
          <cell r="J569">
            <v>0</v>
          </cell>
          <cell r="K569">
            <v>0</v>
          </cell>
          <cell r="S569" t="str">
            <v>SUBS</v>
          </cell>
          <cell r="T569">
            <v>7131.6806167717523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582</v>
          </cell>
          <cell r="AE569" t="str">
            <v>SNPD</v>
          </cell>
          <cell r="AF569" t="str">
            <v>582.SNPD</v>
          </cell>
        </row>
        <row r="570">
          <cell r="A570">
            <v>570</v>
          </cell>
          <cell r="F570">
            <v>1758835.2106167718</v>
          </cell>
          <cell r="G570">
            <v>0</v>
          </cell>
          <cell r="H570">
            <v>0</v>
          </cell>
          <cell r="I570">
            <v>1758835.2106167718</v>
          </cell>
          <cell r="J570">
            <v>0</v>
          </cell>
          <cell r="K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1758835.2106167718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582</v>
          </cell>
          <cell r="AE570" t="str">
            <v>NA</v>
          </cell>
          <cell r="AF570" t="str">
            <v>582.NA1</v>
          </cell>
        </row>
        <row r="571">
          <cell r="A571">
            <v>571</v>
          </cell>
          <cell r="AD571">
            <v>582</v>
          </cell>
          <cell r="AE571" t="str">
            <v>NA</v>
          </cell>
          <cell r="AF571" t="str">
            <v>582.NA2</v>
          </cell>
        </row>
        <row r="572">
          <cell r="A572">
            <v>572</v>
          </cell>
          <cell r="B572">
            <v>583</v>
          </cell>
          <cell r="C572" t="str">
            <v>Overhead Line Expenses</v>
          </cell>
          <cell r="AD572">
            <v>583</v>
          </cell>
          <cell r="AE572" t="str">
            <v>NA</v>
          </cell>
          <cell r="AF572" t="str">
            <v>583.NA</v>
          </cell>
        </row>
        <row r="573">
          <cell r="A573">
            <v>573</v>
          </cell>
          <cell r="D573" t="str">
            <v>S</v>
          </cell>
          <cell r="E573" t="str">
            <v>DPW</v>
          </cell>
          <cell r="F573">
            <v>4149414.26</v>
          </cell>
          <cell r="G573">
            <v>0</v>
          </cell>
          <cell r="H573">
            <v>0</v>
          </cell>
          <cell r="I573">
            <v>4149414.26</v>
          </cell>
          <cell r="J573">
            <v>0</v>
          </cell>
          <cell r="K573">
            <v>0</v>
          </cell>
          <cell r="S573" t="str">
            <v>PC</v>
          </cell>
          <cell r="T573">
            <v>0</v>
          </cell>
          <cell r="U573">
            <v>4149414.26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583</v>
          </cell>
          <cell r="AE573" t="str">
            <v>S</v>
          </cell>
          <cell r="AF573" t="str">
            <v>583.S</v>
          </cell>
        </row>
        <row r="574">
          <cell r="A574">
            <v>574</v>
          </cell>
          <cell r="D574" t="str">
            <v>SNPD</v>
          </cell>
          <cell r="E574" t="str">
            <v>DPW</v>
          </cell>
          <cell r="F574">
            <v>2624.8229032930549</v>
          </cell>
          <cell r="G574">
            <v>0</v>
          </cell>
          <cell r="H574">
            <v>0</v>
          </cell>
          <cell r="I574">
            <v>2624.8229032930549</v>
          </cell>
          <cell r="J574">
            <v>0</v>
          </cell>
          <cell r="K574">
            <v>0</v>
          </cell>
          <cell r="S574" t="str">
            <v>PC</v>
          </cell>
          <cell r="T574">
            <v>0</v>
          </cell>
          <cell r="U574">
            <v>2624.8229032930549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583</v>
          </cell>
          <cell r="AE574" t="str">
            <v>SNPD</v>
          </cell>
          <cell r="AF574" t="str">
            <v>583.SNPD</v>
          </cell>
        </row>
        <row r="575">
          <cell r="A575">
            <v>575</v>
          </cell>
          <cell r="F575">
            <v>4152039.082903293</v>
          </cell>
          <cell r="G575">
            <v>0</v>
          </cell>
          <cell r="H575">
            <v>0</v>
          </cell>
          <cell r="I575">
            <v>4152039.082903293</v>
          </cell>
          <cell r="J575">
            <v>0</v>
          </cell>
          <cell r="K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4152039.082903293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D575">
            <v>583</v>
          </cell>
          <cell r="AE575" t="str">
            <v>NA</v>
          </cell>
          <cell r="AF575" t="str">
            <v>583.NA1</v>
          </cell>
        </row>
        <row r="576">
          <cell r="A576">
            <v>576</v>
          </cell>
          <cell r="AD576">
            <v>583</v>
          </cell>
          <cell r="AE576" t="str">
            <v>NA</v>
          </cell>
          <cell r="AF576" t="str">
            <v>583.NA2</v>
          </cell>
        </row>
        <row r="577">
          <cell r="A577">
            <v>577</v>
          </cell>
          <cell r="B577">
            <v>584</v>
          </cell>
          <cell r="C577" t="str">
            <v>Underground Line Expense</v>
          </cell>
          <cell r="AD577">
            <v>584</v>
          </cell>
          <cell r="AE577" t="str">
            <v>NA</v>
          </cell>
          <cell r="AF577" t="str">
            <v>584.NA</v>
          </cell>
        </row>
        <row r="578">
          <cell r="A578">
            <v>578</v>
          </cell>
          <cell r="D578" t="str">
            <v>S</v>
          </cell>
          <cell r="E578" t="str">
            <v>DPW</v>
          </cell>
          <cell r="F578">
            <v>32.11</v>
          </cell>
          <cell r="G578">
            <v>0</v>
          </cell>
          <cell r="H578">
            <v>0</v>
          </cell>
          <cell r="I578">
            <v>32.11</v>
          </cell>
          <cell r="J578">
            <v>0</v>
          </cell>
          <cell r="K578">
            <v>0</v>
          </cell>
          <cell r="S578" t="str">
            <v>PC</v>
          </cell>
          <cell r="T578">
            <v>0</v>
          </cell>
          <cell r="U578">
            <v>32.11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D578">
            <v>584</v>
          </cell>
          <cell r="AE578" t="str">
            <v>S</v>
          </cell>
          <cell r="AF578" t="str">
            <v>584.S</v>
          </cell>
        </row>
        <row r="579">
          <cell r="A579">
            <v>579</v>
          </cell>
          <cell r="D579" t="str">
            <v>SNPD</v>
          </cell>
          <cell r="E579" t="str">
            <v>DPW</v>
          </cell>
          <cell r="F579">
            <v>2959.9960607613343</v>
          </cell>
          <cell r="G579">
            <v>0</v>
          </cell>
          <cell r="H579">
            <v>0</v>
          </cell>
          <cell r="I579">
            <v>2959.9960607613343</v>
          </cell>
          <cell r="J579">
            <v>0</v>
          </cell>
          <cell r="K579">
            <v>0</v>
          </cell>
          <cell r="S579" t="str">
            <v>PC</v>
          </cell>
          <cell r="T579">
            <v>0</v>
          </cell>
          <cell r="U579">
            <v>2959.9960607613343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584</v>
          </cell>
          <cell r="AE579" t="str">
            <v>SNPD</v>
          </cell>
          <cell r="AF579" t="str">
            <v>584.SNPD</v>
          </cell>
        </row>
        <row r="580">
          <cell r="A580">
            <v>580</v>
          </cell>
          <cell r="F580">
            <v>2992.1060607613344</v>
          </cell>
          <cell r="G580">
            <v>0</v>
          </cell>
          <cell r="H580">
            <v>0</v>
          </cell>
          <cell r="I580">
            <v>2992.1060607613344</v>
          </cell>
          <cell r="J580">
            <v>0</v>
          </cell>
          <cell r="K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2992.1060607613344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584</v>
          </cell>
          <cell r="AE580" t="str">
            <v>NA</v>
          </cell>
          <cell r="AF580" t="str">
            <v>584.NA1</v>
          </cell>
        </row>
        <row r="581">
          <cell r="A581">
            <v>581</v>
          </cell>
          <cell r="AD581">
            <v>584</v>
          </cell>
          <cell r="AE581" t="str">
            <v>NA</v>
          </cell>
          <cell r="AF581" t="str">
            <v>584.NA2</v>
          </cell>
        </row>
        <row r="582">
          <cell r="A582">
            <v>582</v>
          </cell>
          <cell r="B582">
            <v>585</v>
          </cell>
          <cell r="C582" t="str">
            <v>Street Lighting &amp; Signal Systems</v>
          </cell>
          <cell r="AD582">
            <v>585</v>
          </cell>
          <cell r="AE582" t="str">
            <v>NA</v>
          </cell>
          <cell r="AF582" t="str">
            <v>585.NA</v>
          </cell>
        </row>
        <row r="583">
          <cell r="A583">
            <v>583</v>
          </cell>
          <cell r="D583" t="str">
            <v>S</v>
          </cell>
          <cell r="E583" t="str">
            <v>DPW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S583" t="str">
            <v>PC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585</v>
          </cell>
          <cell r="AE583" t="str">
            <v>S</v>
          </cell>
          <cell r="AF583" t="str">
            <v>585.S</v>
          </cell>
        </row>
        <row r="584">
          <cell r="A584">
            <v>584</v>
          </cell>
          <cell r="D584" t="str">
            <v>SNPD</v>
          </cell>
          <cell r="E584" t="str">
            <v>DPW</v>
          </cell>
          <cell r="F584">
            <v>107276.35302386136</v>
          </cell>
          <cell r="G584">
            <v>0</v>
          </cell>
          <cell r="H584">
            <v>0</v>
          </cell>
          <cell r="I584">
            <v>107276.35302386136</v>
          </cell>
          <cell r="J584">
            <v>0</v>
          </cell>
          <cell r="K584">
            <v>0</v>
          </cell>
          <cell r="S584" t="str">
            <v>METR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107276.35302386136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585</v>
          </cell>
          <cell r="AE584" t="str">
            <v>SNPD</v>
          </cell>
          <cell r="AF584" t="str">
            <v>585.SNPD</v>
          </cell>
        </row>
        <row r="585">
          <cell r="A585">
            <v>585</v>
          </cell>
          <cell r="F585">
            <v>107276.35302386136</v>
          </cell>
          <cell r="G585">
            <v>0</v>
          </cell>
          <cell r="H585">
            <v>0</v>
          </cell>
          <cell r="I585">
            <v>107276.35302386136</v>
          </cell>
          <cell r="J585">
            <v>0</v>
          </cell>
          <cell r="K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107276.35302386136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585</v>
          </cell>
          <cell r="AE585" t="str">
            <v>NA</v>
          </cell>
          <cell r="AF585" t="str">
            <v>585.NA1</v>
          </cell>
        </row>
        <row r="586">
          <cell r="A586">
            <v>586</v>
          </cell>
          <cell r="AD586">
            <v>585</v>
          </cell>
          <cell r="AE586" t="str">
            <v>NA</v>
          </cell>
          <cell r="AF586" t="str">
            <v>585.NA2</v>
          </cell>
        </row>
        <row r="587">
          <cell r="A587">
            <v>587</v>
          </cell>
          <cell r="B587">
            <v>586</v>
          </cell>
          <cell r="C587" t="str">
            <v>Meter Expenses</v>
          </cell>
          <cell r="AD587">
            <v>586</v>
          </cell>
          <cell r="AE587" t="str">
            <v>NA</v>
          </cell>
          <cell r="AF587" t="str">
            <v>586.NA</v>
          </cell>
        </row>
        <row r="588">
          <cell r="A588">
            <v>588</v>
          </cell>
          <cell r="D588" t="str">
            <v>S</v>
          </cell>
          <cell r="E588" t="str">
            <v>DPW</v>
          </cell>
          <cell r="F588">
            <v>2058403.42</v>
          </cell>
          <cell r="G588">
            <v>0</v>
          </cell>
          <cell r="H588">
            <v>0</v>
          </cell>
          <cell r="I588">
            <v>2058403.42</v>
          </cell>
          <cell r="J588">
            <v>0</v>
          </cell>
          <cell r="K588">
            <v>0</v>
          </cell>
          <cell r="S588" t="str">
            <v>METR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2058403.42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586</v>
          </cell>
          <cell r="AE588" t="str">
            <v>S</v>
          </cell>
          <cell r="AF588" t="str">
            <v>586.S</v>
          </cell>
        </row>
        <row r="589">
          <cell r="A589">
            <v>589</v>
          </cell>
          <cell r="D589" t="str">
            <v>SNPD</v>
          </cell>
          <cell r="E589" t="str">
            <v>DPW</v>
          </cell>
          <cell r="F589">
            <v>150377.70213119304</v>
          </cell>
          <cell r="G589">
            <v>0</v>
          </cell>
          <cell r="H589">
            <v>0</v>
          </cell>
          <cell r="I589">
            <v>150377.70213119304</v>
          </cell>
          <cell r="J589">
            <v>0</v>
          </cell>
          <cell r="K589">
            <v>0</v>
          </cell>
          <cell r="S589" t="str">
            <v>METR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150377.70213119304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586</v>
          </cell>
          <cell r="AE589" t="str">
            <v>SNPD</v>
          </cell>
          <cell r="AF589" t="str">
            <v>586.SNPD</v>
          </cell>
        </row>
        <row r="590">
          <cell r="A590">
            <v>590</v>
          </cell>
          <cell r="F590">
            <v>2208781.1221311931</v>
          </cell>
          <cell r="G590">
            <v>0</v>
          </cell>
          <cell r="H590">
            <v>0</v>
          </cell>
          <cell r="I590">
            <v>2208781.1221311931</v>
          </cell>
          <cell r="J590">
            <v>0</v>
          </cell>
          <cell r="K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2208781.1221311931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D590">
            <v>586</v>
          </cell>
          <cell r="AE590" t="str">
            <v>NA</v>
          </cell>
          <cell r="AF590" t="str">
            <v>586.NA1</v>
          </cell>
        </row>
        <row r="591">
          <cell r="A591">
            <v>591</v>
          </cell>
          <cell r="AD591">
            <v>586</v>
          </cell>
          <cell r="AE591" t="str">
            <v>NA</v>
          </cell>
          <cell r="AF591" t="str">
            <v>586.NA2</v>
          </cell>
        </row>
        <row r="592">
          <cell r="A592">
            <v>592</v>
          </cell>
          <cell r="B592">
            <v>587</v>
          </cell>
          <cell r="C592" t="str">
            <v>Customer Installation Expenses</v>
          </cell>
          <cell r="AD592">
            <v>587</v>
          </cell>
          <cell r="AE592" t="str">
            <v>NA</v>
          </cell>
          <cell r="AF592" t="str">
            <v>587.NA</v>
          </cell>
        </row>
        <row r="593">
          <cell r="A593">
            <v>593</v>
          </cell>
          <cell r="D593" t="str">
            <v>S</v>
          </cell>
          <cell r="E593" t="str">
            <v>DPW</v>
          </cell>
          <cell r="F593">
            <v>3746958.73</v>
          </cell>
          <cell r="G593">
            <v>0</v>
          </cell>
          <cell r="H593">
            <v>0</v>
          </cell>
          <cell r="I593">
            <v>3746958.73</v>
          </cell>
          <cell r="J593">
            <v>0</v>
          </cell>
          <cell r="K593">
            <v>0</v>
          </cell>
          <cell r="S593" t="str">
            <v>PC</v>
          </cell>
          <cell r="T593">
            <v>0</v>
          </cell>
          <cell r="U593">
            <v>3746958.73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D593">
            <v>587</v>
          </cell>
          <cell r="AE593" t="str">
            <v>S</v>
          </cell>
          <cell r="AF593" t="str">
            <v>587.S</v>
          </cell>
        </row>
        <row r="594">
          <cell r="A594">
            <v>594</v>
          </cell>
          <cell r="D594" t="str">
            <v>SNPD</v>
          </cell>
          <cell r="E594" t="str">
            <v>DPW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S594" t="str">
            <v>PC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D594">
            <v>587</v>
          </cell>
          <cell r="AE594" t="str">
            <v>SNPD</v>
          </cell>
          <cell r="AF594" t="str">
            <v>587.SNPD</v>
          </cell>
        </row>
        <row r="595">
          <cell r="A595">
            <v>595</v>
          </cell>
          <cell r="F595">
            <v>3746958.73</v>
          </cell>
          <cell r="G595">
            <v>0</v>
          </cell>
          <cell r="H595">
            <v>0</v>
          </cell>
          <cell r="I595">
            <v>3746958.73</v>
          </cell>
          <cell r="J595">
            <v>0</v>
          </cell>
          <cell r="K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3746958.73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D595">
            <v>587</v>
          </cell>
          <cell r="AE595" t="str">
            <v>NA</v>
          </cell>
          <cell r="AF595" t="str">
            <v>587.NA1</v>
          </cell>
        </row>
        <row r="596">
          <cell r="A596">
            <v>596</v>
          </cell>
          <cell r="AD596">
            <v>587</v>
          </cell>
          <cell r="AE596" t="str">
            <v>NA</v>
          </cell>
          <cell r="AF596" t="str">
            <v>587.NA2</v>
          </cell>
        </row>
        <row r="597">
          <cell r="A597">
            <v>597</v>
          </cell>
          <cell r="B597">
            <v>588</v>
          </cell>
          <cell r="C597" t="str">
            <v>Misc. Distribution Expenses</v>
          </cell>
          <cell r="AD597">
            <v>588</v>
          </cell>
          <cell r="AE597" t="str">
            <v>NA</v>
          </cell>
          <cell r="AF597" t="str">
            <v>588.NA</v>
          </cell>
        </row>
        <row r="598">
          <cell r="A598">
            <v>598</v>
          </cell>
          <cell r="D598" t="str">
            <v>S</v>
          </cell>
          <cell r="E598" t="str">
            <v>DPW</v>
          </cell>
          <cell r="F598">
            <v>929144.54</v>
          </cell>
          <cell r="G598">
            <v>0</v>
          </cell>
          <cell r="H598">
            <v>0</v>
          </cell>
          <cell r="I598">
            <v>929144.54</v>
          </cell>
          <cell r="J598">
            <v>0</v>
          </cell>
          <cell r="K598">
            <v>0</v>
          </cell>
          <cell r="S598" t="str">
            <v>PLNT2</v>
          </cell>
          <cell r="T598">
            <v>239854.67976561573</v>
          </cell>
          <cell r="U598">
            <v>689289.86023438419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588</v>
          </cell>
          <cell r="AE598" t="str">
            <v>S</v>
          </cell>
          <cell r="AF598" t="str">
            <v>588.S</v>
          </cell>
        </row>
        <row r="599">
          <cell r="A599">
            <v>599</v>
          </cell>
          <cell r="D599" t="str">
            <v>SNPD</v>
          </cell>
          <cell r="E599" t="str">
            <v>DPW</v>
          </cell>
          <cell r="F599">
            <v>1746568.7520685613</v>
          </cell>
          <cell r="G599">
            <v>0</v>
          </cell>
          <cell r="H599">
            <v>0</v>
          </cell>
          <cell r="I599">
            <v>1746568.7520685613</v>
          </cell>
          <cell r="J599">
            <v>0</v>
          </cell>
          <cell r="K599">
            <v>0</v>
          </cell>
          <cell r="S599" t="str">
            <v>PLNT2</v>
          </cell>
          <cell r="T599">
            <v>450869.23581990361</v>
          </cell>
          <cell r="U599">
            <v>1295699.5162486576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588</v>
          </cell>
          <cell r="AE599" t="str">
            <v>SNPD</v>
          </cell>
          <cell r="AF599" t="str">
            <v>588.SNPD</v>
          </cell>
        </row>
        <row r="600">
          <cell r="A600">
            <v>600</v>
          </cell>
          <cell r="F600">
            <v>2675713.2920685615</v>
          </cell>
          <cell r="G600">
            <v>0</v>
          </cell>
          <cell r="H600">
            <v>0</v>
          </cell>
          <cell r="I600">
            <v>2675713.2920685615</v>
          </cell>
          <cell r="J600">
            <v>0</v>
          </cell>
          <cell r="K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690723.91558551928</v>
          </cell>
          <cell r="U600">
            <v>1984989.3764830418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588</v>
          </cell>
          <cell r="AE600" t="str">
            <v>NA</v>
          </cell>
          <cell r="AF600" t="str">
            <v>588.NA1</v>
          </cell>
        </row>
        <row r="601">
          <cell r="A601">
            <v>601</v>
          </cell>
          <cell r="AD601">
            <v>588</v>
          </cell>
          <cell r="AE601" t="str">
            <v>NA</v>
          </cell>
          <cell r="AF601" t="str">
            <v>588.NA2</v>
          </cell>
        </row>
        <row r="602">
          <cell r="A602">
            <v>602</v>
          </cell>
          <cell r="B602">
            <v>589</v>
          </cell>
          <cell r="C602" t="str">
            <v>Rents</v>
          </cell>
          <cell r="AD602">
            <v>589</v>
          </cell>
          <cell r="AE602" t="str">
            <v>NA</v>
          </cell>
          <cell r="AF602" t="str">
            <v>589.NA</v>
          </cell>
        </row>
        <row r="603">
          <cell r="A603">
            <v>603</v>
          </cell>
          <cell r="D603" t="str">
            <v>S</v>
          </cell>
          <cell r="E603" t="str">
            <v>DPW</v>
          </cell>
          <cell r="F603">
            <v>630427.81999999995</v>
          </cell>
          <cell r="G603">
            <v>0</v>
          </cell>
          <cell r="H603">
            <v>0</v>
          </cell>
          <cell r="I603">
            <v>630427.81999999995</v>
          </cell>
          <cell r="J603">
            <v>0</v>
          </cell>
          <cell r="K603">
            <v>0</v>
          </cell>
          <cell r="S603" t="str">
            <v>PLNT2</v>
          </cell>
          <cell r="T603">
            <v>162742.2390938607</v>
          </cell>
          <cell r="U603">
            <v>467685.58090613922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D603">
            <v>589</v>
          </cell>
          <cell r="AE603" t="str">
            <v>S</v>
          </cell>
          <cell r="AF603" t="str">
            <v>589.S</v>
          </cell>
        </row>
        <row r="604">
          <cell r="A604">
            <v>604</v>
          </cell>
          <cell r="D604" t="str">
            <v>SNPD</v>
          </cell>
          <cell r="E604" t="str">
            <v>DPW</v>
          </cell>
          <cell r="F604">
            <v>11401.41042277232</v>
          </cell>
          <cell r="G604">
            <v>0</v>
          </cell>
          <cell r="H604">
            <v>0</v>
          </cell>
          <cell r="I604">
            <v>11401.41042277232</v>
          </cell>
          <cell r="J604">
            <v>0</v>
          </cell>
          <cell r="K604">
            <v>0</v>
          </cell>
          <cell r="S604" t="str">
            <v>PLNT2</v>
          </cell>
          <cell r="T604">
            <v>2943.2252228812627</v>
          </cell>
          <cell r="U604">
            <v>8458.185199891057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589</v>
          </cell>
          <cell r="AE604" t="str">
            <v>SNPD</v>
          </cell>
          <cell r="AF604" t="str">
            <v>589.SNPD</v>
          </cell>
        </row>
        <row r="605">
          <cell r="A605">
            <v>605</v>
          </cell>
          <cell r="F605">
            <v>641829.23042277223</v>
          </cell>
          <cell r="G605">
            <v>0</v>
          </cell>
          <cell r="H605">
            <v>0</v>
          </cell>
          <cell r="I605">
            <v>641829.23042277223</v>
          </cell>
          <cell r="J605">
            <v>0</v>
          </cell>
          <cell r="K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165685.46431674197</v>
          </cell>
          <cell r="U605">
            <v>476143.76610603026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D605">
            <v>589</v>
          </cell>
          <cell r="AE605" t="str">
            <v>NA</v>
          </cell>
          <cell r="AF605" t="str">
            <v>589.NA1</v>
          </cell>
        </row>
        <row r="606">
          <cell r="A606">
            <v>606</v>
          </cell>
          <cell r="AD606">
            <v>589</v>
          </cell>
          <cell r="AE606" t="str">
            <v>NA</v>
          </cell>
          <cell r="AF606" t="str">
            <v>589.NA2</v>
          </cell>
        </row>
        <row r="607">
          <cell r="A607">
            <v>607</v>
          </cell>
          <cell r="B607">
            <v>590</v>
          </cell>
          <cell r="C607" t="str">
            <v>Maint Supervision &amp; Engineering</v>
          </cell>
          <cell r="AD607">
            <v>590</v>
          </cell>
          <cell r="AE607" t="str">
            <v>NA</v>
          </cell>
          <cell r="AF607" t="str">
            <v>590.NA</v>
          </cell>
        </row>
        <row r="608">
          <cell r="A608">
            <v>608</v>
          </cell>
          <cell r="D608" t="str">
            <v>S</v>
          </cell>
          <cell r="E608" t="str">
            <v>DPW</v>
          </cell>
          <cell r="F608">
            <v>1454643.71</v>
          </cell>
          <cell r="G608">
            <v>0</v>
          </cell>
          <cell r="H608">
            <v>0</v>
          </cell>
          <cell r="I608">
            <v>1454643.71</v>
          </cell>
          <cell r="J608">
            <v>0</v>
          </cell>
          <cell r="K608">
            <v>0</v>
          </cell>
          <cell r="S608" t="str">
            <v>PLNT</v>
          </cell>
          <cell r="T608">
            <v>255151.88934234166</v>
          </cell>
          <cell r="U608">
            <v>733250.69294117671</v>
          </cell>
          <cell r="V608">
            <v>272386.20948310656</v>
          </cell>
          <cell r="W608">
            <v>149941.67168640523</v>
          </cell>
          <cell r="X608">
            <v>43913.24654696972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590</v>
          </cell>
          <cell r="AE608" t="str">
            <v>S</v>
          </cell>
          <cell r="AF608" t="str">
            <v>590.S</v>
          </cell>
        </row>
        <row r="609">
          <cell r="A609">
            <v>609</v>
          </cell>
          <cell r="D609" t="str">
            <v>SNPD</v>
          </cell>
          <cell r="E609" t="str">
            <v>DPW</v>
          </cell>
          <cell r="F609">
            <v>1047785.3531622316</v>
          </cell>
          <cell r="G609">
            <v>0</v>
          </cell>
          <cell r="H609">
            <v>0</v>
          </cell>
          <cell r="I609">
            <v>1047785.3531622316</v>
          </cell>
          <cell r="J609">
            <v>0</v>
          </cell>
          <cell r="K609">
            <v>0</v>
          </cell>
          <cell r="S609" t="str">
            <v>PLNT</v>
          </cell>
          <cell r="T609">
            <v>183786.86866530095</v>
          </cell>
          <cell r="U609">
            <v>528163.24092160119</v>
          </cell>
          <cell r="V609">
            <v>196200.81449345313</v>
          </cell>
          <cell r="W609">
            <v>108003.55189496918</v>
          </cell>
          <cell r="X609">
            <v>31630.877186907037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590</v>
          </cell>
          <cell r="AE609" t="str">
            <v>SNPD</v>
          </cell>
          <cell r="AF609" t="str">
            <v>590.SNPD</v>
          </cell>
        </row>
        <row r="610">
          <cell r="A610">
            <v>610</v>
          </cell>
          <cell r="F610">
            <v>2502429.0631622318</v>
          </cell>
          <cell r="G610">
            <v>0</v>
          </cell>
          <cell r="H610">
            <v>0</v>
          </cell>
          <cell r="I610">
            <v>2502429.0631622318</v>
          </cell>
          <cell r="J610">
            <v>0</v>
          </cell>
          <cell r="K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438938.75800764258</v>
          </cell>
          <cell r="U610">
            <v>1261413.9338627779</v>
          </cell>
          <cell r="V610">
            <v>468587.02397655969</v>
          </cell>
          <cell r="W610">
            <v>257945.22358137439</v>
          </cell>
          <cell r="X610">
            <v>75544.123733876753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590</v>
          </cell>
          <cell r="AE610" t="str">
            <v>NA</v>
          </cell>
          <cell r="AF610" t="str">
            <v>590.NA1</v>
          </cell>
        </row>
        <row r="611">
          <cell r="A611">
            <v>611</v>
          </cell>
          <cell r="AD611">
            <v>590</v>
          </cell>
          <cell r="AE611" t="str">
            <v>NA</v>
          </cell>
          <cell r="AF611" t="str">
            <v>590.NA2</v>
          </cell>
        </row>
        <row r="612">
          <cell r="A612">
            <v>612</v>
          </cell>
          <cell r="B612">
            <v>591</v>
          </cell>
          <cell r="C612" t="str">
            <v>Maintenance of Structures</v>
          </cell>
          <cell r="AD612">
            <v>591</v>
          </cell>
          <cell r="AE612" t="str">
            <v>NA</v>
          </cell>
          <cell r="AF612" t="str">
            <v>591.NA</v>
          </cell>
        </row>
        <row r="613">
          <cell r="A613">
            <v>613</v>
          </cell>
          <cell r="D613" t="str">
            <v>S</v>
          </cell>
          <cell r="E613" t="str">
            <v>DPW</v>
          </cell>
          <cell r="F613">
            <v>695907.73</v>
          </cell>
          <cell r="G613">
            <v>0</v>
          </cell>
          <cell r="H613">
            <v>0</v>
          </cell>
          <cell r="I613">
            <v>695907.73</v>
          </cell>
          <cell r="J613">
            <v>0</v>
          </cell>
          <cell r="K613">
            <v>0</v>
          </cell>
          <cell r="S613" t="str">
            <v>PLNT2</v>
          </cell>
          <cell r="T613">
            <v>179645.59714849808</v>
          </cell>
          <cell r="U613">
            <v>516262.13285150187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591</v>
          </cell>
          <cell r="AE613" t="str">
            <v>S</v>
          </cell>
          <cell r="AF613" t="str">
            <v>591.S</v>
          </cell>
        </row>
        <row r="614">
          <cell r="A614">
            <v>614</v>
          </cell>
          <cell r="D614" t="str">
            <v>SNPD</v>
          </cell>
          <cell r="E614" t="str">
            <v>DPW</v>
          </cell>
          <cell r="F614">
            <v>45816.773332606077</v>
          </cell>
          <cell r="G614">
            <v>0</v>
          </cell>
          <cell r="H614">
            <v>0</v>
          </cell>
          <cell r="I614">
            <v>45816.773332606077</v>
          </cell>
          <cell r="J614">
            <v>0</v>
          </cell>
          <cell r="K614">
            <v>0</v>
          </cell>
          <cell r="S614" t="str">
            <v>PLNT2</v>
          </cell>
          <cell r="T614">
            <v>11827.403619662913</v>
          </cell>
          <cell r="U614">
            <v>33989.36971294316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D614">
            <v>591</v>
          </cell>
          <cell r="AE614" t="str">
            <v>SNPD</v>
          </cell>
          <cell r="AF614" t="str">
            <v>591.SNPD</v>
          </cell>
        </row>
        <row r="615">
          <cell r="A615">
            <v>615</v>
          </cell>
          <cell r="F615">
            <v>741724.50333260605</v>
          </cell>
          <cell r="G615">
            <v>0</v>
          </cell>
          <cell r="H615">
            <v>0</v>
          </cell>
          <cell r="I615">
            <v>741724.50333260605</v>
          </cell>
          <cell r="J615">
            <v>0</v>
          </cell>
          <cell r="K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191473.000768161</v>
          </cell>
          <cell r="U615">
            <v>550251.50256444502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591</v>
          </cell>
          <cell r="AE615" t="str">
            <v>NA</v>
          </cell>
          <cell r="AF615" t="str">
            <v>591.NA1</v>
          </cell>
        </row>
        <row r="616">
          <cell r="A616">
            <v>616</v>
          </cell>
          <cell r="AD616">
            <v>591</v>
          </cell>
          <cell r="AE616" t="str">
            <v>NA</v>
          </cell>
          <cell r="AF616" t="str">
            <v>591.NA2</v>
          </cell>
        </row>
        <row r="617">
          <cell r="A617">
            <v>617</v>
          </cell>
          <cell r="B617">
            <v>592</v>
          </cell>
          <cell r="C617" t="str">
            <v>Maintenance of Station Equipment</v>
          </cell>
          <cell r="AD617">
            <v>592</v>
          </cell>
          <cell r="AE617" t="str">
            <v>NA</v>
          </cell>
          <cell r="AF617" t="str">
            <v>592.NA</v>
          </cell>
        </row>
        <row r="618">
          <cell r="A618">
            <v>618</v>
          </cell>
          <cell r="D618" t="str">
            <v>S</v>
          </cell>
          <cell r="E618" t="str">
            <v>DPW</v>
          </cell>
          <cell r="F618">
            <v>3413841.97</v>
          </cell>
          <cell r="G618">
            <v>0</v>
          </cell>
          <cell r="H618">
            <v>0</v>
          </cell>
          <cell r="I618">
            <v>3413841.97</v>
          </cell>
          <cell r="J618">
            <v>0</v>
          </cell>
          <cell r="K618">
            <v>0</v>
          </cell>
          <cell r="S618" t="str">
            <v>SUBS</v>
          </cell>
          <cell r="T618">
            <v>3413841.97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592</v>
          </cell>
          <cell r="AE618" t="str">
            <v>S</v>
          </cell>
          <cell r="AF618" t="str">
            <v>592.S</v>
          </cell>
        </row>
        <row r="619">
          <cell r="A619">
            <v>619</v>
          </cell>
          <cell r="D619" t="str">
            <v>SNPD</v>
          </cell>
          <cell r="E619" t="str">
            <v>DPW</v>
          </cell>
          <cell r="F619">
            <v>720019.76629377971</v>
          </cell>
          <cell r="G619">
            <v>0</v>
          </cell>
          <cell r="H619">
            <v>0</v>
          </cell>
          <cell r="I619">
            <v>720019.76629377971</v>
          </cell>
          <cell r="J619">
            <v>0</v>
          </cell>
          <cell r="K619">
            <v>0</v>
          </cell>
          <cell r="S619" t="str">
            <v>SUBS</v>
          </cell>
          <cell r="T619">
            <v>720019.76629377971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592</v>
          </cell>
          <cell r="AE619" t="str">
            <v>SNPD</v>
          </cell>
          <cell r="AF619" t="str">
            <v>592.SNPD</v>
          </cell>
        </row>
        <row r="620">
          <cell r="A620">
            <v>620</v>
          </cell>
          <cell r="F620">
            <v>4133861.7362937797</v>
          </cell>
          <cell r="G620">
            <v>0</v>
          </cell>
          <cell r="H620">
            <v>0</v>
          </cell>
          <cell r="I620">
            <v>4133861.7362937797</v>
          </cell>
          <cell r="J620">
            <v>0</v>
          </cell>
          <cell r="K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4133861.7362937797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592</v>
          </cell>
          <cell r="AE620" t="str">
            <v>NA</v>
          </cell>
          <cell r="AF620" t="str">
            <v>592.NA1</v>
          </cell>
        </row>
        <row r="621">
          <cell r="A621">
            <v>621</v>
          </cell>
          <cell r="AD621">
            <v>592</v>
          </cell>
          <cell r="AE621" t="str">
            <v>NA</v>
          </cell>
          <cell r="AF621" t="str">
            <v>592.NA2</v>
          </cell>
        </row>
        <row r="622">
          <cell r="A622">
            <v>622</v>
          </cell>
          <cell r="B622">
            <v>593</v>
          </cell>
          <cell r="C622" t="str">
            <v>Maintenance of Overhead Lines</v>
          </cell>
          <cell r="AD622">
            <v>593</v>
          </cell>
          <cell r="AE622" t="str">
            <v>NA</v>
          </cell>
          <cell r="AF622" t="str">
            <v>593.NA</v>
          </cell>
        </row>
        <row r="623">
          <cell r="A623">
            <v>623</v>
          </cell>
          <cell r="D623" t="str">
            <v>S</v>
          </cell>
          <cell r="E623" t="str">
            <v>DPW</v>
          </cell>
          <cell r="F623">
            <v>32404760.890000001</v>
          </cell>
          <cell r="G623">
            <v>0</v>
          </cell>
          <cell r="H623">
            <v>0</v>
          </cell>
          <cell r="I623">
            <v>32404760.890000001</v>
          </cell>
          <cell r="J623">
            <v>0</v>
          </cell>
          <cell r="K623">
            <v>0</v>
          </cell>
          <cell r="S623" t="str">
            <v>PC</v>
          </cell>
          <cell r="T623">
            <v>0</v>
          </cell>
          <cell r="U623">
            <v>32404760.890000001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593</v>
          </cell>
          <cell r="AE623" t="str">
            <v>S</v>
          </cell>
          <cell r="AF623" t="str">
            <v>593.S</v>
          </cell>
        </row>
        <row r="624">
          <cell r="A624">
            <v>624</v>
          </cell>
          <cell r="D624" t="str">
            <v>SNPD</v>
          </cell>
          <cell r="E624" t="str">
            <v>DPW</v>
          </cell>
          <cell r="F624">
            <v>851283.88512556907</v>
          </cell>
          <cell r="G624">
            <v>0</v>
          </cell>
          <cell r="H624">
            <v>0</v>
          </cell>
          <cell r="I624">
            <v>851283.88512556907</v>
          </cell>
          <cell r="J624">
            <v>0</v>
          </cell>
          <cell r="K624">
            <v>0</v>
          </cell>
          <cell r="S624" t="str">
            <v>PC</v>
          </cell>
          <cell r="T624">
            <v>0</v>
          </cell>
          <cell r="U624">
            <v>851283.88512556907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593</v>
          </cell>
          <cell r="AE624" t="str">
            <v>SNPD</v>
          </cell>
          <cell r="AF624" t="str">
            <v>593.SNPD</v>
          </cell>
        </row>
        <row r="625">
          <cell r="A625">
            <v>625</v>
          </cell>
          <cell r="F625">
            <v>33256044.775125571</v>
          </cell>
          <cell r="G625">
            <v>0</v>
          </cell>
          <cell r="H625">
            <v>0</v>
          </cell>
          <cell r="I625">
            <v>33256044.775125571</v>
          </cell>
          <cell r="J625">
            <v>0</v>
          </cell>
          <cell r="K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33256044.775125571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D625">
            <v>593</v>
          </cell>
          <cell r="AE625" t="str">
            <v>NA</v>
          </cell>
          <cell r="AF625" t="str">
            <v>593.NA1</v>
          </cell>
        </row>
        <row r="626">
          <cell r="A626">
            <v>626</v>
          </cell>
          <cell r="AD626">
            <v>593</v>
          </cell>
          <cell r="AE626" t="str">
            <v>NA</v>
          </cell>
          <cell r="AF626" t="str">
            <v>593.NA2</v>
          </cell>
        </row>
        <row r="627">
          <cell r="A627">
            <v>627</v>
          </cell>
          <cell r="B627">
            <v>594</v>
          </cell>
          <cell r="C627" t="str">
            <v>Maintenance of Underground Lines</v>
          </cell>
          <cell r="AD627">
            <v>594</v>
          </cell>
          <cell r="AE627" t="str">
            <v>NA</v>
          </cell>
          <cell r="AF627" t="str">
            <v>594.NA</v>
          </cell>
        </row>
        <row r="628">
          <cell r="A628">
            <v>628</v>
          </cell>
          <cell r="D628" t="str">
            <v>S</v>
          </cell>
          <cell r="E628" t="str">
            <v>DPW</v>
          </cell>
          <cell r="F628">
            <v>12480061.689999999</v>
          </cell>
          <cell r="G628">
            <v>0</v>
          </cell>
          <cell r="H628">
            <v>0</v>
          </cell>
          <cell r="I628">
            <v>12480061.689999999</v>
          </cell>
          <cell r="J628">
            <v>0</v>
          </cell>
          <cell r="K628">
            <v>0</v>
          </cell>
          <cell r="S628" t="str">
            <v>PC</v>
          </cell>
          <cell r="T628">
            <v>0</v>
          </cell>
          <cell r="U628">
            <v>12480061.689999999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594</v>
          </cell>
          <cell r="AE628" t="str">
            <v>S</v>
          </cell>
          <cell r="AF628" t="str">
            <v>594.S</v>
          </cell>
        </row>
        <row r="629">
          <cell r="A629">
            <v>629</v>
          </cell>
          <cell r="D629" t="str">
            <v>SNPD</v>
          </cell>
          <cell r="E629" t="str">
            <v>DPW</v>
          </cell>
          <cell r="F629">
            <v>4312.8461483477113</v>
          </cell>
          <cell r="G629">
            <v>0</v>
          </cell>
          <cell r="H629">
            <v>0</v>
          </cell>
          <cell r="I629">
            <v>4312.8461483477113</v>
          </cell>
          <cell r="J629">
            <v>0</v>
          </cell>
          <cell r="K629">
            <v>0</v>
          </cell>
          <cell r="S629" t="str">
            <v>PC</v>
          </cell>
          <cell r="T629">
            <v>0</v>
          </cell>
          <cell r="U629">
            <v>4312.8461483477113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594</v>
          </cell>
          <cell r="AE629" t="str">
            <v>SNPD</v>
          </cell>
          <cell r="AF629" t="str">
            <v>594.SNPD</v>
          </cell>
        </row>
        <row r="630">
          <cell r="A630">
            <v>630</v>
          </cell>
          <cell r="F630">
            <v>12484374.536148347</v>
          </cell>
          <cell r="G630">
            <v>0</v>
          </cell>
          <cell r="H630">
            <v>0</v>
          </cell>
          <cell r="I630">
            <v>12484374.536148347</v>
          </cell>
          <cell r="J630">
            <v>0</v>
          </cell>
          <cell r="K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12484374.536148347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594</v>
          </cell>
          <cell r="AE630" t="str">
            <v>NA</v>
          </cell>
          <cell r="AF630" t="str">
            <v>594.NA1</v>
          </cell>
        </row>
        <row r="631">
          <cell r="A631">
            <v>631</v>
          </cell>
          <cell r="AD631">
            <v>594</v>
          </cell>
          <cell r="AE631" t="str">
            <v>NA</v>
          </cell>
          <cell r="AF631" t="str">
            <v>594.NA2</v>
          </cell>
        </row>
        <row r="632">
          <cell r="A632">
            <v>632</v>
          </cell>
          <cell r="B632">
            <v>595</v>
          </cell>
          <cell r="C632" t="str">
            <v>Maintenance of Line Transformers</v>
          </cell>
          <cell r="AD632">
            <v>595</v>
          </cell>
          <cell r="AE632" t="str">
            <v>NA</v>
          </cell>
          <cell r="AF632" t="str">
            <v>595.NA</v>
          </cell>
        </row>
        <row r="633">
          <cell r="A633">
            <v>633</v>
          </cell>
          <cell r="D633" t="str">
            <v>S</v>
          </cell>
          <cell r="E633" t="str">
            <v>DPW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S633" t="str">
            <v>XFMR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595</v>
          </cell>
          <cell r="AE633" t="str">
            <v>S</v>
          </cell>
          <cell r="AF633" t="str">
            <v>595.S</v>
          </cell>
        </row>
        <row r="634">
          <cell r="A634">
            <v>634</v>
          </cell>
          <cell r="D634" t="str">
            <v>SNPD</v>
          </cell>
          <cell r="E634" t="str">
            <v>DPW</v>
          </cell>
          <cell r="F634">
            <v>441814.19949860475</v>
          </cell>
          <cell r="G634">
            <v>0</v>
          </cell>
          <cell r="H634">
            <v>0</v>
          </cell>
          <cell r="I634">
            <v>441814.19949860475</v>
          </cell>
          <cell r="J634">
            <v>0</v>
          </cell>
          <cell r="K634">
            <v>0</v>
          </cell>
          <cell r="S634" t="str">
            <v>XFMR</v>
          </cell>
          <cell r="T634">
            <v>0</v>
          </cell>
          <cell r="U634">
            <v>0</v>
          </cell>
          <cell r="V634">
            <v>441814.19949860475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595</v>
          </cell>
          <cell r="AE634" t="str">
            <v>SNPD</v>
          </cell>
          <cell r="AF634" t="str">
            <v>595.SNPD</v>
          </cell>
        </row>
        <row r="635">
          <cell r="A635">
            <v>635</v>
          </cell>
          <cell r="F635">
            <v>441814.19949860475</v>
          </cell>
          <cell r="G635">
            <v>0</v>
          </cell>
          <cell r="H635">
            <v>0</v>
          </cell>
          <cell r="I635">
            <v>441814.19949860475</v>
          </cell>
          <cell r="J635">
            <v>0</v>
          </cell>
          <cell r="K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V635">
            <v>441814.19949860475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595</v>
          </cell>
          <cell r="AE635" t="str">
            <v>NA</v>
          </cell>
          <cell r="AF635" t="str">
            <v>595.NA1</v>
          </cell>
        </row>
        <row r="636">
          <cell r="A636">
            <v>636</v>
          </cell>
          <cell r="AD636">
            <v>595</v>
          </cell>
          <cell r="AE636" t="str">
            <v>NA</v>
          </cell>
          <cell r="AF636" t="str">
            <v>595.NA2</v>
          </cell>
        </row>
        <row r="637">
          <cell r="A637">
            <v>637</v>
          </cell>
          <cell r="B637">
            <v>596</v>
          </cell>
          <cell r="C637" t="str">
            <v>Maint of Street Lighting &amp; Signal Sys.</v>
          </cell>
          <cell r="AD637">
            <v>596</v>
          </cell>
          <cell r="AE637" t="str">
            <v>NA</v>
          </cell>
          <cell r="AF637" t="str">
            <v>596.NA</v>
          </cell>
        </row>
        <row r="638">
          <cell r="A638">
            <v>638</v>
          </cell>
          <cell r="D638" t="str">
            <v>S</v>
          </cell>
          <cell r="E638" t="str">
            <v>DPW</v>
          </cell>
          <cell r="F638">
            <v>1597474.07</v>
          </cell>
          <cell r="G638">
            <v>0</v>
          </cell>
          <cell r="H638">
            <v>0</v>
          </cell>
          <cell r="I638">
            <v>1597474.07</v>
          </cell>
          <cell r="J638">
            <v>0</v>
          </cell>
          <cell r="K638">
            <v>0</v>
          </cell>
          <cell r="S638" t="str">
            <v>PC</v>
          </cell>
          <cell r="T638">
            <v>0</v>
          </cell>
          <cell r="U638">
            <v>1597474.07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596</v>
          </cell>
          <cell r="AE638" t="str">
            <v>S</v>
          </cell>
          <cell r="AF638" t="str">
            <v>596.S</v>
          </cell>
        </row>
        <row r="639">
          <cell r="A639">
            <v>639</v>
          </cell>
          <cell r="D639" t="str">
            <v>SNPD</v>
          </cell>
          <cell r="E639" t="str">
            <v>DPW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S639" t="str">
            <v>PC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596</v>
          </cell>
          <cell r="AE639" t="str">
            <v>SNPD</v>
          </cell>
          <cell r="AF639" t="str">
            <v>596.SNPD</v>
          </cell>
        </row>
        <row r="640">
          <cell r="A640">
            <v>640</v>
          </cell>
          <cell r="F640">
            <v>1597474.07</v>
          </cell>
          <cell r="G640">
            <v>0</v>
          </cell>
          <cell r="H640">
            <v>0</v>
          </cell>
          <cell r="I640">
            <v>1597474.07</v>
          </cell>
          <cell r="J640">
            <v>0</v>
          </cell>
          <cell r="K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  <cell r="T640">
            <v>0</v>
          </cell>
          <cell r="U640">
            <v>1597474.07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596</v>
          </cell>
          <cell r="AE640" t="str">
            <v>NA</v>
          </cell>
          <cell r="AF640" t="str">
            <v>596.NA1</v>
          </cell>
        </row>
        <row r="641">
          <cell r="A641">
            <v>641</v>
          </cell>
          <cell r="AD641">
            <v>596</v>
          </cell>
          <cell r="AE641" t="str">
            <v>NA</v>
          </cell>
          <cell r="AF641" t="str">
            <v>596.NA2</v>
          </cell>
        </row>
        <row r="642">
          <cell r="A642">
            <v>642</v>
          </cell>
          <cell r="B642">
            <v>597</v>
          </cell>
          <cell r="C642" t="str">
            <v>Maintenance of Meters</v>
          </cell>
          <cell r="AD642">
            <v>597</v>
          </cell>
          <cell r="AE642" t="str">
            <v>NA</v>
          </cell>
          <cell r="AF642" t="str">
            <v>597.NA</v>
          </cell>
        </row>
        <row r="643">
          <cell r="A643">
            <v>643</v>
          </cell>
          <cell r="D643" t="str">
            <v>S</v>
          </cell>
          <cell r="E643" t="str">
            <v>DPW</v>
          </cell>
          <cell r="F643">
            <v>1700609.66</v>
          </cell>
          <cell r="G643">
            <v>0</v>
          </cell>
          <cell r="H643">
            <v>0</v>
          </cell>
          <cell r="I643">
            <v>1700609.66</v>
          </cell>
          <cell r="J643">
            <v>0</v>
          </cell>
          <cell r="K643">
            <v>0</v>
          </cell>
          <cell r="S643" t="str">
            <v>METR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1700609.66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597</v>
          </cell>
          <cell r="AE643" t="str">
            <v>S</v>
          </cell>
          <cell r="AF643" t="str">
            <v>597.S</v>
          </cell>
        </row>
        <row r="644">
          <cell r="A644">
            <v>644</v>
          </cell>
          <cell r="D644" t="str">
            <v>SNPD</v>
          </cell>
          <cell r="E644" t="str">
            <v>DPW</v>
          </cell>
          <cell r="F644">
            <v>136840.08555713057</v>
          </cell>
          <cell r="G644">
            <v>0</v>
          </cell>
          <cell r="H644">
            <v>0</v>
          </cell>
          <cell r="I644">
            <v>136840.08555713057</v>
          </cell>
          <cell r="J644">
            <v>0</v>
          </cell>
          <cell r="K644">
            <v>0</v>
          </cell>
          <cell r="S644" t="str">
            <v>METR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136840.08555713057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597</v>
          </cell>
          <cell r="AE644" t="str">
            <v>SNPD</v>
          </cell>
          <cell r="AF644" t="str">
            <v>597.SNPD</v>
          </cell>
        </row>
        <row r="645">
          <cell r="A645">
            <v>645</v>
          </cell>
          <cell r="F645">
            <v>1837449.7455571305</v>
          </cell>
          <cell r="G645">
            <v>0</v>
          </cell>
          <cell r="H645">
            <v>0</v>
          </cell>
          <cell r="I645">
            <v>1837449.7455571305</v>
          </cell>
          <cell r="J645">
            <v>0</v>
          </cell>
          <cell r="K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1837449.7455571305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597</v>
          </cell>
          <cell r="AE645" t="str">
            <v>NA</v>
          </cell>
          <cell r="AF645" t="str">
            <v>597.NA1</v>
          </cell>
        </row>
        <row r="646">
          <cell r="A646">
            <v>646</v>
          </cell>
          <cell r="AD646">
            <v>597</v>
          </cell>
          <cell r="AE646" t="str">
            <v>NA</v>
          </cell>
          <cell r="AF646" t="str">
            <v>597.NA2</v>
          </cell>
        </row>
        <row r="647">
          <cell r="A647">
            <v>647</v>
          </cell>
          <cell r="B647">
            <v>598</v>
          </cell>
          <cell r="C647" t="str">
            <v>Maint of Misc. Distribution Plant</v>
          </cell>
          <cell r="AD647">
            <v>598</v>
          </cell>
          <cell r="AE647" t="str">
            <v>NA</v>
          </cell>
          <cell r="AF647" t="str">
            <v>598.NA</v>
          </cell>
        </row>
        <row r="648">
          <cell r="A648">
            <v>648</v>
          </cell>
          <cell r="D648" t="str">
            <v>S</v>
          </cell>
          <cell r="E648" t="str">
            <v>DPW</v>
          </cell>
          <cell r="F648">
            <v>820869.59</v>
          </cell>
          <cell r="G648">
            <v>0</v>
          </cell>
          <cell r="H648">
            <v>0</v>
          </cell>
          <cell r="I648">
            <v>820869.59</v>
          </cell>
          <cell r="J648">
            <v>0</v>
          </cell>
          <cell r="K648">
            <v>0</v>
          </cell>
          <cell r="S648" t="str">
            <v>PLNT2</v>
          </cell>
          <cell r="T648">
            <v>211903.9655969805</v>
          </cell>
          <cell r="U648">
            <v>608965.62440301944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598</v>
          </cell>
          <cell r="AE648" t="str">
            <v>S</v>
          </cell>
          <cell r="AF648" t="str">
            <v>598.S</v>
          </cell>
        </row>
        <row r="649">
          <cell r="A649">
            <v>649</v>
          </cell>
          <cell r="D649" t="str">
            <v>SNPD</v>
          </cell>
          <cell r="E649" t="str">
            <v>DPW</v>
          </cell>
          <cell r="F649">
            <v>1610792.9134982424</v>
          </cell>
          <cell r="G649">
            <v>0</v>
          </cell>
          <cell r="H649">
            <v>0</v>
          </cell>
          <cell r="I649">
            <v>1610792.9134982424</v>
          </cell>
          <cell r="J649">
            <v>0</v>
          </cell>
          <cell r="K649">
            <v>0</v>
          </cell>
          <cell r="S649" t="str">
            <v>PLNT2</v>
          </cell>
          <cell r="T649">
            <v>415819.28516293503</v>
          </cell>
          <cell r="U649">
            <v>1194973.6283353074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598</v>
          </cell>
          <cell r="AE649" t="str">
            <v>SNPD</v>
          </cell>
          <cell r="AF649" t="str">
            <v>598.SNPD</v>
          </cell>
        </row>
        <row r="650">
          <cell r="A650">
            <v>650</v>
          </cell>
          <cell r="F650">
            <v>2431662.5034982422</v>
          </cell>
          <cell r="G650">
            <v>0</v>
          </cell>
          <cell r="H650">
            <v>0</v>
          </cell>
          <cell r="I650">
            <v>2431662.5034982422</v>
          </cell>
          <cell r="J650">
            <v>0</v>
          </cell>
          <cell r="K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627723.25075991557</v>
          </cell>
          <cell r="U650">
            <v>1803939.2527383268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598</v>
          </cell>
          <cell r="AE650" t="str">
            <v>NA</v>
          </cell>
          <cell r="AF650" t="str">
            <v>598.NA1</v>
          </cell>
        </row>
        <row r="651">
          <cell r="A651">
            <v>651</v>
          </cell>
          <cell r="AD651">
            <v>598</v>
          </cell>
          <cell r="AE651" t="str">
            <v>NA</v>
          </cell>
          <cell r="AF651" t="str">
            <v>598.NA2</v>
          </cell>
        </row>
        <row r="652">
          <cell r="A652">
            <v>652</v>
          </cell>
          <cell r="B652" t="str">
            <v>TOTAL DISTRIBUTION EXPENSE</v>
          </cell>
          <cell r="F652">
            <v>85903034.442803621</v>
          </cell>
          <cell r="G652">
            <v>0</v>
          </cell>
          <cell r="H652">
            <v>0</v>
          </cell>
          <cell r="I652">
            <v>85903034.442803621</v>
          </cell>
          <cell r="J652">
            <v>0</v>
          </cell>
          <cell r="K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  <cell r="T652">
            <v>14608270.052871596</v>
          </cell>
          <cell r="U652">
            <v>64116835.964312486</v>
          </cell>
          <cell r="V652">
            <v>1950618.3160148603</v>
          </cell>
          <cell r="W652">
            <v>830558.24267714284</v>
          </cell>
          <cell r="X652">
            <v>4396751.8669275446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 t="str">
            <v>TOTAL DISTRIBUTION EXPENSE</v>
          </cell>
          <cell r="AE652" t="str">
            <v>NA</v>
          </cell>
          <cell r="AF652" t="str">
            <v>TOTAL DISTRIBUTION EXPENSE.NA</v>
          </cell>
        </row>
        <row r="653">
          <cell r="A653">
            <v>653</v>
          </cell>
          <cell r="AD653" t="str">
            <v>TOTAL DISTRIBUTION EXPENSE</v>
          </cell>
          <cell r="AE653" t="str">
            <v>NA</v>
          </cell>
          <cell r="AF653" t="str">
            <v>TOTAL DISTRIBUTION EXPENSE.NA1</v>
          </cell>
        </row>
        <row r="654">
          <cell r="A654">
            <v>654</v>
          </cell>
          <cell r="B654">
            <v>901</v>
          </cell>
          <cell r="C654" t="str">
            <v>Supervision</v>
          </cell>
          <cell r="AD654">
            <v>901</v>
          </cell>
          <cell r="AE654" t="str">
            <v>NA</v>
          </cell>
          <cell r="AF654" t="str">
            <v>901.NA</v>
          </cell>
        </row>
        <row r="655">
          <cell r="A655">
            <v>655</v>
          </cell>
          <cell r="D655" t="str">
            <v>S</v>
          </cell>
          <cell r="E655" t="str">
            <v>CUST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S655" t="str">
            <v>CUST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901</v>
          </cell>
          <cell r="AE655" t="str">
            <v>S</v>
          </cell>
          <cell r="AF655" t="str">
            <v>901.S</v>
          </cell>
        </row>
        <row r="656">
          <cell r="A656">
            <v>656</v>
          </cell>
          <cell r="D656" t="str">
            <v>CN</v>
          </cell>
          <cell r="E656" t="str">
            <v>CUST</v>
          </cell>
          <cell r="F656">
            <v>811718.78012903407</v>
          </cell>
          <cell r="G656">
            <v>0</v>
          </cell>
          <cell r="H656">
            <v>0</v>
          </cell>
          <cell r="I656">
            <v>0</v>
          </cell>
          <cell r="J656">
            <v>811718.78012903407</v>
          </cell>
          <cell r="K656">
            <v>0</v>
          </cell>
          <cell r="S656" t="str">
            <v>CUST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901</v>
          </cell>
          <cell r="AE656" t="str">
            <v>CN</v>
          </cell>
          <cell r="AF656" t="str">
            <v>901.CN</v>
          </cell>
        </row>
        <row r="657">
          <cell r="A657">
            <v>657</v>
          </cell>
          <cell r="F657">
            <v>811718.78012903407</v>
          </cell>
          <cell r="G657">
            <v>0</v>
          </cell>
          <cell r="H657">
            <v>0</v>
          </cell>
          <cell r="I657">
            <v>0</v>
          </cell>
          <cell r="J657">
            <v>811718.78012903407</v>
          </cell>
          <cell r="K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901</v>
          </cell>
          <cell r="AE657" t="str">
            <v>NA</v>
          </cell>
          <cell r="AF657" t="str">
            <v>901.NA1</v>
          </cell>
        </row>
        <row r="658">
          <cell r="A658">
            <v>658</v>
          </cell>
          <cell r="AD658">
            <v>901</v>
          </cell>
          <cell r="AE658" t="str">
            <v>NA</v>
          </cell>
          <cell r="AF658" t="str">
            <v>901.NA2</v>
          </cell>
        </row>
        <row r="659">
          <cell r="A659">
            <v>659</v>
          </cell>
          <cell r="B659">
            <v>902</v>
          </cell>
          <cell r="C659" t="str">
            <v>Meter Reading Expense</v>
          </cell>
          <cell r="AD659">
            <v>902</v>
          </cell>
          <cell r="AE659" t="str">
            <v>NA</v>
          </cell>
          <cell r="AF659" t="str">
            <v>902.NA</v>
          </cell>
        </row>
        <row r="660">
          <cell r="A660">
            <v>660</v>
          </cell>
          <cell r="D660" t="str">
            <v>S</v>
          </cell>
          <cell r="E660" t="str">
            <v>CUST</v>
          </cell>
          <cell r="F660">
            <v>3562100.44</v>
          </cell>
          <cell r="G660">
            <v>0</v>
          </cell>
          <cell r="H660">
            <v>0</v>
          </cell>
          <cell r="I660">
            <v>0</v>
          </cell>
          <cell r="J660">
            <v>3562100.44</v>
          </cell>
          <cell r="K660">
            <v>0</v>
          </cell>
          <cell r="S660" t="str">
            <v>CUST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902</v>
          </cell>
          <cell r="AE660" t="str">
            <v>S</v>
          </cell>
          <cell r="AF660" t="str">
            <v>902.S</v>
          </cell>
        </row>
        <row r="661">
          <cell r="A661">
            <v>661</v>
          </cell>
          <cell r="D661" t="str">
            <v>CN</v>
          </cell>
          <cell r="E661" t="str">
            <v>CUST</v>
          </cell>
          <cell r="F661">
            <v>704424.22694936057</v>
          </cell>
          <cell r="G661">
            <v>0</v>
          </cell>
          <cell r="H661">
            <v>0</v>
          </cell>
          <cell r="I661">
            <v>0</v>
          </cell>
          <cell r="J661">
            <v>704424.22694936057</v>
          </cell>
          <cell r="K661">
            <v>0</v>
          </cell>
          <cell r="S661" t="str">
            <v>CUST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902</v>
          </cell>
          <cell r="AE661" t="str">
            <v>CN</v>
          </cell>
          <cell r="AF661" t="str">
            <v>902.CN</v>
          </cell>
        </row>
        <row r="662">
          <cell r="A662">
            <v>662</v>
          </cell>
          <cell r="F662">
            <v>4266524.6669493606</v>
          </cell>
          <cell r="G662">
            <v>0</v>
          </cell>
          <cell r="H662">
            <v>0</v>
          </cell>
          <cell r="I662">
            <v>0</v>
          </cell>
          <cell r="J662">
            <v>4266524.6669493606</v>
          </cell>
          <cell r="K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902</v>
          </cell>
          <cell r="AE662" t="str">
            <v>NA</v>
          </cell>
          <cell r="AF662" t="str">
            <v>902.NA1</v>
          </cell>
        </row>
        <row r="663">
          <cell r="A663">
            <v>663</v>
          </cell>
          <cell r="AD663">
            <v>902</v>
          </cell>
          <cell r="AE663" t="str">
            <v>NA</v>
          </cell>
          <cell r="AF663" t="str">
            <v>902.NA2</v>
          </cell>
        </row>
        <row r="664">
          <cell r="A664">
            <v>664</v>
          </cell>
          <cell r="B664">
            <v>903</v>
          </cell>
          <cell r="C664" t="str">
            <v>Customer Receipts &amp; Collections</v>
          </cell>
          <cell r="AD664">
            <v>903</v>
          </cell>
          <cell r="AE664" t="str">
            <v>NA</v>
          </cell>
          <cell r="AF664" t="str">
            <v>903.NA</v>
          </cell>
        </row>
        <row r="665">
          <cell r="A665">
            <v>665</v>
          </cell>
          <cell r="D665" t="str">
            <v>S</v>
          </cell>
          <cell r="E665" t="str">
            <v>CUST</v>
          </cell>
          <cell r="F665">
            <v>3066935.09</v>
          </cell>
          <cell r="G665">
            <v>0</v>
          </cell>
          <cell r="H665">
            <v>0</v>
          </cell>
          <cell r="I665">
            <v>0</v>
          </cell>
          <cell r="J665">
            <v>3066935.09</v>
          </cell>
          <cell r="K665">
            <v>0</v>
          </cell>
          <cell r="S665" t="str">
            <v>CUST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903</v>
          </cell>
          <cell r="AE665" t="str">
            <v>S</v>
          </cell>
          <cell r="AF665" t="str">
            <v>903.S</v>
          </cell>
        </row>
        <row r="666">
          <cell r="A666">
            <v>666</v>
          </cell>
          <cell r="D666" t="str">
            <v>CN</v>
          </cell>
          <cell r="E666" t="str">
            <v>CUST</v>
          </cell>
          <cell r="F666">
            <v>20755543.159824293</v>
          </cell>
          <cell r="G666">
            <v>0</v>
          </cell>
          <cell r="H666">
            <v>0</v>
          </cell>
          <cell r="I666">
            <v>0</v>
          </cell>
          <cell r="J666">
            <v>20755543.159824293</v>
          </cell>
          <cell r="K666">
            <v>0</v>
          </cell>
          <cell r="S666" t="str">
            <v>CUST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903</v>
          </cell>
          <cell r="AE666" t="str">
            <v>CN</v>
          </cell>
          <cell r="AF666" t="str">
            <v>903.CN</v>
          </cell>
        </row>
        <row r="667">
          <cell r="A667">
            <v>667</v>
          </cell>
          <cell r="F667">
            <v>23822478.249824293</v>
          </cell>
          <cell r="G667">
            <v>0</v>
          </cell>
          <cell r="H667">
            <v>0</v>
          </cell>
          <cell r="I667">
            <v>0</v>
          </cell>
          <cell r="J667">
            <v>23822478.249824293</v>
          </cell>
          <cell r="K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903</v>
          </cell>
          <cell r="AE667" t="str">
            <v>NA</v>
          </cell>
          <cell r="AF667" t="str">
            <v>903.NA1</v>
          </cell>
        </row>
        <row r="668">
          <cell r="A668">
            <v>668</v>
          </cell>
          <cell r="AD668">
            <v>903</v>
          </cell>
          <cell r="AE668" t="str">
            <v>NA</v>
          </cell>
          <cell r="AF668" t="str">
            <v>903.NA2</v>
          </cell>
        </row>
        <row r="669">
          <cell r="A669">
            <v>669</v>
          </cell>
          <cell r="B669">
            <v>904</v>
          </cell>
          <cell r="C669" t="str">
            <v>Uncollectible Accounts</v>
          </cell>
          <cell r="AD669">
            <v>904</v>
          </cell>
          <cell r="AE669" t="str">
            <v>NA</v>
          </cell>
          <cell r="AF669" t="str">
            <v>904.NA</v>
          </cell>
        </row>
        <row r="670">
          <cell r="A670">
            <v>670</v>
          </cell>
          <cell r="D670" t="str">
            <v>S</v>
          </cell>
          <cell r="E670" t="str">
            <v>CUST</v>
          </cell>
          <cell r="F670">
            <v>3704725.8795765098</v>
          </cell>
          <cell r="G670">
            <v>0</v>
          </cell>
          <cell r="H670">
            <v>0</v>
          </cell>
          <cell r="I670">
            <v>0</v>
          </cell>
          <cell r="J670">
            <v>3704725.8795765098</v>
          </cell>
          <cell r="K670">
            <v>0</v>
          </cell>
          <cell r="S670" t="str">
            <v>CUST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904</v>
          </cell>
          <cell r="AE670" t="str">
            <v>S</v>
          </cell>
          <cell r="AF670" t="str">
            <v>904.S</v>
          </cell>
        </row>
        <row r="671">
          <cell r="A671">
            <v>671</v>
          </cell>
          <cell r="D671" t="str">
            <v>SG</v>
          </cell>
          <cell r="E671" t="str">
            <v>P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S671" t="str">
            <v>CUST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904</v>
          </cell>
          <cell r="AE671" t="str">
            <v>SG</v>
          </cell>
          <cell r="AF671" t="str">
            <v>904.SG</v>
          </cell>
        </row>
        <row r="672">
          <cell r="A672">
            <v>672</v>
          </cell>
          <cell r="D672" t="str">
            <v>CN</v>
          </cell>
          <cell r="E672" t="str">
            <v>CUST</v>
          </cell>
          <cell r="F672">
            <v>1511.4433318110296</v>
          </cell>
          <cell r="G672">
            <v>0</v>
          </cell>
          <cell r="H672">
            <v>0</v>
          </cell>
          <cell r="I672">
            <v>0</v>
          </cell>
          <cell r="J672">
            <v>1511.4433318110296</v>
          </cell>
          <cell r="K672">
            <v>0</v>
          </cell>
          <cell r="S672" t="str">
            <v>CUST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904</v>
          </cell>
          <cell r="AE672" t="str">
            <v>CN</v>
          </cell>
          <cell r="AF672" t="str">
            <v>904.CN</v>
          </cell>
        </row>
        <row r="673">
          <cell r="A673">
            <v>673</v>
          </cell>
          <cell r="F673">
            <v>3706237.3229083209</v>
          </cell>
          <cell r="G673">
            <v>0</v>
          </cell>
          <cell r="H673">
            <v>0</v>
          </cell>
          <cell r="I673">
            <v>0</v>
          </cell>
          <cell r="J673">
            <v>3706237.3229083209</v>
          </cell>
          <cell r="K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904</v>
          </cell>
          <cell r="AE673" t="str">
            <v>NA</v>
          </cell>
          <cell r="AF673" t="str">
            <v>904.NA1</v>
          </cell>
        </row>
        <row r="674">
          <cell r="A674">
            <v>674</v>
          </cell>
          <cell r="AD674">
            <v>904</v>
          </cell>
          <cell r="AE674" t="str">
            <v>NA</v>
          </cell>
          <cell r="AF674" t="str">
            <v>904.NA2</v>
          </cell>
        </row>
        <row r="675">
          <cell r="A675">
            <v>675</v>
          </cell>
          <cell r="B675">
            <v>905</v>
          </cell>
          <cell r="C675" t="str">
            <v>Misc. Customer Accounts Expense</v>
          </cell>
          <cell r="AD675">
            <v>905</v>
          </cell>
          <cell r="AE675" t="str">
            <v>NA</v>
          </cell>
          <cell r="AF675" t="str">
            <v>905.NA</v>
          </cell>
        </row>
        <row r="676">
          <cell r="A676">
            <v>676</v>
          </cell>
          <cell r="D676" t="str">
            <v>S</v>
          </cell>
          <cell r="E676" t="str">
            <v>CUST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S676" t="str">
            <v>CUST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905</v>
          </cell>
          <cell r="AE676" t="str">
            <v>S</v>
          </cell>
          <cell r="AF676" t="str">
            <v>905.S</v>
          </cell>
        </row>
        <row r="677">
          <cell r="A677">
            <v>677</v>
          </cell>
          <cell r="D677" t="str">
            <v>CN</v>
          </cell>
          <cell r="E677" t="str">
            <v>CUST</v>
          </cell>
          <cell r="F677">
            <v>15350.659529357377</v>
          </cell>
          <cell r="G677">
            <v>0</v>
          </cell>
          <cell r="H677">
            <v>0</v>
          </cell>
          <cell r="I677">
            <v>0</v>
          </cell>
          <cell r="J677">
            <v>15350.659529357377</v>
          </cell>
          <cell r="K677">
            <v>0</v>
          </cell>
          <cell r="S677" t="str">
            <v>CUST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905</v>
          </cell>
          <cell r="AE677" t="str">
            <v>CN</v>
          </cell>
          <cell r="AF677" t="str">
            <v>905.CN</v>
          </cell>
        </row>
        <row r="678">
          <cell r="A678">
            <v>678</v>
          </cell>
          <cell r="F678">
            <v>15350.659529357377</v>
          </cell>
          <cell r="G678">
            <v>0</v>
          </cell>
          <cell r="H678">
            <v>0</v>
          </cell>
          <cell r="I678">
            <v>0</v>
          </cell>
          <cell r="J678">
            <v>15350.659529357377</v>
          </cell>
          <cell r="K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905</v>
          </cell>
          <cell r="AE678" t="str">
            <v>NA</v>
          </cell>
          <cell r="AF678" t="str">
            <v>905.NA1</v>
          </cell>
        </row>
        <row r="679">
          <cell r="A679">
            <v>679</v>
          </cell>
          <cell r="AD679">
            <v>905</v>
          </cell>
          <cell r="AE679" t="str">
            <v>NA</v>
          </cell>
          <cell r="AF679" t="str">
            <v>905.NA2</v>
          </cell>
        </row>
        <row r="680">
          <cell r="A680">
            <v>680</v>
          </cell>
          <cell r="B680" t="str">
            <v>TOTAL CUSTOMER ACCOUNTS EXPENSE</v>
          </cell>
          <cell r="F680">
            <v>32622309.679340366</v>
          </cell>
          <cell r="G680">
            <v>0</v>
          </cell>
          <cell r="H680">
            <v>0</v>
          </cell>
          <cell r="I680">
            <v>0</v>
          </cell>
          <cell r="J680">
            <v>32622309.679340366</v>
          </cell>
          <cell r="K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 t="str">
            <v>TOTAL CUSTOMER ACCOUNTS EXPENSE</v>
          </cell>
          <cell r="AE680" t="str">
            <v>NA</v>
          </cell>
          <cell r="AF680" t="str">
            <v>TOTAL CUSTOMER ACCOUNTS EXPENSE.NA</v>
          </cell>
        </row>
        <row r="681">
          <cell r="A681">
            <v>681</v>
          </cell>
          <cell r="AD681" t="str">
            <v>TOTAL CUSTOMER ACCOUNTS EXPENSE</v>
          </cell>
          <cell r="AE681" t="str">
            <v>NA</v>
          </cell>
          <cell r="AF681" t="str">
            <v>TOTAL CUSTOMER ACCOUNTS EXPENSE.NA1</v>
          </cell>
        </row>
        <row r="682">
          <cell r="A682">
            <v>682</v>
          </cell>
          <cell r="B682">
            <v>907</v>
          </cell>
          <cell r="C682" t="str">
            <v>Supervision</v>
          </cell>
          <cell r="AD682">
            <v>907</v>
          </cell>
          <cell r="AE682" t="str">
            <v>NA</v>
          </cell>
          <cell r="AF682" t="str">
            <v>907.NA</v>
          </cell>
        </row>
        <row r="683">
          <cell r="A683">
            <v>683</v>
          </cell>
          <cell r="D683" t="str">
            <v>S</v>
          </cell>
          <cell r="E683" t="str">
            <v>CUST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S683" t="str">
            <v>CUST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907</v>
          </cell>
          <cell r="AE683" t="str">
            <v>S</v>
          </cell>
          <cell r="AF683" t="str">
            <v>907.S</v>
          </cell>
        </row>
        <row r="684">
          <cell r="A684">
            <v>684</v>
          </cell>
          <cell r="D684" t="str">
            <v>CN</v>
          </cell>
          <cell r="E684" t="str">
            <v>CUST</v>
          </cell>
          <cell r="F684">
            <v>126916.00645677499</v>
          </cell>
          <cell r="G684">
            <v>0</v>
          </cell>
          <cell r="H684">
            <v>0</v>
          </cell>
          <cell r="I684">
            <v>0</v>
          </cell>
          <cell r="J684">
            <v>126916.00645677499</v>
          </cell>
          <cell r="K684">
            <v>0</v>
          </cell>
          <cell r="S684" t="str">
            <v>CUST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907</v>
          </cell>
          <cell r="AE684" t="str">
            <v>CN</v>
          </cell>
          <cell r="AF684" t="str">
            <v>907.CN</v>
          </cell>
        </row>
        <row r="685">
          <cell r="A685">
            <v>685</v>
          </cell>
          <cell r="F685">
            <v>126916.00645677499</v>
          </cell>
          <cell r="G685">
            <v>0</v>
          </cell>
          <cell r="H685">
            <v>0</v>
          </cell>
          <cell r="I685">
            <v>0</v>
          </cell>
          <cell r="J685">
            <v>126916.00645677499</v>
          </cell>
          <cell r="K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907</v>
          </cell>
          <cell r="AE685" t="str">
            <v>NA</v>
          </cell>
          <cell r="AF685" t="str">
            <v>907.NA1</v>
          </cell>
        </row>
        <row r="686">
          <cell r="A686">
            <v>686</v>
          </cell>
          <cell r="AD686">
            <v>907</v>
          </cell>
          <cell r="AE686" t="str">
            <v>NA</v>
          </cell>
          <cell r="AF686" t="str">
            <v>907.NA2</v>
          </cell>
        </row>
        <row r="687">
          <cell r="A687">
            <v>687</v>
          </cell>
          <cell r="B687">
            <v>908</v>
          </cell>
          <cell r="C687" t="str">
            <v>Customer Assistance</v>
          </cell>
          <cell r="AD687">
            <v>908</v>
          </cell>
          <cell r="AE687" t="str">
            <v>NA</v>
          </cell>
          <cell r="AF687" t="str">
            <v>908.NA</v>
          </cell>
        </row>
        <row r="688">
          <cell r="A688">
            <v>688</v>
          </cell>
          <cell r="D688" t="str">
            <v>S</v>
          </cell>
          <cell r="E688" t="str">
            <v>CUST</v>
          </cell>
          <cell r="F688">
            <v>2345006.5699999928</v>
          </cell>
          <cell r="G688">
            <v>0</v>
          </cell>
          <cell r="H688">
            <v>0</v>
          </cell>
          <cell r="I688">
            <v>0</v>
          </cell>
          <cell r="J688">
            <v>2345006.5699999928</v>
          </cell>
          <cell r="K688">
            <v>0</v>
          </cell>
          <cell r="S688" t="str">
            <v>CUST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908</v>
          </cell>
          <cell r="AE688" t="str">
            <v>S</v>
          </cell>
          <cell r="AF688" t="str">
            <v>908.S</v>
          </cell>
        </row>
        <row r="689">
          <cell r="A689">
            <v>689</v>
          </cell>
          <cell r="D689" t="str">
            <v>CN</v>
          </cell>
          <cell r="E689" t="str">
            <v>CUST</v>
          </cell>
          <cell r="F689">
            <v>720520.74281425704</v>
          </cell>
          <cell r="G689">
            <v>0</v>
          </cell>
          <cell r="H689">
            <v>0</v>
          </cell>
          <cell r="I689">
            <v>0</v>
          </cell>
          <cell r="J689">
            <v>720520.74281425704</v>
          </cell>
          <cell r="K689">
            <v>0</v>
          </cell>
          <cell r="S689" t="str">
            <v>CUST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908</v>
          </cell>
          <cell r="AE689" t="str">
            <v>CN</v>
          </cell>
          <cell r="AF689" t="str">
            <v>908.CN</v>
          </cell>
        </row>
        <row r="690">
          <cell r="A690">
            <v>690</v>
          </cell>
          <cell r="F690">
            <v>3065527.3128142497</v>
          </cell>
          <cell r="G690">
            <v>0</v>
          </cell>
          <cell r="H690">
            <v>0</v>
          </cell>
          <cell r="I690">
            <v>0</v>
          </cell>
          <cell r="J690">
            <v>3065527.3128142497</v>
          </cell>
          <cell r="K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908</v>
          </cell>
          <cell r="AE690" t="str">
            <v>NA</v>
          </cell>
          <cell r="AF690" t="str">
            <v>908.NA1</v>
          </cell>
        </row>
        <row r="691">
          <cell r="A691">
            <v>691</v>
          </cell>
          <cell r="AD691">
            <v>908</v>
          </cell>
          <cell r="AE691" t="str">
            <v>NA</v>
          </cell>
          <cell r="AF691" t="str">
            <v>908.NA2</v>
          </cell>
        </row>
        <row r="692">
          <cell r="A692">
            <v>692</v>
          </cell>
          <cell r="B692">
            <v>909</v>
          </cell>
          <cell r="C692" t="str">
            <v>Informational &amp; Instructional Adv</v>
          </cell>
          <cell r="AD692">
            <v>909</v>
          </cell>
          <cell r="AE692" t="str">
            <v>NA</v>
          </cell>
          <cell r="AF692" t="str">
            <v>909.NA</v>
          </cell>
        </row>
        <row r="693">
          <cell r="A693">
            <v>693</v>
          </cell>
          <cell r="D693" t="str">
            <v>S</v>
          </cell>
          <cell r="E693" t="str">
            <v>CUST</v>
          </cell>
          <cell r="F693">
            <v>267432.58</v>
          </cell>
          <cell r="G693">
            <v>0</v>
          </cell>
          <cell r="H693">
            <v>0</v>
          </cell>
          <cell r="I693">
            <v>0</v>
          </cell>
          <cell r="J693">
            <v>267432.58</v>
          </cell>
          <cell r="K693">
            <v>0</v>
          </cell>
          <cell r="S693" t="str">
            <v>CUST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909</v>
          </cell>
          <cell r="AE693" t="str">
            <v>S</v>
          </cell>
          <cell r="AF693" t="str">
            <v>909.S</v>
          </cell>
        </row>
        <row r="694">
          <cell r="A694">
            <v>694</v>
          </cell>
          <cell r="D694" t="str">
            <v>CN</v>
          </cell>
          <cell r="E694" t="str">
            <v>CUST</v>
          </cell>
          <cell r="F694">
            <v>903355.93555711897</v>
          </cell>
          <cell r="G694">
            <v>0</v>
          </cell>
          <cell r="H694">
            <v>0</v>
          </cell>
          <cell r="I694">
            <v>0</v>
          </cell>
          <cell r="J694">
            <v>903355.93555711897</v>
          </cell>
          <cell r="K694">
            <v>0</v>
          </cell>
          <cell r="S694" t="str">
            <v>CUST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909</v>
          </cell>
          <cell r="AE694" t="str">
            <v>CN</v>
          </cell>
          <cell r="AF694" t="str">
            <v>909.CN</v>
          </cell>
        </row>
        <row r="695">
          <cell r="A695">
            <v>695</v>
          </cell>
          <cell r="F695">
            <v>1170788.5155571189</v>
          </cell>
          <cell r="G695">
            <v>0</v>
          </cell>
          <cell r="H695">
            <v>0</v>
          </cell>
          <cell r="I695">
            <v>0</v>
          </cell>
          <cell r="J695">
            <v>1170788.5155571189</v>
          </cell>
          <cell r="K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909</v>
          </cell>
          <cell r="AE695" t="str">
            <v>NA</v>
          </cell>
          <cell r="AF695" t="str">
            <v>909.NA1</v>
          </cell>
        </row>
        <row r="696">
          <cell r="A696">
            <v>696</v>
          </cell>
          <cell r="AD696">
            <v>909</v>
          </cell>
          <cell r="AE696" t="str">
            <v>NA</v>
          </cell>
          <cell r="AF696" t="str">
            <v>909.NA2</v>
          </cell>
        </row>
        <row r="697">
          <cell r="A697">
            <v>697</v>
          </cell>
          <cell r="B697">
            <v>910</v>
          </cell>
          <cell r="C697" t="str">
            <v>Misc. Customer Service</v>
          </cell>
          <cell r="AD697">
            <v>910</v>
          </cell>
          <cell r="AE697" t="str">
            <v>NA</v>
          </cell>
          <cell r="AF697" t="str">
            <v>910.NA</v>
          </cell>
        </row>
        <row r="698">
          <cell r="A698">
            <v>698</v>
          </cell>
          <cell r="D698" t="str">
            <v>S</v>
          </cell>
          <cell r="E698" t="str">
            <v>CUST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S698" t="str">
            <v>CUST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910</v>
          </cell>
          <cell r="AE698" t="str">
            <v>S</v>
          </cell>
          <cell r="AF698" t="str">
            <v>910.S</v>
          </cell>
        </row>
        <row r="699">
          <cell r="A699">
            <v>699</v>
          </cell>
          <cell r="D699" t="str">
            <v>CN</v>
          </cell>
          <cell r="E699" t="str">
            <v>CUST</v>
          </cell>
          <cell r="F699">
            <v>7635.2940358114329</v>
          </cell>
          <cell r="G699">
            <v>0</v>
          </cell>
          <cell r="H699">
            <v>0</v>
          </cell>
          <cell r="I699">
            <v>0</v>
          </cell>
          <cell r="J699">
            <v>7635.2940358114329</v>
          </cell>
          <cell r="K699">
            <v>0</v>
          </cell>
          <cell r="S699" t="str">
            <v>CUST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910</v>
          </cell>
          <cell r="AE699" t="str">
            <v>CN</v>
          </cell>
          <cell r="AF699" t="str">
            <v>910.CN</v>
          </cell>
        </row>
        <row r="700">
          <cell r="A700">
            <v>700</v>
          </cell>
          <cell r="F700">
            <v>7635.2940358114329</v>
          </cell>
          <cell r="G700">
            <v>0</v>
          </cell>
          <cell r="H700">
            <v>0</v>
          </cell>
          <cell r="I700">
            <v>0</v>
          </cell>
          <cell r="J700">
            <v>7635.2940358114329</v>
          </cell>
          <cell r="K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910</v>
          </cell>
          <cell r="AE700" t="str">
            <v>NA</v>
          </cell>
          <cell r="AF700" t="str">
            <v>910.NA1</v>
          </cell>
        </row>
        <row r="701">
          <cell r="A701">
            <v>701</v>
          </cell>
          <cell r="AD701">
            <v>910</v>
          </cell>
          <cell r="AE701" t="str">
            <v>NA</v>
          </cell>
          <cell r="AF701" t="str">
            <v>910.NA2</v>
          </cell>
        </row>
        <row r="702">
          <cell r="A702">
            <v>702</v>
          </cell>
          <cell r="B702" t="str">
            <v>TOTAL CUSTOMER SERVICE EXPENSE</v>
          </cell>
          <cell r="F702">
            <v>4370867.1288639549</v>
          </cell>
          <cell r="G702">
            <v>0</v>
          </cell>
          <cell r="H702">
            <v>0</v>
          </cell>
          <cell r="I702">
            <v>0</v>
          </cell>
          <cell r="J702">
            <v>4370867.1288639549</v>
          </cell>
          <cell r="K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 t="str">
            <v>TOTAL CUSTOMER SERVICE EXPENSE</v>
          </cell>
          <cell r="AE702" t="str">
            <v>NA</v>
          </cell>
          <cell r="AF702" t="str">
            <v>TOTAL CUSTOMER SERVICE EXPENSE.NA</v>
          </cell>
        </row>
        <row r="703">
          <cell r="A703">
            <v>703</v>
          </cell>
          <cell r="AD703" t="str">
            <v>TOTAL CUSTOMER SERVICE EXPENSE</v>
          </cell>
          <cell r="AE703" t="str">
            <v>NA</v>
          </cell>
          <cell r="AF703" t="str">
            <v>TOTAL CUSTOMER SERVICE EXPENSE.NA1</v>
          </cell>
        </row>
        <row r="704">
          <cell r="A704">
            <v>704</v>
          </cell>
          <cell r="B704">
            <v>911</v>
          </cell>
          <cell r="C704" t="str">
            <v>Supervision</v>
          </cell>
          <cell r="AD704">
            <v>911</v>
          </cell>
          <cell r="AE704" t="str">
            <v>NA</v>
          </cell>
          <cell r="AF704" t="str">
            <v>911.NA</v>
          </cell>
        </row>
        <row r="705">
          <cell r="A705">
            <v>705</v>
          </cell>
          <cell r="D705" t="str">
            <v>S</v>
          </cell>
          <cell r="E705" t="str">
            <v>CUST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S705" t="str">
            <v>CUST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911</v>
          </cell>
          <cell r="AE705" t="str">
            <v>S</v>
          </cell>
          <cell r="AF705" t="str">
            <v>911.S</v>
          </cell>
        </row>
        <row r="706">
          <cell r="A706">
            <v>706</v>
          </cell>
          <cell r="D706" t="str">
            <v>CN</v>
          </cell>
          <cell r="E706" t="str">
            <v>CUST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S706" t="str">
            <v>CUST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911</v>
          </cell>
          <cell r="AE706" t="str">
            <v>CN</v>
          </cell>
          <cell r="AF706" t="str">
            <v>911.CN</v>
          </cell>
        </row>
        <row r="707">
          <cell r="A707">
            <v>707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911</v>
          </cell>
          <cell r="AE707" t="str">
            <v>NA</v>
          </cell>
          <cell r="AF707" t="str">
            <v>911.NA1</v>
          </cell>
        </row>
        <row r="708">
          <cell r="A708">
            <v>708</v>
          </cell>
          <cell r="AD708">
            <v>911</v>
          </cell>
          <cell r="AE708" t="str">
            <v>NA</v>
          </cell>
          <cell r="AF708" t="str">
            <v>911.NA2</v>
          </cell>
        </row>
        <row r="709">
          <cell r="A709">
            <v>709</v>
          </cell>
          <cell r="B709">
            <v>912</v>
          </cell>
          <cell r="C709" t="str">
            <v>Demonstration &amp; Selling Expense</v>
          </cell>
          <cell r="AD709">
            <v>912</v>
          </cell>
          <cell r="AE709" t="str">
            <v>NA</v>
          </cell>
          <cell r="AF709" t="str">
            <v>912.NA</v>
          </cell>
        </row>
        <row r="710">
          <cell r="A710">
            <v>710</v>
          </cell>
          <cell r="D710" t="str">
            <v>S</v>
          </cell>
          <cell r="E710" t="str">
            <v>CUST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S710" t="str">
            <v>CUST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912</v>
          </cell>
          <cell r="AE710" t="str">
            <v>S</v>
          </cell>
          <cell r="AF710" t="str">
            <v>912.S</v>
          </cell>
        </row>
        <row r="711">
          <cell r="A711">
            <v>711</v>
          </cell>
          <cell r="D711" t="str">
            <v>CN</v>
          </cell>
          <cell r="E711" t="str">
            <v>CUST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S711" t="str">
            <v>CUST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912</v>
          </cell>
          <cell r="AE711" t="str">
            <v>CN</v>
          </cell>
          <cell r="AF711" t="str">
            <v>912.CN</v>
          </cell>
        </row>
        <row r="712">
          <cell r="A712">
            <v>712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912</v>
          </cell>
          <cell r="AE712" t="str">
            <v>NA</v>
          </cell>
          <cell r="AF712" t="str">
            <v>912.NA1</v>
          </cell>
        </row>
        <row r="713">
          <cell r="A713">
            <v>713</v>
          </cell>
          <cell r="AD713">
            <v>912</v>
          </cell>
          <cell r="AE713" t="str">
            <v>NA</v>
          </cell>
          <cell r="AF713" t="str">
            <v>912.NA2</v>
          </cell>
        </row>
        <row r="714">
          <cell r="A714">
            <v>714</v>
          </cell>
          <cell r="B714">
            <v>913</v>
          </cell>
          <cell r="C714" t="str">
            <v>Advertising Expense</v>
          </cell>
          <cell r="AD714">
            <v>913</v>
          </cell>
          <cell r="AE714" t="str">
            <v>NA</v>
          </cell>
          <cell r="AF714" t="str">
            <v>913.NA</v>
          </cell>
        </row>
        <row r="715">
          <cell r="A715">
            <v>715</v>
          </cell>
          <cell r="D715" t="str">
            <v>S</v>
          </cell>
          <cell r="E715" t="str">
            <v>CUST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S715" t="str">
            <v>CUST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913</v>
          </cell>
          <cell r="AE715" t="str">
            <v>S</v>
          </cell>
          <cell r="AF715" t="str">
            <v>913.S</v>
          </cell>
        </row>
        <row r="716">
          <cell r="A716">
            <v>716</v>
          </cell>
          <cell r="D716" t="str">
            <v>CN</v>
          </cell>
          <cell r="E716" t="str">
            <v>CUST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S716" t="str">
            <v>CUST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913</v>
          </cell>
          <cell r="AE716" t="str">
            <v>CN</v>
          </cell>
          <cell r="AF716" t="str">
            <v>913.CN</v>
          </cell>
        </row>
        <row r="717">
          <cell r="A717">
            <v>717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913</v>
          </cell>
          <cell r="AE717" t="str">
            <v>NA</v>
          </cell>
          <cell r="AF717" t="str">
            <v>913.NA1</v>
          </cell>
        </row>
        <row r="718">
          <cell r="A718">
            <v>718</v>
          </cell>
          <cell r="AD718">
            <v>913</v>
          </cell>
          <cell r="AE718" t="str">
            <v>NA</v>
          </cell>
          <cell r="AF718" t="str">
            <v>913.NA2</v>
          </cell>
        </row>
        <row r="719">
          <cell r="A719">
            <v>719</v>
          </cell>
          <cell r="B719">
            <v>916</v>
          </cell>
          <cell r="C719" t="str">
            <v>Misc. Sales Expense</v>
          </cell>
          <cell r="AD719">
            <v>916</v>
          </cell>
          <cell r="AE719" t="str">
            <v>NA</v>
          </cell>
          <cell r="AF719" t="str">
            <v>916.NA</v>
          </cell>
        </row>
        <row r="720">
          <cell r="A720">
            <v>720</v>
          </cell>
          <cell r="D720" t="str">
            <v>S</v>
          </cell>
          <cell r="E720" t="str">
            <v>CUST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S720" t="str">
            <v>CUST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D720">
            <v>916</v>
          </cell>
          <cell r="AE720" t="str">
            <v>S</v>
          </cell>
          <cell r="AF720" t="str">
            <v>916.S</v>
          </cell>
        </row>
        <row r="721">
          <cell r="A721">
            <v>721</v>
          </cell>
          <cell r="D721" t="str">
            <v>CN</v>
          </cell>
          <cell r="E721" t="str">
            <v>CUST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S721" t="str">
            <v>CUST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916</v>
          </cell>
          <cell r="AE721" t="str">
            <v>CN</v>
          </cell>
          <cell r="AF721" t="str">
            <v>916.CN</v>
          </cell>
        </row>
        <row r="722">
          <cell r="A722">
            <v>722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D722">
            <v>916</v>
          </cell>
          <cell r="AE722" t="str">
            <v>NA</v>
          </cell>
          <cell r="AF722" t="str">
            <v>916.NA1</v>
          </cell>
        </row>
        <row r="723">
          <cell r="A723">
            <v>723</v>
          </cell>
          <cell r="AD723">
            <v>916</v>
          </cell>
          <cell r="AE723" t="str">
            <v>NA</v>
          </cell>
          <cell r="AF723" t="str">
            <v>916.NA2</v>
          </cell>
        </row>
        <row r="724">
          <cell r="A724">
            <v>724</v>
          </cell>
          <cell r="B724" t="str">
            <v>TOTAL SALES EXPENSE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 t="str">
            <v>TOTAL SALES EXPENSE</v>
          </cell>
          <cell r="AE724" t="str">
            <v>NA</v>
          </cell>
          <cell r="AF724" t="str">
            <v>TOTAL SALES EXPENSE.NA</v>
          </cell>
        </row>
        <row r="725">
          <cell r="A725">
            <v>725</v>
          </cell>
          <cell r="AD725" t="str">
            <v>TOTAL SALES EXPENSE</v>
          </cell>
          <cell r="AE725" t="str">
            <v>NA</v>
          </cell>
          <cell r="AF725" t="str">
            <v>TOTAL SALES EXPENSE.NA1</v>
          </cell>
        </row>
        <row r="726">
          <cell r="A726">
            <v>726</v>
          </cell>
          <cell r="AD726" t="str">
            <v>TOTAL SALES EXPENSE</v>
          </cell>
          <cell r="AE726" t="str">
            <v>NA</v>
          </cell>
          <cell r="AF726" t="str">
            <v>TOTAL SALES EXPENSE.NA2</v>
          </cell>
        </row>
        <row r="727">
          <cell r="A727">
            <v>727</v>
          </cell>
          <cell r="B727">
            <v>920</v>
          </cell>
          <cell r="C727" t="str">
            <v>Administrative &amp; General Salaries</v>
          </cell>
          <cell r="AD727">
            <v>920</v>
          </cell>
          <cell r="AE727" t="str">
            <v>NA</v>
          </cell>
          <cell r="AF727" t="str">
            <v>920.NA</v>
          </cell>
        </row>
        <row r="728">
          <cell r="A728">
            <v>728</v>
          </cell>
          <cell r="D728" t="str">
            <v>S</v>
          </cell>
          <cell r="E728" t="str">
            <v>PTD</v>
          </cell>
          <cell r="F728">
            <v>561824</v>
          </cell>
          <cell r="G728">
            <v>282958.81091447087</v>
          </cell>
          <cell r="H728">
            <v>134410.10130677279</v>
          </cell>
          <cell r="I728">
            <v>144455.08777875634</v>
          </cell>
          <cell r="J728">
            <v>0</v>
          </cell>
          <cell r="K728">
            <v>0</v>
          </cell>
          <cell r="M728">
            <v>0.75</v>
          </cell>
          <cell r="N728">
            <v>212219.10818585317</v>
          </cell>
          <cell r="O728">
            <v>70739.702728617718</v>
          </cell>
          <cell r="P728">
            <v>0.75</v>
          </cell>
          <cell r="Q728">
            <v>100807.57598007959</v>
          </cell>
          <cell r="R728">
            <v>33602.525326693198</v>
          </cell>
          <cell r="S728" t="str">
            <v>PLNT</v>
          </cell>
          <cell r="T728">
            <v>25338.155534913418</v>
          </cell>
          <cell r="U728">
            <v>72816.314046173953</v>
          </cell>
          <cell r="V728">
            <v>27049.629768518967</v>
          </cell>
          <cell r="W728">
            <v>14890.132337047078</v>
          </cell>
          <cell r="X728">
            <v>4360.8560921029102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920</v>
          </cell>
          <cell r="AE728" t="str">
            <v>S</v>
          </cell>
          <cell r="AF728" t="str">
            <v>920.S</v>
          </cell>
        </row>
        <row r="729">
          <cell r="A729">
            <v>729</v>
          </cell>
          <cell r="D729" t="str">
            <v>CN</v>
          </cell>
          <cell r="E729" t="str">
            <v>CUST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M729">
            <v>0.75</v>
          </cell>
          <cell r="N729">
            <v>0</v>
          </cell>
          <cell r="O729">
            <v>0</v>
          </cell>
          <cell r="P729">
            <v>0.75</v>
          </cell>
          <cell r="Q729">
            <v>0</v>
          </cell>
          <cell r="R729">
            <v>0</v>
          </cell>
          <cell r="S729" t="str">
            <v>CUST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920</v>
          </cell>
          <cell r="AE729" t="str">
            <v>CN</v>
          </cell>
          <cell r="AF729" t="str">
            <v>920.CN</v>
          </cell>
        </row>
        <row r="730">
          <cell r="A730">
            <v>730</v>
          </cell>
          <cell r="D730" t="str">
            <v>SO</v>
          </cell>
          <cell r="E730" t="str">
            <v>PTD</v>
          </cell>
          <cell r="F730">
            <v>33927386.254083194</v>
          </cell>
          <cell r="G730">
            <v>17087295.793507122</v>
          </cell>
          <cell r="H730">
            <v>8116747.279370999</v>
          </cell>
          <cell r="I730">
            <v>8723343.1812050734</v>
          </cell>
          <cell r="J730">
            <v>0</v>
          </cell>
          <cell r="K730">
            <v>0</v>
          </cell>
          <cell r="M730">
            <v>0.75</v>
          </cell>
          <cell r="N730">
            <v>12815471.845130341</v>
          </cell>
          <cell r="O730">
            <v>4271823.9483767804</v>
          </cell>
          <cell r="P730">
            <v>0.75</v>
          </cell>
          <cell r="Q730">
            <v>6087560.4595282488</v>
          </cell>
          <cell r="R730">
            <v>2029186.8198427497</v>
          </cell>
          <cell r="S730" t="str">
            <v>PLNT</v>
          </cell>
          <cell r="T730">
            <v>1530118.6666981895</v>
          </cell>
          <cell r="U730">
            <v>4397226.199384802</v>
          </cell>
          <cell r="V730">
            <v>1633471.0464246632</v>
          </cell>
          <cell r="W730">
            <v>899184.21280224901</v>
          </cell>
          <cell r="X730">
            <v>263343.05589516868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920</v>
          </cell>
          <cell r="AE730" t="str">
            <v>SO</v>
          </cell>
          <cell r="AF730" t="str">
            <v>920.SO</v>
          </cell>
        </row>
        <row r="731">
          <cell r="A731">
            <v>731</v>
          </cell>
          <cell r="F731">
            <v>34489210.254083194</v>
          </cell>
          <cell r="G731">
            <v>17370254.604421593</v>
          </cell>
          <cell r="H731">
            <v>8251157.3806777718</v>
          </cell>
          <cell r="I731">
            <v>8867798.2689838298</v>
          </cell>
          <cell r="J731">
            <v>0</v>
          </cell>
          <cell r="K731">
            <v>0</v>
          </cell>
          <cell r="N731">
            <v>13027690.953316195</v>
          </cell>
          <cell r="O731">
            <v>4342563.6511053983</v>
          </cell>
          <cell r="Q731">
            <v>6188368.0355083281</v>
          </cell>
          <cell r="R731">
            <v>2062789.3451694429</v>
          </cell>
          <cell r="T731">
            <v>1555456.822233103</v>
          </cell>
          <cell r="U731">
            <v>4470042.5134309763</v>
          </cell>
          <cell r="V731">
            <v>1660520.6761931821</v>
          </cell>
          <cell r="W731">
            <v>914074.34513929603</v>
          </cell>
          <cell r="X731">
            <v>267703.91198727157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920</v>
          </cell>
          <cell r="AE731" t="str">
            <v>NA</v>
          </cell>
          <cell r="AF731" t="str">
            <v>920.NA1</v>
          </cell>
        </row>
        <row r="732">
          <cell r="A732">
            <v>732</v>
          </cell>
          <cell r="AD732">
            <v>920</v>
          </cell>
          <cell r="AE732" t="str">
            <v>NA</v>
          </cell>
          <cell r="AF732" t="str">
            <v>920.NA2</v>
          </cell>
        </row>
        <row r="733">
          <cell r="A733">
            <v>733</v>
          </cell>
          <cell r="B733">
            <v>921</v>
          </cell>
          <cell r="C733" t="str">
            <v>Office Supplies &amp; expenses</v>
          </cell>
          <cell r="AD733">
            <v>921</v>
          </cell>
          <cell r="AE733" t="str">
            <v>NA</v>
          </cell>
          <cell r="AF733" t="str">
            <v>921.NA</v>
          </cell>
        </row>
        <row r="734">
          <cell r="A734">
            <v>734</v>
          </cell>
          <cell r="D734" t="str">
            <v>S</v>
          </cell>
          <cell r="E734" t="str">
            <v>PTD</v>
          </cell>
          <cell r="F734">
            <v>126674.88</v>
          </cell>
          <cell r="G734">
            <v>63798.935996919477</v>
          </cell>
          <cell r="H734">
            <v>30305.546672664903</v>
          </cell>
          <cell r="I734">
            <v>32570.397330415621</v>
          </cell>
          <cell r="J734">
            <v>0</v>
          </cell>
          <cell r="K734">
            <v>0</v>
          </cell>
          <cell r="M734">
            <v>0.75</v>
          </cell>
          <cell r="N734">
            <v>47849.201997689612</v>
          </cell>
          <cell r="O734">
            <v>15949.733999229869</v>
          </cell>
          <cell r="P734">
            <v>0.75</v>
          </cell>
          <cell r="Q734">
            <v>22729.160004498677</v>
          </cell>
          <cell r="R734">
            <v>7576.3866681662257</v>
          </cell>
          <cell r="S734" t="str">
            <v>PLNT</v>
          </cell>
          <cell r="T734">
            <v>5713.0129930485227</v>
          </cell>
          <cell r="U734">
            <v>16417.949115455016</v>
          </cell>
          <cell r="V734">
            <v>6098.9003762238135</v>
          </cell>
          <cell r="W734">
            <v>3357.2893414655805</v>
          </cell>
          <cell r="X734">
            <v>983.24550422268385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921</v>
          </cell>
          <cell r="AE734" t="str">
            <v>S</v>
          </cell>
          <cell r="AF734" t="str">
            <v>921.S</v>
          </cell>
        </row>
        <row r="735">
          <cell r="A735">
            <v>735</v>
          </cell>
          <cell r="D735" t="str">
            <v>CN</v>
          </cell>
          <cell r="E735" t="str">
            <v>CUST</v>
          </cell>
          <cell r="F735">
            <v>38934.188260930336</v>
          </cell>
          <cell r="G735">
            <v>0</v>
          </cell>
          <cell r="H735">
            <v>0</v>
          </cell>
          <cell r="I735">
            <v>0</v>
          </cell>
          <cell r="J735">
            <v>38934.188260930336</v>
          </cell>
          <cell r="K735">
            <v>0</v>
          </cell>
          <cell r="M735">
            <v>0.75</v>
          </cell>
          <cell r="N735">
            <v>0</v>
          </cell>
          <cell r="O735">
            <v>0</v>
          </cell>
          <cell r="P735">
            <v>0.75</v>
          </cell>
          <cell r="Q735">
            <v>0</v>
          </cell>
          <cell r="R735">
            <v>0</v>
          </cell>
          <cell r="S735" t="str">
            <v>CUST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921</v>
          </cell>
          <cell r="AE735" t="str">
            <v>CN</v>
          </cell>
          <cell r="AF735" t="str">
            <v>921.CN</v>
          </cell>
        </row>
        <row r="736">
          <cell r="A736">
            <v>736</v>
          </cell>
          <cell r="D736" t="str">
            <v>SO</v>
          </cell>
          <cell r="E736" t="str">
            <v>PTD</v>
          </cell>
          <cell r="F736">
            <v>3527250.3256367398</v>
          </cell>
          <cell r="G736">
            <v>1776475.4761986886</v>
          </cell>
          <cell r="H736">
            <v>843855.14610123716</v>
          </cell>
          <cell r="I736">
            <v>906919.70333681384</v>
          </cell>
          <cell r="J736">
            <v>0</v>
          </cell>
          <cell r="K736">
            <v>0</v>
          </cell>
          <cell r="M736">
            <v>0.75</v>
          </cell>
          <cell r="N736">
            <v>1332356.6071490166</v>
          </cell>
          <cell r="O736">
            <v>444118.86904967215</v>
          </cell>
          <cell r="P736">
            <v>0.75</v>
          </cell>
          <cell r="Q736">
            <v>632891.35957592784</v>
          </cell>
          <cell r="R736">
            <v>210963.78652530929</v>
          </cell>
          <cell r="S736" t="str">
            <v>PLNT</v>
          </cell>
          <cell r="T736">
            <v>159078.31876452005</v>
          </cell>
          <cell r="U736">
            <v>457156.27568604075</v>
          </cell>
          <cell r="V736">
            <v>169823.31728328048</v>
          </cell>
          <cell r="W736">
            <v>93483.41141464845</v>
          </cell>
          <cell r="X736">
            <v>27378.380188324012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921</v>
          </cell>
          <cell r="AE736" t="str">
            <v>SO</v>
          </cell>
          <cell r="AF736" t="str">
            <v>921.SO</v>
          </cell>
        </row>
        <row r="737">
          <cell r="A737">
            <v>737</v>
          </cell>
          <cell r="F737">
            <v>3692859.3938976703</v>
          </cell>
          <cell r="G737">
            <v>1840274.412195608</v>
          </cell>
          <cell r="H737">
            <v>874160.69277390209</v>
          </cell>
          <cell r="I737">
            <v>939490.1006672295</v>
          </cell>
          <cell r="J737">
            <v>38934.188260930336</v>
          </cell>
          <cell r="K737">
            <v>0</v>
          </cell>
          <cell r="N737">
            <v>1380205.8091467062</v>
          </cell>
          <cell r="O737">
            <v>460068.603048902</v>
          </cell>
          <cell r="Q737">
            <v>655620.51958042651</v>
          </cell>
          <cell r="R737">
            <v>218540.17319347552</v>
          </cell>
          <cell r="T737">
            <v>164791.33175756858</v>
          </cell>
          <cell r="U737">
            <v>473574.22480149579</v>
          </cell>
          <cell r="V737">
            <v>175922.2176595043</v>
          </cell>
          <cell r="W737">
            <v>96840.700756114034</v>
          </cell>
          <cell r="X737">
            <v>28361.625692546695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921</v>
          </cell>
          <cell r="AE737" t="str">
            <v>NA</v>
          </cell>
          <cell r="AF737" t="str">
            <v>921.NA1</v>
          </cell>
        </row>
        <row r="738">
          <cell r="A738">
            <v>738</v>
          </cell>
          <cell r="B738">
            <v>922</v>
          </cell>
          <cell r="C738" t="str">
            <v>A&amp;G Expenses Transferred</v>
          </cell>
          <cell r="AD738">
            <v>922</v>
          </cell>
          <cell r="AE738" t="str">
            <v>NA</v>
          </cell>
          <cell r="AF738" t="str">
            <v>922.NA</v>
          </cell>
        </row>
        <row r="739">
          <cell r="A739">
            <v>739</v>
          </cell>
          <cell r="D739" t="str">
            <v>SO</v>
          </cell>
          <cell r="E739" t="str">
            <v>PTD</v>
          </cell>
          <cell r="F739">
            <v>-16339629.598159622</v>
          </cell>
          <cell r="G739">
            <v>-8229342.5732580665</v>
          </cell>
          <cell r="H739">
            <v>-3909073.4279841692</v>
          </cell>
          <cell r="I739">
            <v>-4201213.5969173852</v>
          </cell>
          <cell r="J739">
            <v>0</v>
          </cell>
          <cell r="K739">
            <v>0</v>
          </cell>
          <cell r="M739">
            <v>0.75</v>
          </cell>
          <cell r="N739">
            <v>-6172006.9299435504</v>
          </cell>
          <cell r="O739">
            <v>-2057335.6433145166</v>
          </cell>
          <cell r="P739">
            <v>0.75</v>
          </cell>
          <cell r="Q739">
            <v>-2931805.070988127</v>
          </cell>
          <cell r="R739">
            <v>-977268.3569960423</v>
          </cell>
          <cell r="S739" t="str">
            <v>PLNT</v>
          </cell>
          <cell r="T739">
            <v>-736914.18690024503</v>
          </cell>
          <cell r="U739">
            <v>-2117730.1080369474</v>
          </cell>
          <cell r="V739">
            <v>-786689.30338496051</v>
          </cell>
          <cell r="W739">
            <v>-433052.42754835699</v>
          </cell>
          <cell r="X739">
            <v>-126827.57104687483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922</v>
          </cell>
          <cell r="AE739" t="str">
            <v>SO</v>
          </cell>
          <cell r="AF739" t="str">
            <v>922.SO</v>
          </cell>
        </row>
        <row r="740">
          <cell r="A740">
            <v>740</v>
          </cell>
          <cell r="F740">
            <v>-16339629.598159622</v>
          </cell>
          <cell r="G740">
            <v>-8229342.5732580665</v>
          </cell>
          <cell r="H740">
            <v>-3909073.4279841692</v>
          </cell>
          <cell r="I740">
            <v>-4201213.5969173852</v>
          </cell>
          <cell r="J740">
            <v>0</v>
          </cell>
          <cell r="K740">
            <v>0</v>
          </cell>
          <cell r="N740">
            <v>-6172006.9299435504</v>
          </cell>
          <cell r="O740">
            <v>-2057335.6433145166</v>
          </cell>
          <cell r="Q740">
            <v>-2931805.070988127</v>
          </cell>
          <cell r="R740">
            <v>-977268.3569960423</v>
          </cell>
          <cell r="T740">
            <v>-736914.18690024503</v>
          </cell>
          <cell r="U740">
            <v>-2117730.1080369474</v>
          </cell>
          <cell r="V740">
            <v>-786689.30338496051</v>
          </cell>
          <cell r="W740">
            <v>-433052.42754835699</v>
          </cell>
          <cell r="X740">
            <v>-126827.57104687483</v>
          </cell>
          <cell r="AD740">
            <v>922</v>
          </cell>
          <cell r="AE740" t="str">
            <v>NA</v>
          </cell>
          <cell r="AF740" t="str">
            <v>922.NA1</v>
          </cell>
        </row>
        <row r="741">
          <cell r="A741">
            <v>741</v>
          </cell>
          <cell r="AD741">
            <v>922</v>
          </cell>
          <cell r="AE741" t="str">
            <v>NA</v>
          </cell>
          <cell r="AF741" t="str">
            <v>922.NA2</v>
          </cell>
        </row>
        <row r="742">
          <cell r="A742">
            <v>742</v>
          </cell>
          <cell r="B742">
            <v>923</v>
          </cell>
          <cell r="C742" t="str">
            <v>Outside Services</v>
          </cell>
          <cell r="AD742">
            <v>923</v>
          </cell>
          <cell r="AE742" t="str">
            <v>NA</v>
          </cell>
          <cell r="AF742" t="str">
            <v>923.NA</v>
          </cell>
        </row>
        <row r="743">
          <cell r="A743">
            <v>743</v>
          </cell>
          <cell r="D743" t="str">
            <v>S</v>
          </cell>
          <cell r="E743" t="str">
            <v>PTD</v>
          </cell>
          <cell r="F743">
            <v>8481.65</v>
          </cell>
          <cell r="G743">
            <v>4271.7249505053569</v>
          </cell>
          <cell r="H743">
            <v>2029.139794221303</v>
          </cell>
          <cell r="I743">
            <v>2180.7852552733393</v>
          </cell>
          <cell r="J743">
            <v>0</v>
          </cell>
          <cell r="K743">
            <v>0</v>
          </cell>
          <cell r="M743">
            <v>0.75</v>
          </cell>
          <cell r="N743">
            <v>3203.7937128790177</v>
          </cell>
          <cell r="O743">
            <v>1067.9312376263392</v>
          </cell>
          <cell r="P743">
            <v>0.75</v>
          </cell>
          <cell r="Q743">
            <v>1521.8548456659773</v>
          </cell>
          <cell r="R743">
            <v>507.28494855532574</v>
          </cell>
          <cell r="S743" t="str">
            <v>PLNT</v>
          </cell>
          <cell r="T743">
            <v>382.52080169714782</v>
          </cell>
          <cell r="U743">
            <v>1099.2810738411517</v>
          </cell>
          <cell r="V743">
            <v>408.35829784088764</v>
          </cell>
          <cell r="W743">
            <v>224.79084363878252</v>
          </cell>
          <cell r="X743">
            <v>65.834238255369385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923</v>
          </cell>
          <cell r="AE743" t="str">
            <v>S</v>
          </cell>
          <cell r="AF743" t="str">
            <v>923.S</v>
          </cell>
        </row>
        <row r="744">
          <cell r="A744">
            <v>744</v>
          </cell>
          <cell r="D744" t="str">
            <v>CN</v>
          </cell>
          <cell r="E744" t="str">
            <v>CUST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M744">
            <v>0.75</v>
          </cell>
          <cell r="N744">
            <v>0</v>
          </cell>
          <cell r="O744">
            <v>0</v>
          </cell>
          <cell r="P744">
            <v>0.75</v>
          </cell>
          <cell r="Q744">
            <v>0</v>
          </cell>
          <cell r="R744">
            <v>0</v>
          </cell>
          <cell r="S744" t="str">
            <v>CUST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D744">
            <v>923</v>
          </cell>
          <cell r="AE744" t="str">
            <v>CN</v>
          </cell>
          <cell r="AF744" t="str">
            <v>923.CN</v>
          </cell>
        </row>
        <row r="745">
          <cell r="A745">
            <v>745</v>
          </cell>
          <cell r="D745" t="str">
            <v>SO</v>
          </cell>
          <cell r="E745" t="str">
            <v>PTD</v>
          </cell>
          <cell r="F745">
            <v>7192687.6164527908</v>
          </cell>
          <cell r="G745">
            <v>3622547.8712741379</v>
          </cell>
          <cell r="H745">
            <v>1720769.9763544982</v>
          </cell>
          <cell r="I745">
            <v>1849369.768824154</v>
          </cell>
          <cell r="J745">
            <v>0</v>
          </cell>
          <cell r="K745">
            <v>0</v>
          </cell>
          <cell r="M745">
            <v>0.75</v>
          </cell>
          <cell r="N745">
            <v>2716910.9034556034</v>
          </cell>
          <cell r="O745">
            <v>905636.96781853447</v>
          </cell>
          <cell r="P745">
            <v>0.75</v>
          </cell>
          <cell r="Q745">
            <v>1290577.4822658736</v>
          </cell>
          <cell r="R745">
            <v>430192.49408862455</v>
          </cell>
          <cell r="S745" t="str">
            <v>PLNT</v>
          </cell>
          <cell r="T745">
            <v>324388.84337395069</v>
          </cell>
          <cell r="U745">
            <v>932222.54712446022</v>
          </cell>
          <cell r="V745">
            <v>346299.79685036442</v>
          </cell>
          <cell r="W745">
            <v>190629.21923595606</v>
          </cell>
          <cell r="X745">
            <v>55829.362239422509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D745">
            <v>923</v>
          </cell>
          <cell r="AE745" t="str">
            <v>SO</v>
          </cell>
          <cell r="AF745" t="str">
            <v>923.SO</v>
          </cell>
        </row>
        <row r="746">
          <cell r="A746">
            <v>746</v>
          </cell>
          <cell r="F746">
            <v>7201169.2664527912</v>
          </cell>
          <cell r="G746">
            <v>3626819.5962246433</v>
          </cell>
          <cell r="H746">
            <v>1722799.1161487196</v>
          </cell>
          <cell r="I746">
            <v>1851550.5540794274</v>
          </cell>
          <cell r="J746">
            <v>0</v>
          </cell>
          <cell r="K746">
            <v>0</v>
          </cell>
          <cell r="N746">
            <v>2720114.6971684825</v>
          </cell>
          <cell r="O746">
            <v>906704.89905616082</v>
          </cell>
          <cell r="Q746">
            <v>1292099.3371115397</v>
          </cell>
          <cell r="R746">
            <v>430699.77903717989</v>
          </cell>
          <cell r="T746">
            <v>324771.36417564785</v>
          </cell>
          <cell r="U746">
            <v>933321.82819830137</v>
          </cell>
          <cell r="V746">
            <v>346708.15514820529</v>
          </cell>
          <cell r="W746">
            <v>190854.01007959485</v>
          </cell>
          <cell r="X746">
            <v>55895.196477677877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D746">
            <v>923</v>
          </cell>
          <cell r="AE746" t="str">
            <v>NA</v>
          </cell>
          <cell r="AF746" t="str">
            <v>923.NA1</v>
          </cell>
        </row>
        <row r="747">
          <cell r="A747">
            <v>747</v>
          </cell>
          <cell r="AD747">
            <v>923</v>
          </cell>
          <cell r="AE747" t="str">
            <v>NA</v>
          </cell>
          <cell r="AF747" t="str">
            <v>923.NA2</v>
          </cell>
        </row>
        <row r="748">
          <cell r="A748">
            <v>748</v>
          </cell>
          <cell r="B748">
            <v>924</v>
          </cell>
          <cell r="C748" t="str">
            <v>Property Insurance</v>
          </cell>
          <cell r="AD748">
            <v>924</v>
          </cell>
          <cell r="AE748" t="str">
            <v>NA</v>
          </cell>
          <cell r="AF748" t="str">
            <v>924.NA</v>
          </cell>
        </row>
        <row r="749">
          <cell r="A749">
            <v>749</v>
          </cell>
          <cell r="D749" t="str">
            <v>S</v>
          </cell>
          <cell r="E749" t="str">
            <v>PT</v>
          </cell>
          <cell r="F749">
            <v>2148116.64</v>
          </cell>
          <cell r="G749">
            <v>1456333.9826273019</v>
          </cell>
          <cell r="H749">
            <v>691782.6573726983</v>
          </cell>
          <cell r="I749">
            <v>0</v>
          </cell>
          <cell r="J749">
            <v>0</v>
          </cell>
          <cell r="K749">
            <v>0</v>
          </cell>
          <cell r="M749">
            <v>0.75</v>
          </cell>
          <cell r="N749">
            <v>1092250.4869704763</v>
          </cell>
          <cell r="O749">
            <v>364083.49565682549</v>
          </cell>
          <cell r="P749">
            <v>0.75</v>
          </cell>
          <cell r="Q749">
            <v>518836.99302952376</v>
          </cell>
          <cell r="R749">
            <v>172945.66434317458</v>
          </cell>
          <cell r="S749" t="str">
            <v>PLNT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D749">
            <v>924</v>
          </cell>
          <cell r="AE749" t="str">
            <v>S</v>
          </cell>
          <cell r="AF749" t="str">
            <v>924.S</v>
          </cell>
        </row>
        <row r="750">
          <cell r="A750">
            <v>750</v>
          </cell>
          <cell r="D750" t="str">
            <v>SG</v>
          </cell>
          <cell r="E750" t="str">
            <v>P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M750">
            <v>0.75</v>
          </cell>
          <cell r="N750">
            <v>0</v>
          </cell>
          <cell r="O750">
            <v>0</v>
          </cell>
          <cell r="P750">
            <v>0.75</v>
          </cell>
          <cell r="Q750">
            <v>0</v>
          </cell>
          <cell r="R750">
            <v>0</v>
          </cell>
          <cell r="S750" t="str">
            <v>PLNT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924</v>
          </cell>
          <cell r="AE750" t="str">
            <v>SG</v>
          </cell>
          <cell r="AF750" t="str">
            <v>924.SG</v>
          </cell>
        </row>
        <row r="751">
          <cell r="A751">
            <v>751</v>
          </cell>
          <cell r="D751" t="str">
            <v>SO</v>
          </cell>
          <cell r="E751" t="str">
            <v>PTD</v>
          </cell>
          <cell r="F751">
            <v>2822073.3815646307</v>
          </cell>
          <cell r="G751">
            <v>1421317.936508422</v>
          </cell>
          <cell r="H751">
            <v>675149.45803534356</v>
          </cell>
          <cell r="I751">
            <v>725605.98702086497</v>
          </cell>
          <cell r="J751">
            <v>0</v>
          </cell>
          <cell r="K751">
            <v>0</v>
          </cell>
          <cell r="M751">
            <v>0.75</v>
          </cell>
          <cell r="N751">
            <v>1065988.4523813166</v>
          </cell>
          <cell r="O751">
            <v>355329.4841271055</v>
          </cell>
          <cell r="P751">
            <v>0.75</v>
          </cell>
          <cell r="Q751">
            <v>506362.09352650767</v>
          </cell>
          <cell r="R751">
            <v>168787.36450883589</v>
          </cell>
          <cell r="S751" t="str">
            <v>PLNT</v>
          </cell>
          <cell r="T751">
            <v>127274.97271925669</v>
          </cell>
          <cell r="U751">
            <v>365760.41894500452</v>
          </cell>
          <cell r="V751">
            <v>135871.80353796852</v>
          </cell>
          <cell r="W751">
            <v>74793.967712940896</v>
          </cell>
          <cell r="X751">
            <v>21904.824105694275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924</v>
          </cell>
          <cell r="AE751" t="str">
            <v>SO</v>
          </cell>
          <cell r="AF751" t="str">
            <v>924.SO</v>
          </cell>
        </row>
        <row r="752">
          <cell r="A752">
            <v>752</v>
          </cell>
          <cell r="F752">
            <v>4970190.0215646308</v>
          </cell>
          <cell r="G752">
            <v>2877651.9191357242</v>
          </cell>
          <cell r="H752">
            <v>1366932.115408042</v>
          </cell>
          <cell r="I752">
            <v>725605.98702086497</v>
          </cell>
          <cell r="J752">
            <v>0</v>
          </cell>
          <cell r="K752">
            <v>0</v>
          </cell>
          <cell r="N752">
            <v>2158238.9393517929</v>
          </cell>
          <cell r="O752">
            <v>719412.97978393105</v>
          </cell>
          <cell r="Q752">
            <v>1025199.0865560314</v>
          </cell>
          <cell r="R752">
            <v>341733.0288520105</v>
          </cell>
          <cell r="T752">
            <v>127274.97271925669</v>
          </cell>
          <cell r="U752">
            <v>365760.41894500452</v>
          </cell>
          <cell r="V752">
            <v>135871.80353796852</v>
          </cell>
          <cell r="W752">
            <v>74793.967712940896</v>
          </cell>
          <cell r="X752">
            <v>21904.824105694275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D752">
            <v>924</v>
          </cell>
          <cell r="AE752" t="str">
            <v>NA</v>
          </cell>
          <cell r="AF752" t="str">
            <v>924.NA1</v>
          </cell>
        </row>
        <row r="753">
          <cell r="A753">
            <v>753</v>
          </cell>
          <cell r="AD753">
            <v>924</v>
          </cell>
          <cell r="AE753" t="str">
            <v>NA</v>
          </cell>
          <cell r="AF753" t="str">
            <v>924.NA2</v>
          </cell>
        </row>
        <row r="754">
          <cell r="A754">
            <v>754</v>
          </cell>
          <cell r="B754">
            <v>925</v>
          </cell>
          <cell r="C754" t="str">
            <v>Injuries &amp; Damages</v>
          </cell>
          <cell r="AD754">
            <v>925</v>
          </cell>
          <cell r="AE754" t="str">
            <v>NA</v>
          </cell>
          <cell r="AF754" t="str">
            <v>925.NA</v>
          </cell>
        </row>
        <row r="755">
          <cell r="A755">
            <v>755</v>
          </cell>
          <cell r="D755" t="str">
            <v>SO</v>
          </cell>
          <cell r="E755" t="str">
            <v>PTD</v>
          </cell>
          <cell r="F755">
            <v>4524584.754991875</v>
          </cell>
          <cell r="G755">
            <v>2278776.1330136191</v>
          </cell>
          <cell r="H755">
            <v>1082456.2412597854</v>
          </cell>
          <cell r="I755">
            <v>1163352.3807184706</v>
          </cell>
          <cell r="J755">
            <v>0</v>
          </cell>
          <cell r="K755">
            <v>0</v>
          </cell>
          <cell r="M755">
            <v>0.75</v>
          </cell>
          <cell r="N755">
            <v>1709082.0997602143</v>
          </cell>
          <cell r="O755">
            <v>569694.03325340478</v>
          </cell>
          <cell r="P755">
            <v>0.75</v>
          </cell>
          <cell r="Q755">
            <v>811842.18094483903</v>
          </cell>
          <cell r="R755">
            <v>270614.06031494634</v>
          </cell>
          <cell r="S755" t="str">
            <v>PLNT</v>
          </cell>
          <cell r="T755">
            <v>204057.91182448994</v>
          </cell>
          <cell r="U755">
            <v>586417.78287865839</v>
          </cell>
          <cell r="V755">
            <v>217841.07207740381</v>
          </cell>
          <cell r="W755">
            <v>119915.96260041356</v>
          </cell>
          <cell r="X755">
            <v>35119.651337504751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925</v>
          </cell>
          <cell r="AE755" t="str">
            <v>SO</v>
          </cell>
          <cell r="AF755" t="str">
            <v>925.SO</v>
          </cell>
        </row>
        <row r="756">
          <cell r="A756">
            <v>756</v>
          </cell>
          <cell r="F756">
            <v>4524584.754991875</v>
          </cell>
          <cell r="G756">
            <v>2278776.1330136191</v>
          </cell>
          <cell r="H756">
            <v>1082456.2412597854</v>
          </cell>
          <cell r="I756">
            <v>1163352.3807184706</v>
          </cell>
          <cell r="J756">
            <v>0</v>
          </cell>
          <cell r="K756">
            <v>0</v>
          </cell>
          <cell r="N756">
            <v>1709082.0997602143</v>
          </cell>
          <cell r="O756">
            <v>569694.03325340478</v>
          </cell>
          <cell r="Q756">
            <v>811842.18094483903</v>
          </cell>
          <cell r="R756">
            <v>270614.06031494634</v>
          </cell>
          <cell r="T756">
            <v>204057.91182448994</v>
          </cell>
          <cell r="U756">
            <v>586417.78287865839</v>
          </cell>
          <cell r="V756">
            <v>217841.07207740381</v>
          </cell>
          <cell r="W756">
            <v>119915.96260041356</v>
          </cell>
          <cell r="X756">
            <v>35119.651337504751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D756">
            <v>925</v>
          </cell>
          <cell r="AE756" t="str">
            <v>NA</v>
          </cell>
          <cell r="AF756" t="str">
            <v>925.NA1</v>
          </cell>
        </row>
        <row r="757">
          <cell r="A757">
            <v>757</v>
          </cell>
          <cell r="AD757">
            <v>925</v>
          </cell>
          <cell r="AE757" t="str">
            <v>NA</v>
          </cell>
          <cell r="AF757" t="str">
            <v>925.NA2</v>
          </cell>
        </row>
        <row r="758">
          <cell r="A758">
            <v>758</v>
          </cell>
          <cell r="B758">
            <v>926</v>
          </cell>
          <cell r="C758" t="str">
            <v>Employee Pensions &amp; Benefits</v>
          </cell>
          <cell r="AD758">
            <v>926</v>
          </cell>
          <cell r="AE758" t="str">
            <v>NA</v>
          </cell>
          <cell r="AF758" t="str">
            <v>926.NA</v>
          </cell>
        </row>
        <row r="759">
          <cell r="A759">
            <v>759</v>
          </cell>
          <cell r="D759" t="str">
            <v>S</v>
          </cell>
          <cell r="E759" t="str">
            <v>LABOR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M759">
            <v>0.75</v>
          </cell>
          <cell r="N759">
            <v>0</v>
          </cell>
          <cell r="O759">
            <v>0</v>
          </cell>
          <cell r="P759">
            <v>0.75</v>
          </cell>
          <cell r="Q759">
            <v>0</v>
          </cell>
          <cell r="R759">
            <v>0</v>
          </cell>
          <cell r="S759" t="str">
            <v>DISom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926</v>
          </cell>
          <cell r="AE759" t="str">
            <v>S</v>
          </cell>
          <cell r="AF759" t="str">
            <v>926.S</v>
          </cell>
        </row>
        <row r="760">
          <cell r="A760">
            <v>760</v>
          </cell>
          <cell r="D760" t="str">
            <v>CN</v>
          </cell>
          <cell r="E760" t="str">
            <v>CUST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M760">
            <v>0.75</v>
          </cell>
          <cell r="N760">
            <v>0</v>
          </cell>
          <cell r="O760">
            <v>0</v>
          </cell>
          <cell r="P760">
            <v>0.75</v>
          </cell>
          <cell r="Q760">
            <v>0</v>
          </cell>
          <cell r="R760">
            <v>0</v>
          </cell>
          <cell r="S760" t="str">
            <v>CUST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D760">
            <v>926</v>
          </cell>
          <cell r="AE760" t="str">
            <v>CN</v>
          </cell>
          <cell r="AF760" t="str">
            <v>926.CN</v>
          </cell>
        </row>
        <row r="761">
          <cell r="A761">
            <v>761</v>
          </cell>
          <cell r="D761" t="str">
            <v>SO</v>
          </cell>
          <cell r="E761" t="str">
            <v>LABOR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M761">
            <v>0.75</v>
          </cell>
          <cell r="N761">
            <v>0</v>
          </cell>
          <cell r="O761">
            <v>0</v>
          </cell>
          <cell r="P761">
            <v>0.75</v>
          </cell>
          <cell r="Q761">
            <v>0</v>
          </cell>
          <cell r="R761">
            <v>0</v>
          </cell>
          <cell r="S761" t="str">
            <v>DISom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D761">
            <v>926</v>
          </cell>
          <cell r="AE761" t="str">
            <v>SO</v>
          </cell>
          <cell r="AF761" t="str">
            <v>926.SO</v>
          </cell>
        </row>
        <row r="762">
          <cell r="A762">
            <v>762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D762">
            <v>926</v>
          </cell>
          <cell r="AE762" t="str">
            <v>NA</v>
          </cell>
          <cell r="AF762" t="str">
            <v>926.NA1</v>
          </cell>
        </row>
        <row r="763">
          <cell r="A763">
            <v>763</v>
          </cell>
          <cell r="AD763">
            <v>926</v>
          </cell>
          <cell r="AE763" t="str">
            <v>NA</v>
          </cell>
          <cell r="AF763" t="str">
            <v>926.NA2</v>
          </cell>
        </row>
        <row r="764">
          <cell r="A764">
            <v>764</v>
          </cell>
          <cell r="B764">
            <v>927</v>
          </cell>
          <cell r="C764" t="str">
            <v>Franchise Requirements</v>
          </cell>
          <cell r="AD764">
            <v>927</v>
          </cell>
          <cell r="AE764" t="str">
            <v>NA</v>
          </cell>
          <cell r="AF764" t="str">
            <v>927.NA</v>
          </cell>
        </row>
        <row r="765">
          <cell r="A765">
            <v>765</v>
          </cell>
          <cell r="D765" t="str">
            <v>S</v>
          </cell>
          <cell r="E765" t="str">
            <v>DMSC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M765">
            <v>0.75</v>
          </cell>
          <cell r="N765">
            <v>0</v>
          </cell>
          <cell r="O765">
            <v>0</v>
          </cell>
          <cell r="P765">
            <v>0.75</v>
          </cell>
          <cell r="Q765">
            <v>0</v>
          </cell>
          <cell r="R765">
            <v>0</v>
          </cell>
          <cell r="S765" t="str">
            <v>MISC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D765">
            <v>927</v>
          </cell>
          <cell r="AE765" t="str">
            <v>S</v>
          </cell>
          <cell r="AF765" t="str">
            <v>927.S</v>
          </cell>
        </row>
        <row r="766">
          <cell r="A766">
            <v>766</v>
          </cell>
          <cell r="D766" t="str">
            <v>SO</v>
          </cell>
          <cell r="E766" t="str">
            <v>DMSC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M766">
            <v>0.75</v>
          </cell>
          <cell r="N766">
            <v>0</v>
          </cell>
          <cell r="O766">
            <v>0</v>
          </cell>
          <cell r="P766">
            <v>0.75</v>
          </cell>
          <cell r="Q766">
            <v>0</v>
          </cell>
          <cell r="R766">
            <v>0</v>
          </cell>
          <cell r="S766" t="str">
            <v>MISC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927</v>
          </cell>
          <cell r="AE766" t="str">
            <v>SO</v>
          </cell>
          <cell r="AF766" t="str">
            <v>927.SO</v>
          </cell>
        </row>
        <row r="767">
          <cell r="A767">
            <v>767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D767">
            <v>927</v>
          </cell>
          <cell r="AE767" t="str">
            <v>NA</v>
          </cell>
          <cell r="AF767" t="str">
            <v>927.NA1</v>
          </cell>
        </row>
        <row r="768">
          <cell r="A768">
            <v>768</v>
          </cell>
          <cell r="AD768">
            <v>927</v>
          </cell>
          <cell r="AE768" t="str">
            <v>NA</v>
          </cell>
          <cell r="AF768" t="str">
            <v>927.NA2</v>
          </cell>
        </row>
        <row r="769">
          <cell r="A769">
            <v>769</v>
          </cell>
          <cell r="B769">
            <v>928</v>
          </cell>
          <cell r="C769" t="str">
            <v>Regulatory Commission Expense</v>
          </cell>
          <cell r="AD769">
            <v>928</v>
          </cell>
          <cell r="AE769" t="str">
            <v>NA</v>
          </cell>
          <cell r="AF769" t="str">
            <v>928.NA</v>
          </cell>
        </row>
        <row r="770">
          <cell r="A770">
            <v>770</v>
          </cell>
          <cell r="D770" t="str">
            <v>S</v>
          </cell>
          <cell r="E770" t="str">
            <v>DMSC</v>
          </cell>
          <cell r="F770">
            <v>5979242.173254679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5979242.173254679</v>
          </cell>
          <cell r="M770">
            <v>0.75</v>
          </cell>
          <cell r="N770">
            <v>0</v>
          </cell>
          <cell r="O770">
            <v>0</v>
          </cell>
          <cell r="P770">
            <v>0.75</v>
          </cell>
          <cell r="Q770">
            <v>0</v>
          </cell>
          <cell r="R770">
            <v>0</v>
          </cell>
          <cell r="S770" t="str">
            <v>MISC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928</v>
          </cell>
          <cell r="AE770" t="str">
            <v>S</v>
          </cell>
          <cell r="AF770" t="str">
            <v>928.S</v>
          </cell>
        </row>
        <row r="771">
          <cell r="A771">
            <v>771</v>
          </cell>
          <cell r="D771" t="str">
            <v>SE</v>
          </cell>
          <cell r="E771" t="str">
            <v>P</v>
          </cell>
          <cell r="F771">
            <v>206866.46842225312</v>
          </cell>
          <cell r="G771">
            <v>206866.46842225312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M771">
            <v>0.75</v>
          </cell>
          <cell r="N771">
            <v>155149.85131668983</v>
          </cell>
          <cell r="O771">
            <v>51716.61710556328</v>
          </cell>
          <cell r="P771">
            <v>0.75</v>
          </cell>
          <cell r="Q771">
            <v>0</v>
          </cell>
          <cell r="R771">
            <v>0</v>
          </cell>
          <cell r="S771" t="str">
            <v>MISC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D771">
            <v>928</v>
          </cell>
          <cell r="AE771" t="str">
            <v>SE</v>
          </cell>
          <cell r="AF771" t="str">
            <v>928.SE</v>
          </cell>
        </row>
        <row r="772">
          <cell r="A772">
            <v>772</v>
          </cell>
          <cell r="D772" t="str">
            <v>SO</v>
          </cell>
          <cell r="E772" t="str">
            <v>DMSC</v>
          </cell>
          <cell r="F772">
            <v>603503.87219560635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603503.87219560635</v>
          </cell>
          <cell r="M772">
            <v>0.75</v>
          </cell>
          <cell r="N772">
            <v>0</v>
          </cell>
          <cell r="O772">
            <v>0</v>
          </cell>
          <cell r="P772">
            <v>0.75</v>
          </cell>
          <cell r="Q772">
            <v>0</v>
          </cell>
          <cell r="R772">
            <v>0</v>
          </cell>
          <cell r="S772" t="str">
            <v>MISC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928</v>
          </cell>
          <cell r="AE772" t="str">
            <v>SO</v>
          </cell>
          <cell r="AF772" t="str">
            <v>928.SO</v>
          </cell>
        </row>
        <row r="773">
          <cell r="A773">
            <v>773</v>
          </cell>
          <cell r="D773" t="str">
            <v>SG</v>
          </cell>
          <cell r="E773" t="str">
            <v>FERC</v>
          </cell>
          <cell r="F773">
            <v>1794119.0442583717</v>
          </cell>
          <cell r="G773">
            <v>919049.70193741645</v>
          </cell>
          <cell r="H773">
            <v>875069.34232095536</v>
          </cell>
          <cell r="I773">
            <v>0</v>
          </cell>
          <cell r="J773">
            <v>0</v>
          </cell>
          <cell r="K773">
            <v>0</v>
          </cell>
          <cell r="M773">
            <v>0.75</v>
          </cell>
          <cell r="N773">
            <v>689287.27645306231</v>
          </cell>
          <cell r="O773">
            <v>229762.42548435411</v>
          </cell>
          <cell r="P773">
            <v>0.75</v>
          </cell>
          <cell r="Q773">
            <v>656302.00674071652</v>
          </cell>
          <cell r="R773">
            <v>218767.33558023884</v>
          </cell>
          <cell r="S773" t="str">
            <v>MISC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D773">
            <v>928</v>
          </cell>
          <cell r="AE773" t="str">
            <v>SG</v>
          </cell>
          <cell r="AF773" t="str">
            <v>928.SG</v>
          </cell>
        </row>
        <row r="774">
          <cell r="A774">
            <v>774</v>
          </cell>
          <cell r="F774">
            <v>8583731.5581309088</v>
          </cell>
          <cell r="G774">
            <v>1125916.1703596695</v>
          </cell>
          <cell r="H774">
            <v>875069.34232095536</v>
          </cell>
          <cell r="I774">
            <v>0</v>
          </cell>
          <cell r="J774">
            <v>0</v>
          </cell>
          <cell r="K774">
            <v>6582746.0454502851</v>
          </cell>
          <cell r="N774">
            <v>844437.12776975217</v>
          </cell>
          <cell r="O774">
            <v>281479.04258991737</v>
          </cell>
          <cell r="Q774">
            <v>656302.00674071652</v>
          </cell>
          <cell r="R774">
            <v>218767.33558023884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928</v>
          </cell>
          <cell r="AE774" t="str">
            <v>NA</v>
          </cell>
          <cell r="AF774" t="str">
            <v>928.NA1</v>
          </cell>
        </row>
        <row r="775">
          <cell r="A775">
            <v>775</v>
          </cell>
          <cell r="AD775">
            <v>928</v>
          </cell>
          <cell r="AE775" t="str">
            <v>NA</v>
          </cell>
          <cell r="AF775" t="str">
            <v>928.NA2</v>
          </cell>
        </row>
        <row r="776">
          <cell r="A776">
            <v>776</v>
          </cell>
          <cell r="B776" t="str">
            <v>928RE</v>
          </cell>
          <cell r="C776" t="str">
            <v>Regulatory Expense</v>
          </cell>
          <cell r="E776" t="str">
            <v>DMSC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M776">
            <v>0.75</v>
          </cell>
          <cell r="N776">
            <v>0</v>
          </cell>
          <cell r="O776">
            <v>0</v>
          </cell>
          <cell r="P776">
            <v>0.75</v>
          </cell>
          <cell r="Q776">
            <v>0</v>
          </cell>
          <cell r="R776">
            <v>0</v>
          </cell>
          <cell r="S776" t="str">
            <v>MISC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D776" t="str">
            <v>928RE</v>
          </cell>
          <cell r="AE776" t="str">
            <v>NA</v>
          </cell>
          <cell r="AF776" t="str">
            <v>928RE.NA</v>
          </cell>
        </row>
        <row r="777">
          <cell r="A777">
            <v>777</v>
          </cell>
          <cell r="AD777" t="str">
            <v>928RE</v>
          </cell>
          <cell r="AE777" t="str">
            <v>NA</v>
          </cell>
          <cell r="AF777" t="str">
            <v>928RE.NA1</v>
          </cell>
        </row>
        <row r="778">
          <cell r="A778">
            <v>778</v>
          </cell>
          <cell r="B778">
            <v>929</v>
          </cell>
          <cell r="C778" t="str">
            <v>Duplicate Charges</v>
          </cell>
          <cell r="AD778">
            <v>929</v>
          </cell>
          <cell r="AE778" t="str">
            <v>NA</v>
          </cell>
          <cell r="AF778" t="str">
            <v>929.NA</v>
          </cell>
        </row>
        <row r="779">
          <cell r="A779">
            <v>779</v>
          </cell>
          <cell r="D779" t="str">
            <v>S</v>
          </cell>
          <cell r="E779" t="str">
            <v>LABOR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M779">
            <v>0.75</v>
          </cell>
          <cell r="N779">
            <v>0</v>
          </cell>
          <cell r="O779">
            <v>0</v>
          </cell>
          <cell r="P779">
            <v>0.75</v>
          </cell>
          <cell r="Q779">
            <v>0</v>
          </cell>
          <cell r="R779">
            <v>0</v>
          </cell>
          <cell r="S779" t="str">
            <v>DISom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929</v>
          </cell>
          <cell r="AE779" t="str">
            <v>S</v>
          </cell>
          <cell r="AF779" t="str">
            <v>929.S</v>
          </cell>
        </row>
        <row r="780">
          <cell r="A780">
            <v>780</v>
          </cell>
          <cell r="D780" t="str">
            <v>SO</v>
          </cell>
          <cell r="E780" t="str">
            <v>LABOR</v>
          </cell>
          <cell r="F780">
            <v>-2287557.7354412582</v>
          </cell>
          <cell r="G780">
            <v>-1059353.4349906165</v>
          </cell>
          <cell r="H780">
            <v>-180295.10299715478</v>
          </cell>
          <cell r="I780">
            <v>-733919.83668224304</v>
          </cell>
          <cell r="J780">
            <v>-313989.36077124381</v>
          </cell>
          <cell r="K780">
            <v>0</v>
          </cell>
          <cell r="M780">
            <v>0.75</v>
          </cell>
          <cell r="N780">
            <v>-794515.07624296239</v>
          </cell>
          <cell r="O780">
            <v>-264838.35874765413</v>
          </cell>
          <cell r="P780">
            <v>0.75</v>
          </cell>
          <cell r="Q780">
            <v>-135221.32724786608</v>
          </cell>
          <cell r="R780">
            <v>-45073.775749288696</v>
          </cell>
          <cell r="S780" t="str">
            <v>DISom</v>
          </cell>
          <cell r="T780">
            <v>-69775.756481558303</v>
          </cell>
          <cell r="U780">
            <v>-611000.88575039536</v>
          </cell>
          <cell r="V780">
            <v>-5231.5468234747523</v>
          </cell>
          <cell r="W780">
            <v>0</v>
          </cell>
          <cell r="X780">
            <v>-47911.647626814643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D780">
            <v>929</v>
          </cell>
          <cell r="AE780" t="str">
            <v>SO</v>
          </cell>
          <cell r="AF780" t="str">
            <v>929.SO</v>
          </cell>
        </row>
        <row r="781">
          <cell r="A781">
            <v>781</v>
          </cell>
          <cell r="F781">
            <v>-2287557.7354412582</v>
          </cell>
          <cell r="G781">
            <v>-1059353.4349906165</v>
          </cell>
          <cell r="H781">
            <v>-180295.10299715478</v>
          </cell>
          <cell r="I781">
            <v>-733919.83668224304</v>
          </cell>
          <cell r="J781">
            <v>-313989.36077124381</v>
          </cell>
          <cell r="K781">
            <v>0</v>
          </cell>
          <cell r="N781">
            <v>-794515.07624296239</v>
          </cell>
          <cell r="O781">
            <v>-264838.35874765413</v>
          </cell>
          <cell r="Q781">
            <v>-135221.32724786608</v>
          </cell>
          <cell r="R781">
            <v>-45073.775749288696</v>
          </cell>
          <cell r="T781">
            <v>-69775.756481558303</v>
          </cell>
          <cell r="U781">
            <v>-611000.88575039536</v>
          </cell>
          <cell r="V781">
            <v>-5231.5468234747523</v>
          </cell>
          <cell r="W781">
            <v>0</v>
          </cell>
          <cell r="X781">
            <v>-47911.647626814643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929</v>
          </cell>
          <cell r="AE781" t="str">
            <v>NA</v>
          </cell>
          <cell r="AF781" t="str">
            <v>929.NA1</v>
          </cell>
        </row>
        <row r="782">
          <cell r="A782">
            <v>782</v>
          </cell>
          <cell r="AD782">
            <v>929</v>
          </cell>
          <cell r="AE782" t="str">
            <v>NA</v>
          </cell>
          <cell r="AF782" t="str">
            <v>929.NA2</v>
          </cell>
        </row>
        <row r="783">
          <cell r="A783">
            <v>783</v>
          </cell>
          <cell r="B783">
            <v>930</v>
          </cell>
          <cell r="C783" t="str">
            <v>Misc General Expenses</v>
          </cell>
          <cell r="AD783">
            <v>930</v>
          </cell>
          <cell r="AE783" t="str">
            <v>NA</v>
          </cell>
          <cell r="AF783" t="str">
            <v>930.NA</v>
          </cell>
        </row>
        <row r="784">
          <cell r="A784">
            <v>784</v>
          </cell>
          <cell r="D784" t="str">
            <v>S</v>
          </cell>
          <cell r="E784" t="str">
            <v>PTD</v>
          </cell>
          <cell r="F784">
            <v>45500.04</v>
          </cell>
          <cell r="G784">
            <v>22915.783617219735</v>
          </cell>
          <cell r="H784">
            <v>10885.375110109597</v>
          </cell>
          <cell r="I784">
            <v>11698.881272670666</v>
          </cell>
          <cell r="J784">
            <v>0</v>
          </cell>
          <cell r="K784">
            <v>0</v>
          </cell>
          <cell r="M784">
            <v>0.75</v>
          </cell>
          <cell r="N784">
            <v>17186.837712914799</v>
          </cell>
          <cell r="O784">
            <v>5728.9459043049337</v>
          </cell>
          <cell r="P784">
            <v>0.75</v>
          </cell>
          <cell r="Q784">
            <v>8164.0313325821971</v>
          </cell>
          <cell r="R784">
            <v>2721.3437775273992</v>
          </cell>
          <cell r="S784" t="str">
            <v>PLNT</v>
          </cell>
          <cell r="T784">
            <v>2052.043149393372</v>
          </cell>
          <cell r="U784">
            <v>5897.1229455371722</v>
          </cell>
          <cell r="V784">
            <v>2190.6490937603298</v>
          </cell>
          <cell r="W784">
            <v>1205.8965386685786</v>
          </cell>
          <cell r="X784">
            <v>353.16954531121149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930</v>
          </cell>
          <cell r="AE784" t="str">
            <v>S</v>
          </cell>
          <cell r="AF784" t="str">
            <v>930.S</v>
          </cell>
        </row>
        <row r="785">
          <cell r="A785">
            <v>785</v>
          </cell>
          <cell r="D785" t="str">
            <v>CN</v>
          </cell>
          <cell r="E785" t="str">
            <v>CUST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M785">
            <v>0.75</v>
          </cell>
          <cell r="N785">
            <v>0</v>
          </cell>
          <cell r="O785">
            <v>0</v>
          </cell>
          <cell r="P785">
            <v>0.75</v>
          </cell>
          <cell r="Q785">
            <v>0</v>
          </cell>
          <cell r="R785">
            <v>0</v>
          </cell>
          <cell r="S785" t="str">
            <v>CUST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D785">
            <v>930</v>
          </cell>
          <cell r="AE785" t="str">
            <v>CN</v>
          </cell>
          <cell r="AF785" t="str">
            <v>930.CN</v>
          </cell>
        </row>
        <row r="786">
          <cell r="A786">
            <v>786</v>
          </cell>
          <cell r="D786" t="str">
            <v>SO</v>
          </cell>
          <cell r="E786" t="str">
            <v>LABOR</v>
          </cell>
          <cell r="F786">
            <v>960003.31206241332</v>
          </cell>
          <cell r="G786">
            <v>444571.42675767944</v>
          </cell>
          <cell r="H786">
            <v>75663.181455184356</v>
          </cell>
          <cell r="I786">
            <v>307998.99083961337</v>
          </cell>
          <cell r="J786">
            <v>131769.71300993615</v>
          </cell>
          <cell r="K786">
            <v>0</v>
          </cell>
          <cell r="M786">
            <v>0.75</v>
          </cell>
          <cell r="N786">
            <v>333428.57006825961</v>
          </cell>
          <cell r="O786">
            <v>111142.85668941986</v>
          </cell>
          <cell r="P786">
            <v>0.75</v>
          </cell>
          <cell r="Q786">
            <v>56747.386091388267</v>
          </cell>
          <cell r="R786">
            <v>18915.795363796089</v>
          </cell>
          <cell r="S786" t="str">
            <v>DISom</v>
          </cell>
          <cell r="T786">
            <v>29282.30238133654</v>
          </cell>
          <cell r="U786">
            <v>256414.45673951606</v>
          </cell>
          <cell r="V786">
            <v>2195.486566277455</v>
          </cell>
          <cell r="W786">
            <v>0</v>
          </cell>
          <cell r="X786">
            <v>20106.745152483356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930</v>
          </cell>
          <cell r="AE786" t="str">
            <v>SO</v>
          </cell>
          <cell r="AF786" t="str">
            <v>930.SO</v>
          </cell>
        </row>
        <row r="787">
          <cell r="A787">
            <v>787</v>
          </cell>
          <cell r="F787">
            <v>1005503.3520624134</v>
          </cell>
          <cell r="G787">
            <v>467487.21037489915</v>
          </cell>
          <cell r="H787">
            <v>86548.556565293955</v>
          </cell>
          <cell r="I787">
            <v>319697.87211228401</v>
          </cell>
          <cell r="J787">
            <v>131769.71300993615</v>
          </cell>
          <cell r="K787">
            <v>0</v>
          </cell>
          <cell r="N787">
            <v>350615.40778117441</v>
          </cell>
          <cell r="O787">
            <v>116871.80259372479</v>
          </cell>
          <cell r="Q787">
            <v>64911.417423970466</v>
          </cell>
          <cell r="R787">
            <v>21637.139141323489</v>
          </cell>
          <cell r="T787">
            <v>31334.345530729912</v>
          </cell>
          <cell r="U787">
            <v>262311.57968505321</v>
          </cell>
          <cell r="V787">
            <v>4386.1356600377849</v>
          </cell>
          <cell r="W787">
            <v>1205.8965386685786</v>
          </cell>
          <cell r="X787">
            <v>20459.914697794567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930</v>
          </cell>
          <cell r="AE787" t="str">
            <v>NA</v>
          </cell>
          <cell r="AF787" t="str">
            <v>930.NA1</v>
          </cell>
        </row>
        <row r="788">
          <cell r="A788">
            <v>788</v>
          </cell>
          <cell r="AD788">
            <v>930</v>
          </cell>
          <cell r="AE788" t="str">
            <v>NA</v>
          </cell>
          <cell r="AF788" t="str">
            <v>930.NA2</v>
          </cell>
        </row>
        <row r="789">
          <cell r="A789">
            <v>789</v>
          </cell>
          <cell r="B789">
            <v>931</v>
          </cell>
          <cell r="C789" t="str">
            <v>Rents</v>
          </cell>
          <cell r="AD789">
            <v>931</v>
          </cell>
          <cell r="AE789" t="str">
            <v>NA</v>
          </cell>
          <cell r="AF789" t="str">
            <v>931.NA</v>
          </cell>
        </row>
        <row r="790">
          <cell r="A790">
            <v>790</v>
          </cell>
          <cell r="D790" t="str">
            <v>S</v>
          </cell>
          <cell r="E790" t="str">
            <v>PTD</v>
          </cell>
          <cell r="F790">
            <v>4679.3999999999996</v>
          </cell>
          <cell r="G790">
            <v>2356.7477711759821</v>
          </cell>
          <cell r="H790">
            <v>1119.4940551754864</v>
          </cell>
          <cell r="I790">
            <v>1203.1581736485311</v>
          </cell>
          <cell r="J790">
            <v>0</v>
          </cell>
          <cell r="K790">
            <v>0</v>
          </cell>
          <cell r="M790">
            <v>0.75</v>
          </cell>
          <cell r="N790">
            <v>1767.5608283819865</v>
          </cell>
          <cell r="O790">
            <v>589.18694279399551</v>
          </cell>
          <cell r="P790">
            <v>0.75</v>
          </cell>
          <cell r="Q790">
            <v>839.62054138161488</v>
          </cell>
          <cell r="R790">
            <v>279.87351379387161</v>
          </cell>
          <cell r="S790" t="str">
            <v>PLNT</v>
          </cell>
          <cell r="T790">
            <v>211.04004992679887</v>
          </cell>
          <cell r="U790">
            <v>606.48291982483192</v>
          </cell>
          <cell r="V790">
            <v>225.29482104503839</v>
          </cell>
          <cell r="W790">
            <v>124.01906158864359</v>
          </cell>
          <cell r="X790">
            <v>36.321321263218302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D790">
            <v>931</v>
          </cell>
          <cell r="AE790" t="str">
            <v>S</v>
          </cell>
          <cell r="AF790" t="str">
            <v>931.S</v>
          </cell>
        </row>
        <row r="791">
          <cell r="A791">
            <v>791</v>
          </cell>
          <cell r="D791" t="str">
            <v>SO</v>
          </cell>
          <cell r="E791" t="str">
            <v>PTD</v>
          </cell>
          <cell r="F791">
            <v>1991996.3049893447</v>
          </cell>
          <cell r="G791">
            <v>1003255.3002467047</v>
          </cell>
          <cell r="H791">
            <v>476562.81176371046</v>
          </cell>
          <cell r="I791">
            <v>512178.19297892944</v>
          </cell>
          <cell r="J791">
            <v>0</v>
          </cell>
          <cell r="K791">
            <v>0</v>
          </cell>
          <cell r="M791">
            <v>0.75</v>
          </cell>
          <cell r="N791">
            <v>752441.47518502851</v>
          </cell>
          <cell r="O791">
            <v>250813.82506167618</v>
          </cell>
          <cell r="P791">
            <v>0.75</v>
          </cell>
          <cell r="Q791">
            <v>357422.10882278287</v>
          </cell>
          <cell r="R791">
            <v>119140.70294092761</v>
          </cell>
          <cell r="S791" t="str">
            <v>PLNT</v>
          </cell>
          <cell r="T791">
            <v>89838.654455475087</v>
          </cell>
          <cell r="U791">
            <v>258176.63275851906</v>
          </cell>
          <cell r="V791">
            <v>95906.836571986176</v>
          </cell>
          <cell r="W791">
            <v>52794.271152887974</v>
          </cell>
          <cell r="X791">
            <v>15461.79804006107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931</v>
          </cell>
          <cell r="AE791" t="str">
            <v>SO</v>
          </cell>
          <cell r="AF791" t="str">
            <v>931.SO</v>
          </cell>
        </row>
        <row r="792">
          <cell r="A792">
            <v>792</v>
          </cell>
          <cell r="F792">
            <v>1996675.7049893446</v>
          </cell>
          <cell r="G792">
            <v>1005612.0480178806</v>
          </cell>
          <cell r="H792">
            <v>477682.30581888597</v>
          </cell>
          <cell r="I792">
            <v>513381.35115257796</v>
          </cell>
          <cell r="J792">
            <v>0</v>
          </cell>
          <cell r="K792">
            <v>0</v>
          </cell>
          <cell r="N792">
            <v>754209.03601341054</v>
          </cell>
          <cell r="O792">
            <v>251403.01200447016</v>
          </cell>
          <cell r="Q792">
            <v>358261.72936416446</v>
          </cell>
          <cell r="R792">
            <v>119420.57645472149</v>
          </cell>
          <cell r="T792">
            <v>90049.694505401887</v>
          </cell>
          <cell r="U792">
            <v>258783.11567834389</v>
          </cell>
          <cell r="V792">
            <v>96132.131393031217</v>
          </cell>
          <cell r="W792">
            <v>52918.290214476619</v>
          </cell>
          <cell r="X792">
            <v>15498.119361324289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931</v>
          </cell>
          <cell r="AE792" t="str">
            <v>NA</v>
          </cell>
          <cell r="AF792" t="str">
            <v>931.NA1</v>
          </cell>
        </row>
        <row r="793">
          <cell r="A793">
            <v>793</v>
          </cell>
          <cell r="AD793">
            <v>931</v>
          </cell>
          <cell r="AE793" t="str">
            <v>NA</v>
          </cell>
          <cell r="AF793" t="str">
            <v>931.NA2</v>
          </cell>
        </row>
        <row r="794">
          <cell r="A794">
            <v>794</v>
          </cell>
          <cell r="B794">
            <v>935</v>
          </cell>
          <cell r="C794" t="str">
            <v>Maintenance of General Plant</v>
          </cell>
          <cell r="AD794">
            <v>935</v>
          </cell>
          <cell r="AE794" t="str">
            <v>NA</v>
          </cell>
          <cell r="AF794" t="str">
            <v>935.NA</v>
          </cell>
        </row>
        <row r="795">
          <cell r="A795">
            <v>795</v>
          </cell>
          <cell r="D795" t="str">
            <v>S</v>
          </cell>
          <cell r="E795" t="str">
            <v>G</v>
          </cell>
          <cell r="F795">
            <v>91225.01</v>
          </cell>
          <cell r="G795">
            <v>20104.469208158131</v>
          </cell>
          <cell r="H795">
            <v>31015.91143757055</v>
          </cell>
          <cell r="I795">
            <v>38533.167937725724</v>
          </cell>
          <cell r="J795">
            <v>1571.4614165455864</v>
          </cell>
          <cell r="K795">
            <v>0</v>
          </cell>
          <cell r="M795">
            <v>0.75</v>
          </cell>
          <cell r="N795">
            <v>15078.351906118598</v>
          </cell>
          <cell r="O795">
            <v>5026.1173020395327</v>
          </cell>
          <cell r="P795">
            <v>0.75</v>
          </cell>
          <cell r="Q795">
            <v>23261.933578177912</v>
          </cell>
          <cell r="R795">
            <v>7753.9778593926376</v>
          </cell>
          <cell r="S795" t="str">
            <v>GENL</v>
          </cell>
          <cell r="T795">
            <v>6758.9132198264979</v>
          </cell>
          <cell r="U795">
            <v>19423.637484093008</v>
          </cell>
          <cell r="V795">
            <v>7215.4462854227622</v>
          </cell>
          <cell r="W795">
            <v>3971.9194303294989</v>
          </cell>
          <cell r="X795">
            <v>1163.251518053956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D795">
            <v>935</v>
          </cell>
          <cell r="AE795" t="str">
            <v>S</v>
          </cell>
          <cell r="AF795" t="str">
            <v>935.S</v>
          </cell>
        </row>
        <row r="796">
          <cell r="A796">
            <v>796</v>
          </cell>
          <cell r="D796" t="str">
            <v>CN</v>
          </cell>
          <cell r="E796" t="str">
            <v>CUST</v>
          </cell>
          <cell r="F796">
            <v>29589.303689780802</v>
          </cell>
          <cell r="G796">
            <v>0</v>
          </cell>
          <cell r="H796">
            <v>0</v>
          </cell>
          <cell r="I796">
            <v>0</v>
          </cell>
          <cell r="J796">
            <v>29589.303689780802</v>
          </cell>
          <cell r="K796">
            <v>0</v>
          </cell>
          <cell r="M796">
            <v>0.75</v>
          </cell>
          <cell r="N796">
            <v>0</v>
          </cell>
          <cell r="O796">
            <v>0</v>
          </cell>
          <cell r="P796">
            <v>0.75</v>
          </cell>
          <cell r="Q796">
            <v>0</v>
          </cell>
          <cell r="R796">
            <v>0</v>
          </cell>
          <cell r="S796" t="str">
            <v>CUST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D796">
            <v>935</v>
          </cell>
          <cell r="AE796" t="str">
            <v>CN</v>
          </cell>
          <cell r="AF796" t="str">
            <v>935.CN</v>
          </cell>
        </row>
        <row r="797">
          <cell r="A797">
            <v>797</v>
          </cell>
          <cell r="D797" t="str">
            <v>SO</v>
          </cell>
          <cell r="E797" t="str">
            <v>G</v>
          </cell>
          <cell r="F797">
            <v>9601149.6562180202</v>
          </cell>
          <cell r="G797">
            <v>2115933.0936368573</v>
          </cell>
          <cell r="H797">
            <v>3264328.5809025294</v>
          </cell>
          <cell r="I797">
            <v>4055496.5365121532</v>
          </cell>
          <cell r="J797">
            <v>165391.44516647948</v>
          </cell>
          <cell r="K797">
            <v>0</v>
          </cell>
          <cell r="M797">
            <v>0.75</v>
          </cell>
          <cell r="N797">
            <v>1586949.820227643</v>
          </cell>
          <cell r="O797">
            <v>528983.27340921434</v>
          </cell>
          <cell r="P797">
            <v>0.75</v>
          </cell>
          <cell r="Q797">
            <v>2448246.4356768969</v>
          </cell>
          <cell r="R797">
            <v>816082.14522563235</v>
          </cell>
          <cell r="S797" t="str">
            <v>GENL</v>
          </cell>
          <cell r="T797">
            <v>711354.67496188381</v>
          </cell>
          <cell r="U797">
            <v>2044277.6641285433</v>
          </cell>
          <cell r="V797">
            <v>759403.3656203089</v>
          </cell>
          <cell r="W797">
            <v>418032.21367729903</v>
          </cell>
          <cell r="X797">
            <v>122428.61812411781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D797">
            <v>935</v>
          </cell>
          <cell r="AE797" t="str">
            <v>SO</v>
          </cell>
          <cell r="AF797" t="str">
            <v>935.SO</v>
          </cell>
        </row>
        <row r="798">
          <cell r="A798">
            <v>798</v>
          </cell>
          <cell r="F798">
            <v>9721963.9699078016</v>
          </cell>
          <cell r="G798">
            <v>2136037.5628450154</v>
          </cell>
          <cell r="H798">
            <v>3295344.4923401</v>
          </cell>
          <cell r="I798">
            <v>4094029.704449879</v>
          </cell>
          <cell r="J798">
            <v>196552.21027280585</v>
          </cell>
          <cell r="K798">
            <v>0</v>
          </cell>
          <cell r="N798">
            <v>1602028.1721337617</v>
          </cell>
          <cell r="O798">
            <v>534009.39071125386</v>
          </cell>
          <cell r="Q798">
            <v>2471508.3692550748</v>
          </cell>
          <cell r="R798">
            <v>823836.123085025</v>
          </cell>
          <cell r="T798">
            <v>718113.58818171034</v>
          </cell>
          <cell r="U798">
            <v>2063701.3016126363</v>
          </cell>
          <cell r="V798">
            <v>766618.81190573168</v>
          </cell>
          <cell r="W798">
            <v>422004.13310762856</v>
          </cell>
          <cell r="X798">
            <v>123591.86964217178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935</v>
          </cell>
          <cell r="AE798" t="str">
            <v>NA</v>
          </cell>
          <cell r="AF798" t="str">
            <v>935.NA1</v>
          </cell>
        </row>
        <row r="799">
          <cell r="A799">
            <v>799</v>
          </cell>
          <cell r="AD799">
            <v>935</v>
          </cell>
          <cell r="AE799" t="str">
            <v>NA</v>
          </cell>
          <cell r="AF799" t="str">
            <v>935.NA2</v>
          </cell>
        </row>
        <row r="800">
          <cell r="A800">
            <v>800</v>
          </cell>
          <cell r="C800" t="str">
            <v>Total Adminsitrative &amp; Gen Expense</v>
          </cell>
          <cell r="F800">
            <v>57558700.942479745</v>
          </cell>
          <cell r="G800">
            <v>23440133.648339972</v>
          </cell>
          <cell r="H800">
            <v>13942781.712332133</v>
          </cell>
          <cell r="I800">
            <v>13539772.785584934</v>
          </cell>
          <cell r="J800">
            <v>53266.750772428553</v>
          </cell>
          <cell r="K800">
            <v>6582746.0454502851</v>
          </cell>
          <cell r="N800">
            <v>17580100.236254975</v>
          </cell>
          <cell r="O800">
            <v>5860033.412084993</v>
          </cell>
          <cell r="Q800">
            <v>10457086.284249095</v>
          </cell>
          <cell r="R800">
            <v>3485695.4280830333</v>
          </cell>
          <cell r="T800">
            <v>2409160.087546105</v>
          </cell>
          <cell r="U800">
            <v>6685181.7714431267</v>
          </cell>
          <cell r="V800">
            <v>2612080.1533666295</v>
          </cell>
          <cell r="W800">
            <v>1439554.878600776</v>
          </cell>
          <cell r="X800">
            <v>393795.89462829637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935</v>
          </cell>
          <cell r="AE800" t="str">
            <v>NA</v>
          </cell>
          <cell r="AF800" t="str">
            <v>935.NA3</v>
          </cell>
        </row>
        <row r="801">
          <cell r="A801">
            <v>801</v>
          </cell>
          <cell r="AD801">
            <v>935</v>
          </cell>
          <cell r="AE801" t="str">
            <v>NA</v>
          </cell>
          <cell r="AF801" t="str">
            <v>935.NA4</v>
          </cell>
        </row>
        <row r="802">
          <cell r="A802">
            <v>802</v>
          </cell>
          <cell r="AD802">
            <v>935</v>
          </cell>
          <cell r="AE802" t="str">
            <v>NA</v>
          </cell>
          <cell r="AF802" t="str">
            <v>935.NA5</v>
          </cell>
        </row>
        <row r="803">
          <cell r="A803">
            <v>803</v>
          </cell>
          <cell r="B803" t="str">
            <v>TOTAL O&amp;M EXPENSE</v>
          </cell>
          <cell r="F803">
            <v>1191792702.0656672</v>
          </cell>
          <cell r="G803">
            <v>940473819.61601305</v>
          </cell>
          <cell r="H803">
            <v>108246885.61683835</v>
          </cell>
          <cell r="I803">
            <v>99442807.228388548</v>
          </cell>
          <cell r="J803">
            <v>37046443.558976755</v>
          </cell>
          <cell r="K803">
            <v>6582746.0454502851</v>
          </cell>
          <cell r="N803">
            <v>342033999.59444457</v>
          </cell>
          <cell r="O803">
            <v>598439820.02156866</v>
          </cell>
          <cell r="Q803">
            <v>79729412.919420615</v>
          </cell>
          <cell r="R803">
            <v>28517472.697417747</v>
          </cell>
          <cell r="T803">
            <v>17017430.140417702</v>
          </cell>
          <cell r="U803">
            <v>70802017.735755607</v>
          </cell>
          <cell r="V803">
            <v>4562698.4693814898</v>
          </cell>
          <cell r="W803">
            <v>2270113.121277919</v>
          </cell>
          <cell r="X803">
            <v>4790547.7615558412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 t="str">
            <v>TOTAL O&amp;M EXPENSE</v>
          </cell>
          <cell r="AE803" t="str">
            <v>NA</v>
          </cell>
          <cell r="AF803" t="str">
            <v>TOTAL O&amp;M EXPENSE.NA</v>
          </cell>
        </row>
        <row r="804">
          <cell r="A804">
            <v>804</v>
          </cell>
          <cell r="AD804" t="str">
            <v>TOTAL O&amp;M EXPENSE</v>
          </cell>
          <cell r="AE804" t="str">
            <v>NA</v>
          </cell>
          <cell r="AF804" t="str">
            <v>TOTAL O&amp;M EXPENSE.NA1</v>
          </cell>
        </row>
        <row r="805">
          <cell r="A805">
            <v>805</v>
          </cell>
          <cell r="B805" t="str">
            <v>403SP</v>
          </cell>
          <cell r="C805" t="str">
            <v>Steam Depreciation</v>
          </cell>
          <cell r="AD805" t="str">
            <v>403SP</v>
          </cell>
          <cell r="AE805" t="str">
            <v>NA</v>
          </cell>
          <cell r="AF805" t="str">
            <v>403SP.NA</v>
          </cell>
        </row>
        <row r="806">
          <cell r="A806">
            <v>806</v>
          </cell>
          <cell r="D806" t="str">
            <v>SG</v>
          </cell>
          <cell r="E806" t="str">
            <v>P</v>
          </cell>
          <cell r="F806">
            <v>13551737.108827481</v>
          </cell>
          <cell r="G806">
            <v>13551737.108827481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M806">
            <v>0.75</v>
          </cell>
          <cell r="N806">
            <v>10163802.831620611</v>
          </cell>
          <cell r="O806">
            <v>3387934.2772068703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 t="str">
            <v>403SP</v>
          </cell>
          <cell r="AE806" t="str">
            <v>SG</v>
          </cell>
          <cell r="AF806" t="str">
            <v>403SP.SG</v>
          </cell>
        </row>
        <row r="807">
          <cell r="A807">
            <v>807</v>
          </cell>
          <cell r="D807" t="str">
            <v>SG</v>
          </cell>
          <cell r="E807" t="str">
            <v>P</v>
          </cell>
          <cell r="F807">
            <v>16346030.023655199</v>
          </cell>
          <cell r="G807">
            <v>16346030.023655199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M807">
            <v>0.75</v>
          </cell>
          <cell r="N807">
            <v>12259522.517741399</v>
          </cell>
          <cell r="O807">
            <v>4086507.5059137996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D807" t="str">
            <v>403SP</v>
          </cell>
          <cell r="AE807" t="str">
            <v>SG</v>
          </cell>
          <cell r="AF807" t="str">
            <v>403SP.SG1</v>
          </cell>
        </row>
        <row r="808">
          <cell r="A808">
            <v>808</v>
          </cell>
          <cell r="D808" t="str">
            <v>SG</v>
          </cell>
          <cell r="E808" t="str">
            <v>P</v>
          </cell>
          <cell r="F808">
            <v>69122075.845120877</v>
          </cell>
          <cell r="G808">
            <v>69122075.845120877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M808">
            <v>0.75</v>
          </cell>
          <cell r="N808">
            <v>51841556.883840658</v>
          </cell>
          <cell r="O808">
            <v>17280518.961280219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 t="str">
            <v>403SP</v>
          </cell>
          <cell r="AE808" t="str">
            <v>SG</v>
          </cell>
          <cell r="AF808" t="str">
            <v>403SP.SG2</v>
          </cell>
        </row>
        <row r="809">
          <cell r="A809">
            <v>809</v>
          </cell>
          <cell r="D809" t="str">
            <v>SG</v>
          </cell>
          <cell r="E809" t="str">
            <v>P</v>
          </cell>
          <cell r="F809">
            <v>6487506.1869223462</v>
          </cell>
          <cell r="G809">
            <v>6487506.1869223462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M809">
            <v>0.75</v>
          </cell>
          <cell r="N809">
            <v>4865629.6401917599</v>
          </cell>
          <cell r="O809">
            <v>1621876.5467305866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D809" t="str">
            <v>403SP</v>
          </cell>
          <cell r="AE809" t="str">
            <v>SG</v>
          </cell>
          <cell r="AF809" t="str">
            <v>403SP.SG3</v>
          </cell>
        </row>
        <row r="810">
          <cell r="A810">
            <v>810</v>
          </cell>
          <cell r="F810">
            <v>105507349.1645259</v>
          </cell>
          <cell r="G810">
            <v>105507349.1645259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N810">
            <v>79130511.87339443</v>
          </cell>
          <cell r="O810">
            <v>26376837.291131474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 t="str">
            <v>403SP</v>
          </cell>
          <cell r="AE810" t="str">
            <v>NA</v>
          </cell>
          <cell r="AF810" t="str">
            <v>403SP.NA1</v>
          </cell>
        </row>
        <row r="811">
          <cell r="A811">
            <v>811</v>
          </cell>
          <cell r="AD811" t="str">
            <v>403SP</v>
          </cell>
          <cell r="AE811" t="str">
            <v>NA</v>
          </cell>
          <cell r="AF811" t="str">
            <v>403SP.NA2</v>
          </cell>
        </row>
        <row r="812">
          <cell r="A812">
            <v>812</v>
          </cell>
          <cell r="B812" t="str">
            <v>403NP</v>
          </cell>
          <cell r="C812" t="str">
            <v>Nuclear Depreciation</v>
          </cell>
          <cell r="AD812" t="str">
            <v>403NP</v>
          </cell>
          <cell r="AE812" t="str">
            <v>NA</v>
          </cell>
          <cell r="AF812" t="str">
            <v>403NP.NA</v>
          </cell>
        </row>
        <row r="813">
          <cell r="A813">
            <v>813</v>
          </cell>
          <cell r="D813" t="str">
            <v>SG</v>
          </cell>
          <cell r="E813" t="str">
            <v>P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M813">
            <v>0.75</v>
          </cell>
          <cell r="N813">
            <v>0</v>
          </cell>
          <cell r="O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D813" t="str">
            <v>403NP</v>
          </cell>
          <cell r="AE813" t="str">
            <v>SG</v>
          </cell>
          <cell r="AF813" t="str">
            <v>403NP.SG</v>
          </cell>
        </row>
        <row r="814">
          <cell r="A814">
            <v>814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D814" t="str">
            <v>403NP</v>
          </cell>
          <cell r="AE814" t="str">
            <v>NA</v>
          </cell>
          <cell r="AF814" t="str">
            <v>403NP.NA1</v>
          </cell>
        </row>
        <row r="815">
          <cell r="A815">
            <v>815</v>
          </cell>
          <cell r="AD815" t="str">
            <v>403NP</v>
          </cell>
          <cell r="AE815" t="str">
            <v>NA</v>
          </cell>
          <cell r="AF815" t="str">
            <v>403NP.NA2</v>
          </cell>
        </row>
        <row r="816">
          <cell r="A816">
            <v>816</v>
          </cell>
          <cell r="B816" t="str">
            <v>403HP</v>
          </cell>
          <cell r="C816" t="str">
            <v>Hydro Depreciation</v>
          </cell>
          <cell r="AD816" t="str">
            <v>403HP</v>
          </cell>
          <cell r="AE816" t="str">
            <v>NA</v>
          </cell>
          <cell r="AF816" t="str">
            <v>403HP.NA</v>
          </cell>
        </row>
        <row r="817">
          <cell r="A817">
            <v>817</v>
          </cell>
          <cell r="D817" t="str">
            <v>SG</v>
          </cell>
          <cell r="E817" t="str">
            <v>P</v>
          </cell>
          <cell r="F817">
            <v>2214429.3075732118</v>
          </cell>
          <cell r="G817">
            <v>2214429.3075732118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M817">
            <v>0.75</v>
          </cell>
          <cell r="N817">
            <v>1660821.9806799088</v>
          </cell>
          <cell r="O817">
            <v>553607.32689330296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 t="str">
            <v>403HP</v>
          </cell>
          <cell r="AE817" t="str">
            <v>SG</v>
          </cell>
          <cell r="AF817" t="str">
            <v>403HP.SG</v>
          </cell>
        </row>
        <row r="818">
          <cell r="A818">
            <v>818</v>
          </cell>
          <cell r="D818" t="str">
            <v>SG</v>
          </cell>
          <cell r="E818" t="str">
            <v>P</v>
          </cell>
          <cell r="F818">
            <v>619311.43381758442</v>
          </cell>
          <cell r="G818">
            <v>619311.43381758442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M818">
            <v>0.75</v>
          </cell>
          <cell r="N818">
            <v>464483.57536318828</v>
          </cell>
          <cell r="O818">
            <v>154827.8584543961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 t="str">
            <v>403HP</v>
          </cell>
          <cell r="AE818" t="str">
            <v>SG</v>
          </cell>
          <cell r="AF818" t="str">
            <v>403HP.SG1</v>
          </cell>
        </row>
        <row r="819">
          <cell r="A819">
            <v>819</v>
          </cell>
          <cell r="D819" t="str">
            <v>SG</v>
          </cell>
          <cell r="E819" t="str">
            <v>P</v>
          </cell>
          <cell r="F819">
            <v>9225486.7287826221</v>
          </cell>
          <cell r="G819">
            <v>9225486.7287826221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M819">
            <v>0.75</v>
          </cell>
          <cell r="N819">
            <v>6919115.0465869661</v>
          </cell>
          <cell r="O819">
            <v>2306371.6821956555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 t="str">
            <v>403HP</v>
          </cell>
          <cell r="AE819" t="str">
            <v>SG</v>
          </cell>
          <cell r="AF819" t="str">
            <v>403HP.SG2</v>
          </cell>
        </row>
        <row r="820">
          <cell r="A820">
            <v>820</v>
          </cell>
          <cell r="D820" t="str">
            <v>SG</v>
          </cell>
          <cell r="E820" t="str">
            <v>P</v>
          </cell>
          <cell r="F820">
            <v>2297861.9576393981</v>
          </cell>
          <cell r="G820">
            <v>2297861.9576393981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M820">
            <v>0.75</v>
          </cell>
          <cell r="N820">
            <v>1723396.4682295485</v>
          </cell>
          <cell r="O820">
            <v>574465.48940984951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 t="str">
            <v>403HP</v>
          </cell>
          <cell r="AE820" t="str">
            <v>SG</v>
          </cell>
          <cell r="AF820" t="str">
            <v>403HP.SG3</v>
          </cell>
        </row>
        <row r="821">
          <cell r="A821">
            <v>821</v>
          </cell>
          <cell r="F821">
            <v>14357089.427812817</v>
          </cell>
          <cell r="G821">
            <v>14357089.427812817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N821">
            <v>10767817.070859613</v>
          </cell>
          <cell r="O821">
            <v>3589272.3569532041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D821" t="str">
            <v>403HP</v>
          </cell>
          <cell r="AE821" t="str">
            <v>NA</v>
          </cell>
          <cell r="AF821" t="str">
            <v>403HP.NA1</v>
          </cell>
        </row>
        <row r="822">
          <cell r="A822">
            <v>822</v>
          </cell>
          <cell r="AD822" t="str">
            <v>403HP</v>
          </cell>
          <cell r="AE822" t="str">
            <v>NA</v>
          </cell>
          <cell r="AF822" t="str">
            <v>403HP.NA2</v>
          </cell>
        </row>
        <row r="823">
          <cell r="A823">
            <v>823</v>
          </cell>
          <cell r="B823" t="str">
            <v>403OP</v>
          </cell>
          <cell r="C823" t="str">
            <v>Other Production Depreciation</v>
          </cell>
          <cell r="AD823" t="str">
            <v>403OP</v>
          </cell>
          <cell r="AE823" t="str">
            <v>NA</v>
          </cell>
          <cell r="AF823" t="str">
            <v>403OP.NA</v>
          </cell>
        </row>
        <row r="824">
          <cell r="A824">
            <v>824</v>
          </cell>
          <cell r="D824" t="str">
            <v>SG</v>
          </cell>
          <cell r="E824" t="str">
            <v>P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M824">
            <v>0.75</v>
          </cell>
          <cell r="N824">
            <v>0</v>
          </cell>
          <cell r="O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 t="str">
            <v>403OP</v>
          </cell>
          <cell r="AE824" t="str">
            <v>SG</v>
          </cell>
          <cell r="AF824" t="str">
            <v>403OP.SG</v>
          </cell>
        </row>
        <row r="825">
          <cell r="A825">
            <v>825</v>
          </cell>
          <cell r="D825" t="str">
            <v>SG</v>
          </cell>
          <cell r="E825" t="str">
            <v>P</v>
          </cell>
          <cell r="F825">
            <v>24979061.878400698</v>
          </cell>
          <cell r="G825">
            <v>24979061.878400698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M825">
            <v>0.75</v>
          </cell>
          <cell r="N825">
            <v>18734296.408800524</v>
          </cell>
          <cell r="O825">
            <v>6244765.4696001746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 t="str">
            <v>403OP</v>
          </cell>
          <cell r="AE825" t="str">
            <v>SG</v>
          </cell>
          <cell r="AF825" t="str">
            <v>403OP.SG1</v>
          </cell>
        </row>
        <row r="826">
          <cell r="A826">
            <v>826</v>
          </cell>
          <cell r="D826" t="str">
            <v>SG</v>
          </cell>
          <cell r="E826" t="str">
            <v>P</v>
          </cell>
          <cell r="F826">
            <v>1363397.9080218982</v>
          </cell>
          <cell r="G826">
            <v>1363397.9080218982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M826">
            <v>0.75</v>
          </cell>
          <cell r="N826">
            <v>1022548.4310164237</v>
          </cell>
          <cell r="O826">
            <v>340849.47700547456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 t="str">
            <v>403OP</v>
          </cell>
          <cell r="AE826" t="str">
            <v>SG</v>
          </cell>
          <cell r="AF826" t="str">
            <v>403OP.SG2</v>
          </cell>
        </row>
        <row r="827">
          <cell r="A827">
            <v>827</v>
          </cell>
          <cell r="D827" t="str">
            <v>SG</v>
          </cell>
          <cell r="E827" t="str">
            <v>P</v>
          </cell>
          <cell r="F827">
            <v>29198417.305641729</v>
          </cell>
          <cell r="G827">
            <v>29198417.305641729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M827">
            <v>0.75</v>
          </cell>
          <cell r="N827">
            <v>21898812.979231298</v>
          </cell>
          <cell r="O827">
            <v>7299604.3264104323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 t="str">
            <v>403OP</v>
          </cell>
          <cell r="AE827" t="str">
            <v>SG</v>
          </cell>
          <cell r="AF827" t="str">
            <v>403OP.SG3</v>
          </cell>
        </row>
        <row r="828">
          <cell r="A828">
            <v>828</v>
          </cell>
          <cell r="F828">
            <v>55540877.092064321</v>
          </cell>
          <cell r="G828">
            <v>55540877.092064321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N828">
            <v>41655657.819048241</v>
          </cell>
          <cell r="O828">
            <v>13885219.27301608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D828" t="str">
            <v>403OP</v>
          </cell>
          <cell r="AE828" t="str">
            <v>NA</v>
          </cell>
          <cell r="AF828" t="str">
            <v>403OP.NA1</v>
          </cell>
        </row>
        <row r="829">
          <cell r="A829">
            <v>829</v>
          </cell>
          <cell r="AD829" t="str">
            <v>403OP</v>
          </cell>
          <cell r="AE829" t="str">
            <v>NA</v>
          </cell>
          <cell r="AF829" t="str">
            <v>403OP.NA2</v>
          </cell>
        </row>
        <row r="830">
          <cell r="A830">
            <v>830</v>
          </cell>
          <cell r="B830" t="str">
            <v>403TP</v>
          </cell>
          <cell r="C830" t="str">
            <v>Transmission Depreciation</v>
          </cell>
          <cell r="AD830" t="str">
            <v>403TP</v>
          </cell>
          <cell r="AE830" t="str">
            <v>NA</v>
          </cell>
          <cell r="AF830" t="str">
            <v>403TP.NA</v>
          </cell>
        </row>
        <row r="831">
          <cell r="A831">
            <v>831</v>
          </cell>
          <cell r="D831" t="str">
            <v>SG</v>
          </cell>
          <cell r="E831" t="str">
            <v>T</v>
          </cell>
          <cell r="F831">
            <v>4203414.6048366847</v>
          </cell>
          <cell r="G831">
            <v>0</v>
          </cell>
          <cell r="H831">
            <v>4203414.6048366847</v>
          </cell>
          <cell r="I831">
            <v>0</v>
          </cell>
          <cell r="J831">
            <v>0</v>
          </cell>
          <cell r="K831">
            <v>0</v>
          </cell>
          <cell r="P831">
            <v>0.75</v>
          </cell>
          <cell r="Q831">
            <v>3152560.9536275137</v>
          </cell>
          <cell r="R831">
            <v>1050853.6512091712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 t="str">
            <v>403TP</v>
          </cell>
          <cell r="AE831" t="str">
            <v>SG</v>
          </cell>
          <cell r="AF831" t="str">
            <v>403TP.SG</v>
          </cell>
        </row>
        <row r="832">
          <cell r="A832">
            <v>832</v>
          </cell>
          <cell r="D832" t="str">
            <v>SG</v>
          </cell>
          <cell r="E832" t="str">
            <v>T</v>
          </cell>
          <cell r="F832">
            <v>4874295.0138449613</v>
          </cell>
          <cell r="G832">
            <v>0</v>
          </cell>
          <cell r="H832">
            <v>4874295.0138449613</v>
          </cell>
          <cell r="I832">
            <v>0</v>
          </cell>
          <cell r="J832">
            <v>0</v>
          </cell>
          <cell r="K832">
            <v>0</v>
          </cell>
          <cell r="P832">
            <v>0.75</v>
          </cell>
          <cell r="Q832">
            <v>3655721.260383721</v>
          </cell>
          <cell r="R832">
            <v>1218573.7534612403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 t="str">
            <v>403TP</v>
          </cell>
          <cell r="AE832" t="str">
            <v>SG</v>
          </cell>
          <cell r="AF832" t="str">
            <v>403TP.SG1</v>
          </cell>
        </row>
        <row r="833">
          <cell r="A833">
            <v>833</v>
          </cell>
          <cell r="D833" t="str">
            <v>SG</v>
          </cell>
          <cell r="E833" t="str">
            <v>T</v>
          </cell>
          <cell r="F833">
            <v>34192780.440329961</v>
          </cell>
          <cell r="G833">
            <v>0</v>
          </cell>
          <cell r="H833">
            <v>34192780.440329961</v>
          </cell>
          <cell r="I833">
            <v>0</v>
          </cell>
          <cell r="J833">
            <v>0</v>
          </cell>
          <cell r="K833">
            <v>0</v>
          </cell>
          <cell r="P833">
            <v>0.75</v>
          </cell>
          <cell r="Q833">
            <v>25644585.330247469</v>
          </cell>
          <cell r="R833">
            <v>8548195.1100824904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D833" t="str">
            <v>403TP</v>
          </cell>
          <cell r="AE833" t="str">
            <v>SG</v>
          </cell>
          <cell r="AF833" t="str">
            <v>403TP.SG2</v>
          </cell>
        </row>
        <row r="834">
          <cell r="A834">
            <v>834</v>
          </cell>
          <cell r="F834">
            <v>43270490.059011608</v>
          </cell>
          <cell r="G834">
            <v>0</v>
          </cell>
          <cell r="H834">
            <v>43270490.059011608</v>
          </cell>
          <cell r="I834">
            <v>0</v>
          </cell>
          <cell r="J834">
            <v>0</v>
          </cell>
          <cell r="K834">
            <v>0</v>
          </cell>
          <cell r="N834">
            <v>0</v>
          </cell>
          <cell r="O834">
            <v>0</v>
          </cell>
          <cell r="Q834">
            <v>32452867.544258706</v>
          </cell>
          <cell r="R834">
            <v>10817622.514752902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D834" t="str">
            <v>403TP</v>
          </cell>
          <cell r="AE834" t="str">
            <v>NA</v>
          </cell>
          <cell r="AF834" t="str">
            <v>403TP.NA1</v>
          </cell>
        </row>
        <row r="835">
          <cell r="A835">
            <v>835</v>
          </cell>
          <cell r="AD835" t="str">
            <v>403TP</v>
          </cell>
          <cell r="AE835" t="str">
            <v>NA</v>
          </cell>
          <cell r="AF835" t="str">
            <v>403TP.NA2</v>
          </cell>
        </row>
        <row r="836">
          <cell r="A836">
            <v>836</v>
          </cell>
          <cell r="B836">
            <v>403</v>
          </cell>
          <cell r="C836" t="str">
            <v>Distribution Depreciation</v>
          </cell>
          <cell r="AD836">
            <v>403</v>
          </cell>
          <cell r="AE836" t="str">
            <v>NA</v>
          </cell>
          <cell r="AF836" t="str">
            <v>403.NA</v>
          </cell>
        </row>
        <row r="837">
          <cell r="A837">
            <v>837</v>
          </cell>
          <cell r="B837">
            <v>360</v>
          </cell>
          <cell r="D837" t="str">
            <v>S</v>
          </cell>
          <cell r="E837" t="str">
            <v>DPW</v>
          </cell>
          <cell r="F837">
            <v>186387.69</v>
          </cell>
          <cell r="G837">
            <v>0</v>
          </cell>
          <cell r="H837">
            <v>0</v>
          </cell>
          <cell r="I837">
            <v>186387.69</v>
          </cell>
          <cell r="J837">
            <v>0</v>
          </cell>
          <cell r="K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S837" t="str">
            <v>PLNT2</v>
          </cell>
          <cell r="T837">
            <v>48115.183130929079</v>
          </cell>
          <cell r="U837">
            <v>138272.5068690709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D837">
            <v>360</v>
          </cell>
          <cell r="AE837" t="str">
            <v>S</v>
          </cell>
          <cell r="AF837" t="str">
            <v>360.S</v>
          </cell>
        </row>
        <row r="838">
          <cell r="A838">
            <v>838</v>
          </cell>
          <cell r="B838">
            <v>361</v>
          </cell>
          <cell r="D838" t="str">
            <v>S</v>
          </cell>
          <cell r="E838" t="str">
            <v>DPW</v>
          </cell>
          <cell r="F838">
            <v>890454.03</v>
          </cell>
          <cell r="G838">
            <v>0</v>
          </cell>
          <cell r="H838">
            <v>0</v>
          </cell>
          <cell r="I838">
            <v>890454.03</v>
          </cell>
          <cell r="J838">
            <v>0</v>
          </cell>
          <cell r="K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S838" t="str">
            <v>PLNT2</v>
          </cell>
          <cell r="T838">
            <v>229866.89047502985</v>
          </cell>
          <cell r="U838">
            <v>660587.13952497009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D838">
            <v>361</v>
          </cell>
          <cell r="AE838" t="str">
            <v>S</v>
          </cell>
          <cell r="AF838" t="str">
            <v>361.S</v>
          </cell>
        </row>
        <row r="839">
          <cell r="A839">
            <v>839</v>
          </cell>
          <cell r="B839">
            <v>362</v>
          </cell>
          <cell r="D839" t="str">
            <v>S</v>
          </cell>
          <cell r="E839" t="str">
            <v>DPW</v>
          </cell>
          <cell r="F839">
            <v>-11928366.060000001</v>
          </cell>
          <cell r="G839">
            <v>0</v>
          </cell>
          <cell r="H839">
            <v>0</v>
          </cell>
          <cell r="I839">
            <v>-11928366.060000001</v>
          </cell>
          <cell r="J839">
            <v>0</v>
          </cell>
          <cell r="K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S839" t="str">
            <v>SUBS</v>
          </cell>
          <cell r="T839">
            <v>-11928366.060000001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D839">
            <v>362</v>
          </cell>
          <cell r="AE839" t="str">
            <v>S</v>
          </cell>
          <cell r="AF839" t="str">
            <v>362.S</v>
          </cell>
        </row>
        <row r="840">
          <cell r="A840">
            <v>840</v>
          </cell>
          <cell r="B840">
            <v>363</v>
          </cell>
          <cell r="D840" t="str">
            <v>S</v>
          </cell>
          <cell r="E840" t="str">
            <v>DPW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S840" t="str">
            <v>SUBS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363</v>
          </cell>
          <cell r="AE840" t="str">
            <v>S</v>
          </cell>
          <cell r="AF840" t="str">
            <v>363.S</v>
          </cell>
        </row>
        <row r="841">
          <cell r="A841">
            <v>841</v>
          </cell>
          <cell r="B841">
            <v>364</v>
          </cell>
          <cell r="D841" t="str">
            <v>S</v>
          </cell>
          <cell r="E841" t="str">
            <v>DPW</v>
          </cell>
          <cell r="F841">
            <v>12691433.49</v>
          </cell>
          <cell r="G841">
            <v>0</v>
          </cell>
          <cell r="H841">
            <v>0</v>
          </cell>
          <cell r="I841">
            <v>12691433.49</v>
          </cell>
          <cell r="J841">
            <v>0</v>
          </cell>
          <cell r="K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S841" t="str">
            <v>PC</v>
          </cell>
          <cell r="T841">
            <v>0</v>
          </cell>
          <cell r="U841">
            <v>12691433.49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D841">
            <v>364</v>
          </cell>
          <cell r="AE841" t="str">
            <v>S</v>
          </cell>
          <cell r="AF841" t="str">
            <v>364.S</v>
          </cell>
        </row>
        <row r="842">
          <cell r="A842">
            <v>842</v>
          </cell>
          <cell r="B842">
            <v>365</v>
          </cell>
          <cell r="D842" t="str">
            <v>S</v>
          </cell>
          <cell r="E842" t="str">
            <v>DPW</v>
          </cell>
          <cell r="F842">
            <v>6206212.0999999996</v>
          </cell>
          <cell r="G842">
            <v>0</v>
          </cell>
          <cell r="H842">
            <v>0</v>
          </cell>
          <cell r="I842">
            <v>6206212.0999999996</v>
          </cell>
          <cell r="J842">
            <v>0</v>
          </cell>
          <cell r="K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S842" t="str">
            <v>PC</v>
          </cell>
          <cell r="T842">
            <v>0</v>
          </cell>
          <cell r="U842">
            <v>6206212.0999999996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365</v>
          </cell>
          <cell r="AE842" t="str">
            <v>S</v>
          </cell>
          <cell r="AF842" t="str">
            <v>365.S</v>
          </cell>
        </row>
        <row r="843">
          <cell r="A843">
            <v>843</v>
          </cell>
          <cell r="B843">
            <v>366</v>
          </cell>
          <cell r="D843" t="str">
            <v>S</v>
          </cell>
          <cell r="E843" t="str">
            <v>DPW</v>
          </cell>
          <cell r="F843">
            <v>4621938.7699999996</v>
          </cell>
          <cell r="G843">
            <v>0</v>
          </cell>
          <cell r="H843">
            <v>0</v>
          </cell>
          <cell r="I843">
            <v>4621938.7699999996</v>
          </cell>
          <cell r="J843">
            <v>0</v>
          </cell>
          <cell r="K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S843" t="str">
            <v>PC</v>
          </cell>
          <cell r="T843">
            <v>0</v>
          </cell>
          <cell r="U843">
            <v>4621938.7699999996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D843">
            <v>366</v>
          </cell>
          <cell r="AE843" t="str">
            <v>S</v>
          </cell>
          <cell r="AF843" t="str">
            <v>366.S</v>
          </cell>
        </row>
        <row r="844">
          <cell r="A844">
            <v>844</v>
          </cell>
          <cell r="B844">
            <v>367</v>
          </cell>
          <cell r="D844" t="str">
            <v>S</v>
          </cell>
          <cell r="E844" t="str">
            <v>DPW</v>
          </cell>
          <cell r="F844">
            <v>12576576.050000001</v>
          </cell>
          <cell r="G844">
            <v>0</v>
          </cell>
          <cell r="H844">
            <v>0</v>
          </cell>
          <cell r="I844">
            <v>12576576.050000001</v>
          </cell>
          <cell r="J844">
            <v>0</v>
          </cell>
          <cell r="K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S844" t="str">
            <v>PC</v>
          </cell>
          <cell r="T844">
            <v>0</v>
          </cell>
          <cell r="U844">
            <v>12576576.050000001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367</v>
          </cell>
          <cell r="AE844" t="str">
            <v>S</v>
          </cell>
          <cell r="AF844" t="str">
            <v>367.S</v>
          </cell>
        </row>
        <row r="845">
          <cell r="A845">
            <v>845</v>
          </cell>
          <cell r="B845">
            <v>368</v>
          </cell>
          <cell r="D845" t="str">
            <v>S</v>
          </cell>
          <cell r="E845" t="str">
            <v>DPW</v>
          </cell>
          <cell r="F845">
            <v>11202456.65</v>
          </cell>
          <cell r="G845">
            <v>0</v>
          </cell>
          <cell r="H845">
            <v>0</v>
          </cell>
          <cell r="I845">
            <v>11202456.65</v>
          </cell>
          <cell r="J845">
            <v>0</v>
          </cell>
          <cell r="K845">
            <v>0</v>
          </cell>
          <cell r="N845">
            <v>0</v>
          </cell>
          <cell r="O845">
            <v>0</v>
          </cell>
          <cell r="Q845">
            <v>0</v>
          </cell>
          <cell r="R845">
            <v>0</v>
          </cell>
          <cell r="S845" t="str">
            <v>XFMR</v>
          </cell>
          <cell r="T845">
            <v>0</v>
          </cell>
          <cell r="U845">
            <v>0</v>
          </cell>
          <cell r="V845">
            <v>11202456.65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368</v>
          </cell>
          <cell r="AE845" t="str">
            <v>S</v>
          </cell>
          <cell r="AF845" t="str">
            <v>368.S</v>
          </cell>
        </row>
        <row r="846">
          <cell r="A846">
            <v>846</v>
          </cell>
          <cell r="B846">
            <v>369</v>
          </cell>
          <cell r="D846" t="str">
            <v>S</v>
          </cell>
          <cell r="E846" t="str">
            <v>DPW</v>
          </cell>
          <cell r="F846">
            <v>5998623.1200000001</v>
          </cell>
          <cell r="G846">
            <v>0</v>
          </cell>
          <cell r="H846">
            <v>0</v>
          </cell>
          <cell r="I846">
            <v>5998623.1200000001</v>
          </cell>
          <cell r="J846">
            <v>0</v>
          </cell>
          <cell r="K846">
            <v>0</v>
          </cell>
          <cell r="N846">
            <v>0</v>
          </cell>
          <cell r="O846">
            <v>0</v>
          </cell>
          <cell r="Q846">
            <v>0</v>
          </cell>
          <cell r="R846">
            <v>0</v>
          </cell>
          <cell r="S846" t="str">
            <v>SERV</v>
          </cell>
          <cell r="T846">
            <v>0</v>
          </cell>
          <cell r="U846">
            <v>0</v>
          </cell>
          <cell r="V846">
            <v>0</v>
          </cell>
          <cell r="W846">
            <v>5998623.1200000001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369</v>
          </cell>
          <cell r="AE846" t="str">
            <v>S</v>
          </cell>
          <cell r="AF846" t="str">
            <v>369.S</v>
          </cell>
        </row>
        <row r="847">
          <cell r="A847">
            <v>847</v>
          </cell>
          <cell r="B847">
            <v>370</v>
          </cell>
          <cell r="D847" t="str">
            <v>S</v>
          </cell>
          <cell r="E847" t="str">
            <v>DPW</v>
          </cell>
          <cell r="F847">
            <v>3018805.83</v>
          </cell>
          <cell r="G847">
            <v>0</v>
          </cell>
          <cell r="H847">
            <v>0</v>
          </cell>
          <cell r="I847">
            <v>3018805.83</v>
          </cell>
          <cell r="J847">
            <v>0</v>
          </cell>
          <cell r="K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S847" t="str">
            <v>METR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3018805.83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D847">
            <v>370</v>
          </cell>
          <cell r="AE847" t="str">
            <v>S</v>
          </cell>
          <cell r="AF847" t="str">
            <v>370.S</v>
          </cell>
        </row>
        <row r="848">
          <cell r="A848">
            <v>848</v>
          </cell>
          <cell r="B848">
            <v>371</v>
          </cell>
          <cell r="D848" t="str">
            <v>S</v>
          </cell>
          <cell r="E848" t="str">
            <v>DPW</v>
          </cell>
          <cell r="F848">
            <v>277051.65999999997</v>
          </cell>
          <cell r="G848">
            <v>0</v>
          </cell>
          <cell r="H848">
            <v>0</v>
          </cell>
          <cell r="I848">
            <v>277051.65999999997</v>
          </cell>
          <cell r="J848">
            <v>0</v>
          </cell>
          <cell r="K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S848" t="str">
            <v>PC</v>
          </cell>
          <cell r="T848">
            <v>0</v>
          </cell>
          <cell r="U848">
            <v>277051.65999999997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D848">
            <v>371</v>
          </cell>
          <cell r="AE848" t="str">
            <v>S</v>
          </cell>
          <cell r="AF848" t="str">
            <v>371.S</v>
          </cell>
        </row>
        <row r="849">
          <cell r="A849">
            <v>849</v>
          </cell>
          <cell r="B849">
            <v>372</v>
          </cell>
          <cell r="D849" t="str">
            <v>S</v>
          </cell>
          <cell r="E849" t="str">
            <v>DPW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S849" t="str">
            <v>PLNT2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372</v>
          </cell>
          <cell r="AE849" t="str">
            <v>S</v>
          </cell>
          <cell r="AF849" t="str">
            <v>372.S</v>
          </cell>
        </row>
        <row r="850">
          <cell r="A850">
            <v>850</v>
          </cell>
          <cell r="B850">
            <v>373</v>
          </cell>
          <cell r="D850" t="str">
            <v>S</v>
          </cell>
          <cell r="E850" t="str">
            <v>DPW</v>
          </cell>
          <cell r="F850">
            <v>1053095.18</v>
          </cell>
          <cell r="G850">
            <v>0</v>
          </cell>
          <cell r="H850">
            <v>0</v>
          </cell>
          <cell r="I850">
            <v>1053095.18</v>
          </cell>
          <cell r="J850">
            <v>0</v>
          </cell>
          <cell r="K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S850" t="str">
            <v>PC</v>
          </cell>
          <cell r="T850">
            <v>0</v>
          </cell>
          <cell r="U850">
            <v>1053095.18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D850">
            <v>373</v>
          </cell>
          <cell r="AE850" t="str">
            <v>S</v>
          </cell>
          <cell r="AF850" t="str">
            <v>373.S</v>
          </cell>
        </row>
        <row r="851">
          <cell r="A851">
            <v>851</v>
          </cell>
          <cell r="F851">
            <v>46794668.50999999</v>
          </cell>
          <cell r="G851">
            <v>0</v>
          </cell>
          <cell r="H851">
            <v>0</v>
          </cell>
          <cell r="I851">
            <v>46794668.50999999</v>
          </cell>
          <cell r="J851">
            <v>0</v>
          </cell>
          <cell r="K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-11650383.986394042</v>
          </cell>
          <cell r="U851">
            <v>38225166.896394037</v>
          </cell>
          <cell r="V851">
            <v>11202456.65</v>
          </cell>
          <cell r="W851">
            <v>5998623.1200000001</v>
          </cell>
          <cell r="X851">
            <v>3018805.83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373</v>
          </cell>
          <cell r="AE851" t="str">
            <v>NA</v>
          </cell>
          <cell r="AF851" t="str">
            <v>373.NA</v>
          </cell>
        </row>
        <row r="852">
          <cell r="A852">
            <v>852</v>
          </cell>
          <cell r="AD852">
            <v>373</v>
          </cell>
          <cell r="AE852" t="str">
            <v>NA</v>
          </cell>
          <cell r="AF852" t="str">
            <v>373.NA1</v>
          </cell>
        </row>
        <row r="853">
          <cell r="A853">
            <v>853</v>
          </cell>
          <cell r="B853" t="str">
            <v>403GP</v>
          </cell>
          <cell r="C853" t="str">
            <v>General Depreciation</v>
          </cell>
          <cell r="AD853" t="str">
            <v>403GP</v>
          </cell>
          <cell r="AE853" t="str">
            <v>NA</v>
          </cell>
          <cell r="AF853" t="str">
            <v>403GP.NA</v>
          </cell>
        </row>
        <row r="854">
          <cell r="A854">
            <v>854</v>
          </cell>
          <cell r="D854" t="str">
            <v>S</v>
          </cell>
          <cell r="E854" t="str">
            <v>G-SITUS</v>
          </cell>
          <cell r="F854">
            <v>4759151.03</v>
          </cell>
          <cell r="G854">
            <v>0</v>
          </cell>
          <cell r="H854">
            <v>1410788.9595496703</v>
          </cell>
          <cell r="I854">
            <v>3348362.0704503297</v>
          </cell>
          <cell r="J854">
            <v>0</v>
          </cell>
          <cell r="K854">
            <v>0</v>
          </cell>
          <cell r="M854">
            <v>0.75</v>
          </cell>
          <cell r="N854">
            <v>0</v>
          </cell>
          <cell r="O854">
            <v>0</v>
          </cell>
          <cell r="P854">
            <v>0.75</v>
          </cell>
          <cell r="Q854">
            <v>1058091.7196622528</v>
          </cell>
          <cell r="R854">
            <v>352697.23988741759</v>
          </cell>
          <cell r="S854" t="str">
            <v>PLNT</v>
          </cell>
          <cell r="T854">
            <v>587319.70076551358</v>
          </cell>
          <cell r="U854">
            <v>1687828.2919022536</v>
          </cell>
          <cell r="V854">
            <v>626990.4073946547</v>
          </cell>
          <cell r="W854">
            <v>345142.25222523761</v>
          </cell>
          <cell r="X854">
            <v>101081.41816266975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D854" t="str">
            <v>403GP</v>
          </cell>
          <cell r="AE854" t="str">
            <v>S</v>
          </cell>
          <cell r="AF854" t="str">
            <v>403GP.S</v>
          </cell>
        </row>
        <row r="855">
          <cell r="A855">
            <v>855</v>
          </cell>
          <cell r="D855" t="str">
            <v>SG</v>
          </cell>
          <cell r="E855" t="str">
            <v>G-DGP</v>
          </cell>
          <cell r="F855">
            <v>15449.055147872714</v>
          </cell>
          <cell r="G855">
            <v>10351.100268134624</v>
          </cell>
          <cell r="H855">
            <v>5097.9548797380912</v>
          </cell>
          <cell r="I855">
            <v>0</v>
          </cell>
          <cell r="J855">
            <v>0</v>
          </cell>
          <cell r="K855">
            <v>0</v>
          </cell>
          <cell r="M855">
            <v>0.75</v>
          </cell>
          <cell r="N855">
            <v>7763.3252011009681</v>
          </cell>
          <cell r="O855">
            <v>2587.7750670336559</v>
          </cell>
          <cell r="P855">
            <v>0.75</v>
          </cell>
          <cell r="Q855">
            <v>3823.4661598035682</v>
          </cell>
          <cell r="R855">
            <v>1274.4887199345228</v>
          </cell>
          <cell r="S855" t="str">
            <v>PLNT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 t="str">
            <v>403GP</v>
          </cell>
          <cell r="AE855" t="str">
            <v>SG</v>
          </cell>
          <cell r="AF855" t="str">
            <v>403GP.SG</v>
          </cell>
        </row>
        <row r="856">
          <cell r="A856">
            <v>856</v>
          </cell>
          <cell r="D856" t="str">
            <v>SG</v>
          </cell>
          <cell r="E856" t="str">
            <v>G-DGU</v>
          </cell>
          <cell r="F856">
            <v>35319.033190671958</v>
          </cell>
          <cell r="G856">
            <v>23664.285642773491</v>
          </cell>
          <cell r="H856">
            <v>11654.747547898467</v>
          </cell>
          <cell r="I856">
            <v>0</v>
          </cell>
          <cell r="J856">
            <v>0</v>
          </cell>
          <cell r="K856">
            <v>0</v>
          </cell>
          <cell r="M856">
            <v>0.75</v>
          </cell>
          <cell r="N856">
            <v>17748.214232080118</v>
          </cell>
          <cell r="O856">
            <v>5916.0714106933729</v>
          </cell>
          <cell r="P856">
            <v>0.75</v>
          </cell>
          <cell r="Q856">
            <v>8741.0606609238494</v>
          </cell>
          <cell r="R856">
            <v>2913.6868869746168</v>
          </cell>
          <cell r="S856" t="str">
            <v>PLNT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 t="str">
            <v>403GP</v>
          </cell>
          <cell r="AE856" t="str">
            <v>SG</v>
          </cell>
          <cell r="AF856" t="str">
            <v>403GP.SG1</v>
          </cell>
        </row>
        <row r="857">
          <cell r="A857">
            <v>857</v>
          </cell>
          <cell r="D857" t="str">
            <v>SE</v>
          </cell>
          <cell r="E857" t="str">
            <v>P</v>
          </cell>
          <cell r="F857">
            <v>21334.965911449675</v>
          </cell>
          <cell r="G857">
            <v>21334.965911449675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M857">
            <v>0</v>
          </cell>
          <cell r="N857">
            <v>0</v>
          </cell>
          <cell r="O857">
            <v>21334.965911449675</v>
          </cell>
          <cell r="P857">
            <v>0</v>
          </cell>
          <cell r="Q857">
            <v>0</v>
          </cell>
          <cell r="R857">
            <v>0</v>
          </cell>
          <cell r="S857" t="str">
            <v>PLNT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 t="str">
            <v>403GP</v>
          </cell>
          <cell r="AE857" t="str">
            <v>SE</v>
          </cell>
          <cell r="AF857" t="str">
            <v>403GP.SE</v>
          </cell>
        </row>
        <row r="858">
          <cell r="A858">
            <v>858</v>
          </cell>
          <cell r="D858" t="str">
            <v>CN</v>
          </cell>
          <cell r="E858" t="str">
            <v>CUST</v>
          </cell>
          <cell r="F858">
            <v>558247.8873416764</v>
          </cell>
          <cell r="G858">
            <v>0</v>
          </cell>
          <cell r="H858">
            <v>0</v>
          </cell>
          <cell r="I858">
            <v>0</v>
          </cell>
          <cell r="J858">
            <v>558247.8873416764</v>
          </cell>
          <cell r="K858">
            <v>0</v>
          </cell>
          <cell r="M858">
            <v>0.75</v>
          </cell>
          <cell r="N858">
            <v>0</v>
          </cell>
          <cell r="O858">
            <v>0</v>
          </cell>
          <cell r="P858">
            <v>0.75</v>
          </cell>
          <cell r="Q858">
            <v>0</v>
          </cell>
          <cell r="R858">
            <v>0</v>
          </cell>
          <cell r="S858" t="str">
            <v>CUST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 t="str">
            <v>403GP</v>
          </cell>
          <cell r="AE858" t="str">
            <v>CN</v>
          </cell>
          <cell r="AF858" t="str">
            <v>403GP.CN</v>
          </cell>
        </row>
        <row r="859">
          <cell r="A859">
            <v>859</v>
          </cell>
          <cell r="D859" t="str">
            <v>SG</v>
          </cell>
          <cell r="E859" t="str">
            <v>G-SG</v>
          </cell>
          <cell r="F859">
            <v>3820270.3408937692</v>
          </cell>
          <cell r="G859">
            <v>1688706.43097789</v>
          </cell>
          <cell r="H859">
            <v>2131563.9099158794</v>
          </cell>
          <cell r="I859">
            <v>0</v>
          </cell>
          <cell r="J859">
            <v>0</v>
          </cell>
          <cell r="K859">
            <v>0</v>
          </cell>
          <cell r="M859">
            <v>0.75</v>
          </cell>
          <cell r="N859">
            <v>1266529.8232334175</v>
          </cell>
          <cell r="O859">
            <v>422176.60774447251</v>
          </cell>
          <cell r="P859">
            <v>0.75</v>
          </cell>
          <cell r="Q859">
            <v>1598672.9324369095</v>
          </cell>
          <cell r="R859">
            <v>532890.97747896984</v>
          </cell>
          <cell r="S859" t="str">
            <v>PLNT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D859" t="str">
            <v>403GP</v>
          </cell>
          <cell r="AE859" t="str">
            <v>SG</v>
          </cell>
          <cell r="AF859" t="str">
            <v>403GP.SG2</v>
          </cell>
        </row>
        <row r="860">
          <cell r="A860">
            <v>860</v>
          </cell>
          <cell r="D860" t="str">
            <v>SO</v>
          </cell>
          <cell r="E860" t="str">
            <v>PTD</v>
          </cell>
          <cell r="F860">
            <v>6263108.8535787789</v>
          </cell>
          <cell r="G860">
            <v>3154371.8919742587</v>
          </cell>
          <cell r="H860">
            <v>1498378.6657474034</v>
          </cell>
          <cell r="I860">
            <v>1610358.2958571161</v>
          </cell>
          <cell r="J860">
            <v>0</v>
          </cell>
          <cell r="K860">
            <v>0</v>
          </cell>
          <cell r="M860">
            <v>0.75</v>
          </cell>
          <cell r="N860">
            <v>2365778.9189806939</v>
          </cell>
          <cell r="O860">
            <v>788592.97299356468</v>
          </cell>
          <cell r="P860">
            <v>0.75</v>
          </cell>
          <cell r="Q860">
            <v>1123783.9993105526</v>
          </cell>
          <cell r="R860">
            <v>374594.66643685085</v>
          </cell>
          <cell r="S860" t="str">
            <v>PLNT</v>
          </cell>
          <cell r="T860">
            <v>282465.01798440859</v>
          </cell>
          <cell r="U860">
            <v>811742.64749737433</v>
          </cell>
          <cell r="V860">
            <v>301544.21258123399</v>
          </cell>
          <cell r="W860">
            <v>165992.40984920406</v>
          </cell>
          <cell r="X860">
            <v>48614.007944895005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 t="str">
            <v>403GP</v>
          </cell>
          <cell r="AE860" t="str">
            <v>SO</v>
          </cell>
          <cell r="AF860" t="str">
            <v>403GP.SO</v>
          </cell>
        </row>
        <row r="861">
          <cell r="A861">
            <v>861</v>
          </cell>
          <cell r="D861" t="str">
            <v>SG</v>
          </cell>
          <cell r="E861" t="str">
            <v>G-SG</v>
          </cell>
          <cell r="F861">
            <v>3227.9520476537832</v>
          </cell>
          <cell r="G861">
            <v>1426.8789628343141</v>
          </cell>
          <cell r="H861">
            <v>1801.0730848194694</v>
          </cell>
          <cell r="I861">
            <v>0</v>
          </cell>
          <cell r="J861">
            <v>0</v>
          </cell>
          <cell r="K861">
            <v>0</v>
          </cell>
          <cell r="M861">
            <v>0.75</v>
          </cell>
          <cell r="N861">
            <v>1070.1592221257356</v>
          </cell>
          <cell r="O861">
            <v>356.71974070857851</v>
          </cell>
          <cell r="P861">
            <v>0.75</v>
          </cell>
          <cell r="Q861">
            <v>1350.8048136146022</v>
          </cell>
          <cell r="R861">
            <v>450.26827120486735</v>
          </cell>
          <cell r="S861" t="str">
            <v>PLNT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D861" t="str">
            <v>403GP</v>
          </cell>
          <cell r="AE861" t="str">
            <v>SG</v>
          </cell>
          <cell r="AF861" t="str">
            <v>403GP.SG3</v>
          </cell>
        </row>
        <row r="862">
          <cell r="A862">
            <v>862</v>
          </cell>
          <cell r="D862" t="str">
            <v>SG</v>
          </cell>
          <cell r="E862" t="str">
            <v>G-SG</v>
          </cell>
          <cell r="F862">
            <v>63890.408959781002</v>
          </cell>
          <cell r="G862">
            <v>28242.018197839825</v>
          </cell>
          <cell r="H862">
            <v>35648.390761941177</v>
          </cell>
          <cell r="I862">
            <v>0</v>
          </cell>
          <cell r="J862">
            <v>0</v>
          </cell>
          <cell r="K862">
            <v>0</v>
          </cell>
          <cell r="M862">
            <v>0.75</v>
          </cell>
          <cell r="N862">
            <v>21181.513648379871</v>
          </cell>
          <cell r="O862">
            <v>7060.5045494599563</v>
          </cell>
          <cell r="P862">
            <v>0.75</v>
          </cell>
          <cell r="Q862">
            <v>26736.293071455882</v>
          </cell>
          <cell r="R862">
            <v>8912.0976904852942</v>
          </cell>
          <cell r="S862" t="str">
            <v>PLNT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 t="str">
            <v>403GP</v>
          </cell>
          <cell r="AE862" t="str">
            <v>SG</v>
          </cell>
          <cell r="AF862" t="str">
            <v>403GP.SG4</v>
          </cell>
        </row>
        <row r="863">
          <cell r="A863">
            <v>863</v>
          </cell>
          <cell r="F863">
            <v>15539999.527071653</v>
          </cell>
          <cell r="G863">
            <v>4928097.5719351815</v>
          </cell>
          <cell r="H863">
            <v>5094933.7014873493</v>
          </cell>
          <cell r="I863">
            <v>4958720.3663074458</v>
          </cell>
          <cell r="J863">
            <v>558247.8873416764</v>
          </cell>
          <cell r="K863">
            <v>0</v>
          </cell>
          <cell r="N863">
            <v>3680071.954517798</v>
          </cell>
          <cell r="O863">
            <v>1248025.6174173825</v>
          </cell>
          <cell r="Q863">
            <v>3821200.2761155129</v>
          </cell>
          <cell r="R863">
            <v>1273733.4253718373</v>
          </cell>
          <cell r="T863">
            <v>869784.71874992223</v>
          </cell>
          <cell r="U863">
            <v>2499570.939399628</v>
          </cell>
          <cell r="V863">
            <v>928534.61997588864</v>
          </cell>
          <cell r="W863">
            <v>511134.66207444167</v>
          </cell>
          <cell r="X863">
            <v>149695.42610756477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 t="str">
            <v>403GP</v>
          </cell>
          <cell r="AE863" t="str">
            <v>NA</v>
          </cell>
          <cell r="AF863" t="str">
            <v>403GP.NA1</v>
          </cell>
        </row>
        <row r="864">
          <cell r="A864">
            <v>864</v>
          </cell>
          <cell r="AD864" t="str">
            <v>403GP</v>
          </cell>
          <cell r="AE864" t="str">
            <v>NA</v>
          </cell>
          <cell r="AF864" t="str">
            <v>403GP.NA2</v>
          </cell>
        </row>
        <row r="865">
          <cell r="A865">
            <v>865</v>
          </cell>
          <cell r="B865" t="str">
            <v>403GV0</v>
          </cell>
          <cell r="C865" t="str">
            <v>General Vehicles</v>
          </cell>
          <cell r="AD865" t="str">
            <v>403GV0</v>
          </cell>
          <cell r="AE865" t="str">
            <v>NA</v>
          </cell>
          <cell r="AF865" t="str">
            <v>403GV0.NA</v>
          </cell>
        </row>
        <row r="866">
          <cell r="A866">
            <v>866</v>
          </cell>
          <cell r="D866" t="str">
            <v>SG</v>
          </cell>
          <cell r="E866" t="str">
            <v>G-SG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M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 t="str">
            <v>PLNT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 t="str">
            <v>403GV0</v>
          </cell>
          <cell r="AE866" t="str">
            <v>SG</v>
          </cell>
          <cell r="AF866" t="str">
            <v>403GV0.SG</v>
          </cell>
        </row>
        <row r="867">
          <cell r="A867">
            <v>867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N867">
            <v>0</v>
          </cell>
          <cell r="O867">
            <v>0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D867" t="str">
            <v>403GV0</v>
          </cell>
          <cell r="AE867" t="str">
            <v>NA</v>
          </cell>
          <cell r="AF867" t="str">
            <v>403GV0.NA1</v>
          </cell>
        </row>
        <row r="868">
          <cell r="A868">
            <v>868</v>
          </cell>
          <cell r="AD868" t="str">
            <v>403GV0</v>
          </cell>
          <cell r="AE868" t="str">
            <v>NA</v>
          </cell>
          <cell r="AF868" t="str">
            <v>403GV0.NA2</v>
          </cell>
        </row>
        <row r="869">
          <cell r="A869">
            <v>869</v>
          </cell>
          <cell r="B869" t="str">
            <v>403MP</v>
          </cell>
          <cell r="C869" t="str">
            <v>Mining Depreciation</v>
          </cell>
          <cell r="AD869" t="str">
            <v>403MP</v>
          </cell>
          <cell r="AE869" t="str">
            <v>NA</v>
          </cell>
          <cell r="AF869" t="str">
            <v>403MP.NA</v>
          </cell>
        </row>
        <row r="870">
          <cell r="A870">
            <v>870</v>
          </cell>
          <cell r="D870" t="str">
            <v>SE</v>
          </cell>
          <cell r="E870" t="str">
            <v>P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M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D870" t="str">
            <v>403MP</v>
          </cell>
          <cell r="AE870" t="str">
            <v>SE</v>
          </cell>
          <cell r="AF870" t="str">
            <v>403MP.SE</v>
          </cell>
        </row>
        <row r="871">
          <cell r="A871">
            <v>871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 t="str">
            <v>403MP</v>
          </cell>
          <cell r="AE871" t="str">
            <v>NA</v>
          </cell>
          <cell r="AF871" t="str">
            <v>403MP.NA1</v>
          </cell>
        </row>
        <row r="872">
          <cell r="A872">
            <v>872</v>
          </cell>
          <cell r="AD872" t="str">
            <v>403MP</v>
          </cell>
          <cell r="AE872" t="str">
            <v>NA</v>
          </cell>
          <cell r="AF872" t="str">
            <v>403MP.NA2</v>
          </cell>
        </row>
        <row r="873">
          <cell r="A873">
            <v>873</v>
          </cell>
          <cell r="B873" t="str">
            <v>403EP</v>
          </cell>
          <cell r="C873" t="str">
            <v>Experimental Plant Depreciation</v>
          </cell>
          <cell r="AD873" t="str">
            <v>403EP</v>
          </cell>
          <cell r="AE873" t="str">
            <v>NA</v>
          </cell>
          <cell r="AF873" t="str">
            <v>403EP.NA</v>
          </cell>
        </row>
        <row r="874">
          <cell r="A874">
            <v>874</v>
          </cell>
          <cell r="D874" t="str">
            <v>SG</v>
          </cell>
          <cell r="E874" t="str">
            <v>P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M874">
            <v>0.75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D874" t="str">
            <v>403EP</v>
          </cell>
          <cell r="AE874" t="str">
            <v>SG</v>
          </cell>
          <cell r="AF874" t="str">
            <v>403EP.SG</v>
          </cell>
        </row>
        <row r="875">
          <cell r="A875">
            <v>875</v>
          </cell>
          <cell r="D875" t="str">
            <v>SG</v>
          </cell>
          <cell r="E875" t="str">
            <v>P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M875">
            <v>0.75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D875" t="str">
            <v>403EP</v>
          </cell>
          <cell r="AE875" t="str">
            <v>SG</v>
          </cell>
          <cell r="AF875" t="str">
            <v>403EP.SG1</v>
          </cell>
        </row>
        <row r="876">
          <cell r="A876">
            <v>876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N876">
            <v>0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D876" t="str">
            <v>403EP</v>
          </cell>
          <cell r="AE876" t="str">
            <v>NA</v>
          </cell>
          <cell r="AF876" t="str">
            <v>403EP.NA1</v>
          </cell>
        </row>
        <row r="877">
          <cell r="A877">
            <v>877</v>
          </cell>
          <cell r="AD877" t="str">
            <v>403EP</v>
          </cell>
          <cell r="AE877" t="str">
            <v>NA</v>
          </cell>
          <cell r="AF877" t="str">
            <v>403EP.NA2</v>
          </cell>
        </row>
        <row r="878">
          <cell r="A878">
            <v>878</v>
          </cell>
          <cell r="B878" t="str">
            <v>TOTAL DEPRECIATION EXPENSE</v>
          </cell>
          <cell r="F878">
            <v>281010473.78048629</v>
          </cell>
          <cell r="G878">
            <v>180333413.25633821</v>
          </cell>
          <cell r="H878">
            <v>48365423.760498956</v>
          </cell>
          <cell r="I878">
            <v>51753388.876307435</v>
          </cell>
          <cell r="J878">
            <v>558247.8873416764</v>
          </cell>
          <cell r="K878">
            <v>0</v>
          </cell>
          <cell r="N878">
            <v>135234058.71782008</v>
          </cell>
          <cell r="O878">
            <v>45099354.538518138</v>
          </cell>
          <cell r="Q878">
            <v>36274067.820374221</v>
          </cell>
          <cell r="R878">
            <v>12091355.940124739</v>
          </cell>
          <cell r="T878">
            <v>-10780599.26764412</v>
          </cell>
          <cell r="U878">
            <v>40724737.835793667</v>
          </cell>
          <cell r="V878">
            <v>12130991.269975889</v>
          </cell>
          <cell r="W878">
            <v>6509757.7820744421</v>
          </cell>
          <cell r="X878">
            <v>3168501.256107565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 t="str">
            <v>TOTAL DEPRECIATION EXPENSE</v>
          </cell>
          <cell r="AE878" t="str">
            <v>NA</v>
          </cell>
          <cell r="AF878" t="str">
            <v>TOTAL DEPRECIATION EXPENSE.NA</v>
          </cell>
        </row>
        <row r="879">
          <cell r="A879">
            <v>879</v>
          </cell>
          <cell r="AD879" t="str">
            <v>TOTAL DEPRECIATION EXPENSE</v>
          </cell>
          <cell r="AE879" t="str">
            <v>NA</v>
          </cell>
          <cell r="AF879" t="str">
            <v>TOTAL DEPRECIATION EXPENSE.NA1</v>
          </cell>
        </row>
        <row r="880">
          <cell r="A880">
            <v>880</v>
          </cell>
          <cell r="B880" t="str">
            <v>404GP</v>
          </cell>
          <cell r="C880" t="str">
            <v>Amort of LT Plant - Capital Lease Gen</v>
          </cell>
          <cell r="AD880" t="str">
            <v>404GP</v>
          </cell>
          <cell r="AE880" t="str">
            <v>NA</v>
          </cell>
          <cell r="AF880" t="str">
            <v>404GP.NA</v>
          </cell>
        </row>
        <row r="881">
          <cell r="A881">
            <v>881</v>
          </cell>
          <cell r="D881" t="str">
            <v>S</v>
          </cell>
          <cell r="E881" t="str">
            <v>I-SITUS</v>
          </cell>
          <cell r="F881">
            <v>727.88</v>
          </cell>
          <cell r="G881">
            <v>1352.0387193203608</v>
          </cell>
          <cell r="H881">
            <v>-308.18861283188284</v>
          </cell>
          <cell r="I881">
            <v>-315.97010648847805</v>
          </cell>
          <cell r="J881">
            <v>0</v>
          </cell>
          <cell r="K881">
            <v>0</v>
          </cell>
          <cell r="M881">
            <v>0.75</v>
          </cell>
          <cell r="N881">
            <v>1014.0290394902706</v>
          </cell>
          <cell r="O881">
            <v>338.00967983009019</v>
          </cell>
          <cell r="P881">
            <v>0.75</v>
          </cell>
          <cell r="Q881">
            <v>-231.14145962391211</v>
          </cell>
          <cell r="R881">
            <v>-77.047153207970709</v>
          </cell>
          <cell r="S881" t="str">
            <v>PLNT</v>
          </cell>
          <cell r="T881">
            <v>-55.422760289690501</v>
          </cell>
          <cell r="U881">
            <v>-159.27288444492976</v>
          </cell>
          <cell r="V881">
            <v>-59.166309265084628</v>
          </cell>
          <cell r="W881">
            <v>-32.569546511024257</v>
          </cell>
          <cell r="X881">
            <v>-9.5386059777488832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 t="str">
            <v>404GP</v>
          </cell>
          <cell r="AE881" t="str">
            <v>S</v>
          </cell>
          <cell r="AF881" t="str">
            <v>404GP.S</v>
          </cell>
        </row>
        <row r="882">
          <cell r="A882">
            <v>882</v>
          </cell>
          <cell r="D882" t="str">
            <v>SG</v>
          </cell>
          <cell r="E882" t="str">
            <v>I-SG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M882">
            <v>0.75</v>
          </cell>
          <cell r="N882">
            <v>0</v>
          </cell>
          <cell r="O882">
            <v>0</v>
          </cell>
          <cell r="P882">
            <v>0.75</v>
          </cell>
          <cell r="Q882">
            <v>0</v>
          </cell>
          <cell r="R882">
            <v>0</v>
          </cell>
          <cell r="S882" t="str">
            <v>PLNT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 t="str">
            <v>404GP</v>
          </cell>
          <cell r="AE882" t="str">
            <v>SG</v>
          </cell>
          <cell r="AF882" t="str">
            <v>404GP.SG</v>
          </cell>
        </row>
        <row r="883">
          <cell r="A883">
            <v>883</v>
          </cell>
          <cell r="D883" t="str">
            <v>SO</v>
          </cell>
          <cell r="E883" t="str">
            <v>PTD</v>
          </cell>
          <cell r="F883">
            <v>254214.05598400338</v>
          </cell>
          <cell r="G883">
            <v>128033.16874853749</v>
          </cell>
          <cell r="H883">
            <v>60817.86648205755</v>
          </cell>
          <cell r="I883">
            <v>65363.020753408338</v>
          </cell>
          <cell r="J883">
            <v>0</v>
          </cell>
          <cell r="K883">
            <v>0</v>
          </cell>
          <cell r="M883">
            <v>0.75</v>
          </cell>
          <cell r="N883">
            <v>96024.876561403114</v>
          </cell>
          <cell r="O883">
            <v>32008.292187134371</v>
          </cell>
          <cell r="P883">
            <v>0.75</v>
          </cell>
          <cell r="Q883">
            <v>45613.399861543163</v>
          </cell>
          <cell r="R883">
            <v>15204.466620514388</v>
          </cell>
          <cell r="S883" t="str">
            <v>PLNT</v>
          </cell>
          <cell r="T883">
            <v>11465.005570577023</v>
          </cell>
          <cell r="U883">
            <v>32947.917026475974</v>
          </cell>
          <cell r="V883">
            <v>12239.413226065182</v>
          </cell>
          <cell r="W883">
            <v>6737.4852899472171</v>
          </cell>
          <cell r="X883">
            <v>1973.1996403429391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 t="str">
            <v>404GP</v>
          </cell>
          <cell r="AE883" t="str">
            <v>SO</v>
          </cell>
          <cell r="AF883" t="str">
            <v>404GP.SO</v>
          </cell>
        </row>
        <row r="884">
          <cell r="A884">
            <v>884</v>
          </cell>
          <cell r="D884" t="str">
            <v>SG</v>
          </cell>
          <cell r="E884" t="str">
            <v>P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M884">
            <v>0.75</v>
          </cell>
          <cell r="N884">
            <v>0</v>
          </cell>
          <cell r="O884">
            <v>0</v>
          </cell>
          <cell r="P884">
            <v>0.75</v>
          </cell>
          <cell r="Q884">
            <v>0</v>
          </cell>
          <cell r="R884">
            <v>0</v>
          </cell>
          <cell r="S884" t="str">
            <v>PLNT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 t="str">
            <v>404GP</v>
          </cell>
          <cell r="AE884" t="str">
            <v>SG</v>
          </cell>
          <cell r="AF884" t="str">
            <v>404GP.SG1</v>
          </cell>
        </row>
        <row r="885">
          <cell r="A885">
            <v>885</v>
          </cell>
          <cell r="D885" t="str">
            <v>CN</v>
          </cell>
          <cell r="E885" t="str">
            <v>CUST</v>
          </cell>
          <cell r="F885">
            <v>1053.2903846220731</v>
          </cell>
          <cell r="G885">
            <v>0</v>
          </cell>
          <cell r="H885">
            <v>0</v>
          </cell>
          <cell r="I885">
            <v>0</v>
          </cell>
          <cell r="J885">
            <v>1053.2903846220731</v>
          </cell>
          <cell r="K885">
            <v>0</v>
          </cell>
          <cell r="M885">
            <v>0.75</v>
          </cell>
          <cell r="N885">
            <v>0</v>
          </cell>
          <cell r="O885">
            <v>0</v>
          </cell>
          <cell r="P885">
            <v>0.75</v>
          </cell>
          <cell r="Q885">
            <v>0</v>
          </cell>
          <cell r="R885">
            <v>0</v>
          </cell>
          <cell r="S885" t="str">
            <v>CUST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 t="str">
            <v>404GP</v>
          </cell>
          <cell r="AE885" t="str">
            <v>CN</v>
          </cell>
          <cell r="AF885" t="str">
            <v>404GP.CN</v>
          </cell>
        </row>
        <row r="886">
          <cell r="A886">
            <v>886</v>
          </cell>
          <cell r="D886" t="str">
            <v>SG</v>
          </cell>
          <cell r="E886" t="str">
            <v>P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M886">
            <v>0.75</v>
          </cell>
          <cell r="N886">
            <v>0</v>
          </cell>
          <cell r="O886">
            <v>0</v>
          </cell>
          <cell r="P886">
            <v>0.75</v>
          </cell>
          <cell r="Q886">
            <v>0</v>
          </cell>
          <cell r="R886">
            <v>0</v>
          </cell>
          <cell r="S886" t="str">
            <v>PLNT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D886" t="str">
            <v>404GP</v>
          </cell>
          <cell r="AE886" t="str">
            <v>SG</v>
          </cell>
          <cell r="AF886" t="str">
            <v>404GP.SG2</v>
          </cell>
        </row>
        <row r="887">
          <cell r="A887">
            <v>887</v>
          </cell>
          <cell r="F887">
            <v>255995.22636862547</v>
          </cell>
          <cell r="G887">
            <v>129385.20746785785</v>
          </cell>
          <cell r="H887">
            <v>60509.67786922567</v>
          </cell>
          <cell r="I887">
            <v>65047.050646919859</v>
          </cell>
          <cell r="J887">
            <v>1053.2903846220731</v>
          </cell>
          <cell r="K887">
            <v>0</v>
          </cell>
          <cell r="N887">
            <v>97038.905600893384</v>
          </cell>
          <cell r="O887">
            <v>32346.301866964463</v>
          </cell>
          <cell r="Q887">
            <v>45382.258401919251</v>
          </cell>
          <cell r="R887">
            <v>15127.419467306418</v>
          </cell>
          <cell r="T887">
            <v>11409.582810287333</v>
          </cell>
          <cell r="U887">
            <v>32788.644142031044</v>
          </cell>
          <cell r="V887">
            <v>12180.246916800097</v>
          </cell>
          <cell r="W887">
            <v>6704.9157434361932</v>
          </cell>
          <cell r="X887">
            <v>1963.6610343651903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 t="str">
            <v>404GP</v>
          </cell>
          <cell r="AE887" t="str">
            <v>NA</v>
          </cell>
          <cell r="AF887" t="str">
            <v>404GP.NA1</v>
          </cell>
        </row>
        <row r="888">
          <cell r="A888">
            <v>888</v>
          </cell>
          <cell r="AD888" t="str">
            <v>404GP</v>
          </cell>
          <cell r="AE888" t="str">
            <v>NA</v>
          </cell>
          <cell r="AF888" t="str">
            <v>404GP.NA2</v>
          </cell>
        </row>
        <row r="889">
          <cell r="A889">
            <v>889</v>
          </cell>
          <cell r="B889" t="str">
            <v>404SP</v>
          </cell>
          <cell r="C889" t="str">
            <v>Amort of LT Plant - Cap Lease Steam</v>
          </cell>
          <cell r="AD889" t="str">
            <v>404SP</v>
          </cell>
          <cell r="AE889" t="str">
            <v>NA</v>
          </cell>
          <cell r="AF889" t="str">
            <v>404SP.NA</v>
          </cell>
        </row>
        <row r="890">
          <cell r="A890">
            <v>890</v>
          </cell>
          <cell r="D890" t="str">
            <v>SG</v>
          </cell>
          <cell r="E890" t="str">
            <v>P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M890">
            <v>0.75</v>
          </cell>
          <cell r="N890">
            <v>0</v>
          </cell>
          <cell r="O890">
            <v>0</v>
          </cell>
          <cell r="P890">
            <v>0.75</v>
          </cell>
          <cell r="Q890">
            <v>0</v>
          </cell>
          <cell r="R890">
            <v>0</v>
          </cell>
          <cell r="S890" t="str">
            <v>DRB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D890" t="str">
            <v>404SP</v>
          </cell>
          <cell r="AE890" t="str">
            <v>SG</v>
          </cell>
          <cell r="AF890" t="str">
            <v>404SP.SG</v>
          </cell>
        </row>
        <row r="891">
          <cell r="A891">
            <v>891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 t="str">
            <v>404SP</v>
          </cell>
          <cell r="AE891" t="str">
            <v>NA</v>
          </cell>
          <cell r="AF891" t="str">
            <v>404SP.NA1</v>
          </cell>
        </row>
        <row r="892">
          <cell r="A892">
            <v>892</v>
          </cell>
          <cell r="AD892" t="str">
            <v>404SP</v>
          </cell>
          <cell r="AE892" t="str">
            <v>NA</v>
          </cell>
          <cell r="AF892" t="str">
            <v>404SP.NA2</v>
          </cell>
        </row>
        <row r="893">
          <cell r="A893">
            <v>893</v>
          </cell>
          <cell r="B893" t="str">
            <v>404IP</v>
          </cell>
          <cell r="C893" t="str">
            <v>Amort of LT Plant - Intangible Plant</v>
          </cell>
          <cell r="AD893" t="str">
            <v>404IP</v>
          </cell>
          <cell r="AE893" t="str">
            <v>NA</v>
          </cell>
          <cell r="AF893" t="str">
            <v>404IP.NA</v>
          </cell>
        </row>
        <row r="894">
          <cell r="A894">
            <v>894</v>
          </cell>
          <cell r="D894" t="str">
            <v>S</v>
          </cell>
          <cell r="E894" t="str">
            <v>I-SITUS</v>
          </cell>
          <cell r="F894">
            <v>4485507.9500000011</v>
          </cell>
          <cell r="G894">
            <v>8331840.9960698169</v>
          </cell>
          <cell r="H894">
            <v>-1899190.0766017514</v>
          </cell>
          <cell r="I894">
            <v>-1947142.9694680651</v>
          </cell>
          <cell r="J894">
            <v>0</v>
          </cell>
          <cell r="K894">
            <v>0</v>
          </cell>
          <cell r="M894">
            <v>0.75</v>
          </cell>
          <cell r="N894">
            <v>6248880.7470523622</v>
          </cell>
          <cell r="O894">
            <v>2082960.2490174542</v>
          </cell>
          <cell r="P894">
            <v>0.75</v>
          </cell>
          <cell r="Q894">
            <v>-1424392.5574513136</v>
          </cell>
          <cell r="R894">
            <v>-474797.51915043785</v>
          </cell>
          <cell r="S894" t="str">
            <v>PLNT</v>
          </cell>
          <cell r="T894">
            <v>-341538.75898547989</v>
          </cell>
          <cell r="U894">
            <v>-981507.65153207118</v>
          </cell>
          <cell r="V894">
            <v>-364608.10927721026</v>
          </cell>
          <cell r="W894">
            <v>-200707.47898430249</v>
          </cell>
          <cell r="X894">
            <v>-58780.970689001137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D894" t="str">
            <v>404IP</v>
          </cell>
          <cell r="AE894" t="str">
            <v>S</v>
          </cell>
          <cell r="AF894" t="str">
            <v>404IP.S</v>
          </cell>
        </row>
        <row r="895">
          <cell r="A895">
            <v>895</v>
          </cell>
          <cell r="D895" t="str">
            <v>SE</v>
          </cell>
          <cell r="E895" t="str">
            <v>P</v>
          </cell>
          <cell r="F895">
            <v>21027.85562612709</v>
          </cell>
          <cell r="G895">
            <v>21027.85562612709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M895">
            <v>0</v>
          </cell>
          <cell r="N895">
            <v>0</v>
          </cell>
          <cell r="O895">
            <v>21027.85562612709</v>
          </cell>
          <cell r="P895">
            <v>0</v>
          </cell>
          <cell r="Q895">
            <v>0</v>
          </cell>
          <cell r="R895">
            <v>0</v>
          </cell>
          <cell r="S895" t="str">
            <v>PLNT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 t="str">
            <v>404IP</v>
          </cell>
          <cell r="AE895" t="str">
            <v>SE</v>
          </cell>
          <cell r="AF895" t="str">
            <v>404IP.SE</v>
          </cell>
        </row>
        <row r="896">
          <cell r="A896">
            <v>896</v>
          </cell>
          <cell r="D896" t="str">
            <v>SG</v>
          </cell>
          <cell r="E896" t="str">
            <v>I-SG</v>
          </cell>
          <cell r="F896">
            <v>5069342.0029089097</v>
          </cell>
          <cell r="G896">
            <v>4257719.5764594227</v>
          </cell>
          <cell r="H896">
            <v>811622.42644948757</v>
          </cell>
          <cell r="I896">
            <v>0</v>
          </cell>
          <cell r="J896">
            <v>0</v>
          </cell>
          <cell r="K896">
            <v>0</v>
          </cell>
          <cell r="M896">
            <v>0.75</v>
          </cell>
          <cell r="N896">
            <v>3193289.682344567</v>
          </cell>
          <cell r="O896">
            <v>1064429.8941148557</v>
          </cell>
          <cell r="P896">
            <v>0.75</v>
          </cell>
          <cell r="Q896">
            <v>608716.81983711571</v>
          </cell>
          <cell r="R896">
            <v>202905.60661237189</v>
          </cell>
          <cell r="S896" t="str">
            <v>PLNT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 t="str">
            <v>404IP</v>
          </cell>
          <cell r="AE896" t="str">
            <v>SG</v>
          </cell>
          <cell r="AF896" t="str">
            <v>404IP.SG</v>
          </cell>
        </row>
        <row r="897">
          <cell r="A897">
            <v>897</v>
          </cell>
          <cell r="D897" t="str">
            <v>SO</v>
          </cell>
          <cell r="E897" t="str">
            <v>PTD</v>
          </cell>
          <cell r="F897">
            <v>3910390.1804716578</v>
          </cell>
          <cell r="G897">
            <v>1969441.2408118616</v>
          </cell>
          <cell r="H897">
            <v>935517.06638770329</v>
          </cell>
          <cell r="I897">
            <v>1005431.8732720925</v>
          </cell>
          <cell r="J897">
            <v>0</v>
          </cell>
          <cell r="K897">
            <v>0</v>
          </cell>
          <cell r="M897">
            <v>0.75</v>
          </cell>
          <cell r="N897">
            <v>1477080.9306088961</v>
          </cell>
          <cell r="O897">
            <v>492360.3102029654</v>
          </cell>
          <cell r="P897">
            <v>0.75</v>
          </cell>
          <cell r="Q897">
            <v>701637.7997907775</v>
          </cell>
          <cell r="R897">
            <v>233879.26659692582</v>
          </cell>
          <cell r="S897" t="str">
            <v>PLNT</v>
          </cell>
          <cell r="T897">
            <v>176357.85334017238</v>
          </cell>
          <cell r="U897">
            <v>506813.87663093611</v>
          </cell>
          <cell r="V897">
            <v>188270.00383075554</v>
          </cell>
          <cell r="W897">
            <v>103637.84259254213</v>
          </cell>
          <cell r="X897">
            <v>30352.296877686298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 t="str">
            <v>404IP</v>
          </cell>
          <cell r="AE897" t="str">
            <v>SO</v>
          </cell>
          <cell r="AF897" t="str">
            <v>404IP.SO</v>
          </cell>
        </row>
        <row r="898">
          <cell r="A898">
            <v>898</v>
          </cell>
          <cell r="D898" t="str">
            <v>CN</v>
          </cell>
          <cell r="E898" t="str">
            <v>CUST</v>
          </cell>
          <cell r="F898">
            <v>1561902.4068201748</v>
          </cell>
          <cell r="G898">
            <v>0</v>
          </cell>
          <cell r="H898">
            <v>0</v>
          </cell>
          <cell r="I898">
            <v>0</v>
          </cell>
          <cell r="J898">
            <v>1561902.4068201748</v>
          </cell>
          <cell r="K898">
            <v>0</v>
          </cell>
          <cell r="M898">
            <v>0.75</v>
          </cell>
          <cell r="N898">
            <v>0</v>
          </cell>
          <cell r="O898">
            <v>0</v>
          </cell>
          <cell r="P898">
            <v>0.75</v>
          </cell>
          <cell r="Q898">
            <v>0</v>
          </cell>
          <cell r="R898">
            <v>0</v>
          </cell>
          <cell r="S898" t="str">
            <v>CUST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 t="str">
            <v>404IP</v>
          </cell>
          <cell r="AE898" t="str">
            <v>CN</v>
          </cell>
          <cell r="AF898" t="str">
            <v>404IP.CN</v>
          </cell>
        </row>
        <row r="899">
          <cell r="A899">
            <v>899</v>
          </cell>
          <cell r="D899" t="str">
            <v>SG</v>
          </cell>
          <cell r="E899" t="str">
            <v>I-SG</v>
          </cell>
          <cell r="F899">
            <v>1127956.2020227206</v>
          </cell>
          <cell r="G899">
            <v>947365.79224387603</v>
          </cell>
          <cell r="H899">
            <v>180590.40977884462</v>
          </cell>
          <cell r="I899">
            <v>0</v>
          </cell>
          <cell r="J899">
            <v>0</v>
          </cell>
          <cell r="K899">
            <v>0</v>
          </cell>
          <cell r="M899">
            <v>0.75</v>
          </cell>
          <cell r="N899">
            <v>710524.34418290702</v>
          </cell>
          <cell r="O899">
            <v>236841.44806096901</v>
          </cell>
          <cell r="P899">
            <v>0.75</v>
          </cell>
          <cell r="Q899">
            <v>135442.80733413348</v>
          </cell>
          <cell r="R899">
            <v>45147.602444711156</v>
          </cell>
          <cell r="S899" t="str">
            <v>PLNT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 t="str">
            <v>404IP</v>
          </cell>
          <cell r="AE899" t="str">
            <v>SG</v>
          </cell>
          <cell r="AF899" t="str">
            <v>404IP.SG1</v>
          </cell>
        </row>
        <row r="900">
          <cell r="A900">
            <v>900</v>
          </cell>
          <cell r="D900" t="str">
            <v>SG</v>
          </cell>
          <cell r="E900" t="str">
            <v>I-SG</v>
          </cell>
          <cell r="F900">
            <v>134369.38369061245</v>
          </cell>
          <cell r="G900">
            <v>112856.29477908953</v>
          </cell>
          <cell r="H900">
            <v>21513.088911522926</v>
          </cell>
          <cell r="I900">
            <v>0</v>
          </cell>
          <cell r="J900">
            <v>0</v>
          </cell>
          <cell r="K900">
            <v>0</v>
          </cell>
          <cell r="M900">
            <v>0.75</v>
          </cell>
          <cell r="N900">
            <v>84642.221084317149</v>
          </cell>
          <cell r="O900">
            <v>28214.073694772382</v>
          </cell>
          <cell r="P900">
            <v>0.75</v>
          </cell>
          <cell r="Q900">
            <v>16134.816683642195</v>
          </cell>
          <cell r="R900">
            <v>5378.2722278807314</v>
          </cell>
          <cell r="S900" t="str">
            <v>PLNT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 t="str">
            <v>404IP</v>
          </cell>
          <cell r="AE900" t="str">
            <v>SG</v>
          </cell>
          <cell r="AF900" t="str">
            <v>404IP.SG2</v>
          </cell>
        </row>
        <row r="901">
          <cell r="A901">
            <v>901</v>
          </cell>
          <cell r="D901" t="str">
            <v>SG</v>
          </cell>
          <cell r="E901" t="str">
            <v>I-DGU</v>
          </cell>
          <cell r="F901">
            <v>34402.654085319642</v>
          </cell>
          <cell r="G901">
            <v>34402.654085319642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M901">
            <v>0.75</v>
          </cell>
          <cell r="N901">
            <v>25801.990563989733</v>
          </cell>
          <cell r="O901">
            <v>8600.6635213299105</v>
          </cell>
          <cell r="P901">
            <v>0.75</v>
          </cell>
          <cell r="Q901">
            <v>0</v>
          </cell>
          <cell r="R901">
            <v>0</v>
          </cell>
          <cell r="S901" t="str">
            <v>PLNT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 t="str">
            <v>404IP</v>
          </cell>
          <cell r="AE901" t="str">
            <v>SG</v>
          </cell>
          <cell r="AF901" t="str">
            <v>404IP.SG3</v>
          </cell>
        </row>
        <row r="902">
          <cell r="A902">
            <v>902</v>
          </cell>
          <cell r="D902" t="str">
            <v>SG</v>
          </cell>
          <cell r="E902" t="str">
            <v>I-SG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M902">
            <v>0.75</v>
          </cell>
          <cell r="N902">
            <v>0</v>
          </cell>
          <cell r="O902">
            <v>0</v>
          </cell>
          <cell r="P902">
            <v>0.75</v>
          </cell>
          <cell r="Q902">
            <v>0</v>
          </cell>
          <cell r="R902">
            <v>0</v>
          </cell>
          <cell r="S902" t="str">
            <v>PLNT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 t="str">
            <v>404IP</v>
          </cell>
          <cell r="AE902" t="str">
            <v>SG</v>
          </cell>
          <cell r="AF902" t="str">
            <v>404IP.SG4</v>
          </cell>
        </row>
        <row r="903">
          <cell r="A903">
            <v>903</v>
          </cell>
          <cell r="D903" t="str">
            <v>SG</v>
          </cell>
          <cell r="E903" t="str">
            <v>I-SG</v>
          </cell>
          <cell r="F903">
            <v>110668.83967691162</v>
          </cell>
          <cell r="G903">
            <v>92950.304975685562</v>
          </cell>
          <cell r="H903">
            <v>17718.534701226061</v>
          </cell>
          <cell r="I903">
            <v>0</v>
          </cell>
          <cell r="J903">
            <v>0</v>
          </cell>
          <cell r="K903">
            <v>0</v>
          </cell>
          <cell r="M903">
            <v>0.75</v>
          </cell>
          <cell r="N903">
            <v>69712.728731764175</v>
          </cell>
          <cell r="O903">
            <v>23237.57624392139</v>
          </cell>
          <cell r="P903">
            <v>0.75</v>
          </cell>
          <cell r="Q903">
            <v>13288.901025919546</v>
          </cell>
          <cell r="R903">
            <v>4429.6336753065152</v>
          </cell>
          <cell r="S903" t="str">
            <v>PLNT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D903" t="str">
            <v>404IP</v>
          </cell>
          <cell r="AE903" t="str">
            <v>SG</v>
          </cell>
          <cell r="AF903" t="str">
            <v>404IP.SG5</v>
          </cell>
        </row>
        <row r="904">
          <cell r="A904">
            <v>904</v>
          </cell>
          <cell r="D904" t="str">
            <v>SG</v>
          </cell>
          <cell r="E904" t="str">
            <v>I-DGU</v>
          </cell>
          <cell r="F904">
            <v>7211.1574656939301</v>
          </cell>
          <cell r="G904">
            <v>7211.1574656939301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M904">
            <v>0.75</v>
          </cell>
          <cell r="N904">
            <v>5408.3680992704476</v>
          </cell>
          <cell r="O904">
            <v>1802.7893664234825</v>
          </cell>
          <cell r="P904">
            <v>0.75</v>
          </cell>
          <cell r="Q904">
            <v>0</v>
          </cell>
          <cell r="R904">
            <v>0</v>
          </cell>
          <cell r="S904" t="str">
            <v>PLNT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 t="str">
            <v>404IP</v>
          </cell>
          <cell r="AE904" t="str">
            <v>SG</v>
          </cell>
          <cell r="AF904" t="str">
            <v>404IP.SG6</v>
          </cell>
        </row>
        <row r="905">
          <cell r="A905">
            <v>905</v>
          </cell>
          <cell r="F905">
            <v>16462778.632768126</v>
          </cell>
          <cell r="G905">
            <v>15774815.872516893</v>
          </cell>
          <cell r="H905">
            <v>67771.449627033202</v>
          </cell>
          <cell r="I905">
            <v>-941711.09619597252</v>
          </cell>
          <cell r="J905">
            <v>1561902.4068201748</v>
          </cell>
          <cell r="K905">
            <v>0</v>
          </cell>
          <cell r="N905">
            <v>11815341.012668075</v>
          </cell>
          <cell r="O905">
            <v>3959474.8598488187</v>
          </cell>
          <cell r="Q905">
            <v>50828.587220274829</v>
          </cell>
          <cell r="R905">
            <v>16942.8624067583</v>
          </cell>
          <cell r="T905">
            <v>-165180.9056453075</v>
          </cell>
          <cell r="U905">
            <v>-474693.77490113507</v>
          </cell>
          <cell r="V905">
            <v>-176338.10544645472</v>
          </cell>
          <cell r="W905">
            <v>-97069.636391760359</v>
          </cell>
          <cell r="X905">
            <v>-28428.673811314839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D905" t="str">
            <v>404IP</v>
          </cell>
          <cell r="AE905" t="str">
            <v>NA</v>
          </cell>
          <cell r="AF905" t="str">
            <v>404IP.NA1</v>
          </cell>
        </row>
        <row r="906">
          <cell r="A906">
            <v>906</v>
          </cell>
          <cell r="AD906" t="str">
            <v>404IP</v>
          </cell>
          <cell r="AE906" t="str">
            <v>NA</v>
          </cell>
          <cell r="AF906" t="str">
            <v>404IP.NA2</v>
          </cell>
        </row>
        <row r="907">
          <cell r="A907">
            <v>907</v>
          </cell>
          <cell r="B907" t="str">
            <v>404OP</v>
          </cell>
          <cell r="C907" t="str">
            <v>Amort of LT Plant - Other Plant</v>
          </cell>
          <cell r="AD907" t="str">
            <v>404OP</v>
          </cell>
          <cell r="AE907" t="str">
            <v>NA</v>
          </cell>
          <cell r="AF907" t="str">
            <v>404OP.NA</v>
          </cell>
        </row>
        <row r="908">
          <cell r="A908">
            <v>908</v>
          </cell>
          <cell r="D908" t="str">
            <v>SG</v>
          </cell>
          <cell r="E908" t="str">
            <v>P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M908">
            <v>0.75</v>
          </cell>
          <cell r="N908">
            <v>0</v>
          </cell>
          <cell r="O908">
            <v>0</v>
          </cell>
          <cell r="P908">
            <v>0.75</v>
          </cell>
          <cell r="Q908">
            <v>0</v>
          </cell>
          <cell r="R908">
            <v>0</v>
          </cell>
          <cell r="S908" t="str">
            <v>PLNT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 t="str">
            <v>404OP</v>
          </cell>
          <cell r="AE908" t="str">
            <v>SG</v>
          </cell>
          <cell r="AF908" t="str">
            <v>404OP.SG</v>
          </cell>
        </row>
        <row r="909">
          <cell r="A909">
            <v>909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 t="str">
            <v>404OP</v>
          </cell>
          <cell r="AE909" t="str">
            <v>NA</v>
          </cell>
          <cell r="AF909" t="str">
            <v>404OP.NA1</v>
          </cell>
        </row>
        <row r="910">
          <cell r="A910">
            <v>910</v>
          </cell>
          <cell r="AD910" t="str">
            <v>404OP</v>
          </cell>
          <cell r="AE910" t="str">
            <v>NA</v>
          </cell>
          <cell r="AF910" t="str">
            <v>404OP.NA2</v>
          </cell>
        </row>
        <row r="911">
          <cell r="A911">
            <v>911</v>
          </cell>
          <cell r="B911" t="str">
            <v>404HP</v>
          </cell>
          <cell r="C911" t="str">
            <v>Amortization of Other Electric Plant</v>
          </cell>
          <cell r="AD911" t="str">
            <v>404HP</v>
          </cell>
          <cell r="AE911" t="str">
            <v>NA</v>
          </cell>
          <cell r="AF911" t="str">
            <v>404HP.NA</v>
          </cell>
        </row>
        <row r="912">
          <cell r="A912">
            <v>912</v>
          </cell>
          <cell r="D912" t="str">
            <v>SG</v>
          </cell>
          <cell r="E912" t="str">
            <v>P</v>
          </cell>
          <cell r="F912">
            <v>123193.03010944813</v>
          </cell>
          <cell r="G912">
            <v>123193.03010944813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M912">
            <v>0.75</v>
          </cell>
          <cell r="N912">
            <v>92394.772582086094</v>
          </cell>
          <cell r="O912">
            <v>30798.257527362031</v>
          </cell>
          <cell r="P912">
            <v>0.75</v>
          </cell>
          <cell r="Q912">
            <v>0</v>
          </cell>
          <cell r="R912">
            <v>0</v>
          </cell>
          <cell r="S912" t="str">
            <v>PLNT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D912" t="str">
            <v>404HP</v>
          </cell>
          <cell r="AE912" t="str">
            <v>SG</v>
          </cell>
          <cell r="AF912" t="str">
            <v>404HP.SG</v>
          </cell>
        </row>
        <row r="913">
          <cell r="A913">
            <v>913</v>
          </cell>
          <cell r="D913" t="str">
            <v>SG</v>
          </cell>
          <cell r="E913" t="str">
            <v>P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M913">
            <v>0.75</v>
          </cell>
          <cell r="N913">
            <v>0</v>
          </cell>
          <cell r="O913">
            <v>0</v>
          </cell>
          <cell r="P913">
            <v>0.75</v>
          </cell>
          <cell r="Q913">
            <v>0</v>
          </cell>
          <cell r="R913">
            <v>0</v>
          </cell>
          <cell r="S913" t="str">
            <v>PLNT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 t="str">
            <v>404HP</v>
          </cell>
          <cell r="AE913" t="str">
            <v>SG</v>
          </cell>
          <cell r="AF913" t="str">
            <v>404HP.SG1</v>
          </cell>
        </row>
        <row r="914">
          <cell r="A914">
            <v>914</v>
          </cell>
          <cell r="F914">
            <v>123193.03010944813</v>
          </cell>
          <cell r="G914">
            <v>123193.03010944813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N914">
            <v>92394.772582086094</v>
          </cell>
          <cell r="O914">
            <v>30798.257527362031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 t="str">
            <v>404HP</v>
          </cell>
          <cell r="AE914" t="str">
            <v>NA</v>
          </cell>
          <cell r="AF914" t="str">
            <v>404HP.NA1</v>
          </cell>
        </row>
        <row r="915">
          <cell r="A915">
            <v>915</v>
          </cell>
          <cell r="AD915" t="str">
            <v>404HP</v>
          </cell>
          <cell r="AE915" t="str">
            <v>NA</v>
          </cell>
          <cell r="AF915" t="str">
            <v>404HP.NA2</v>
          </cell>
        </row>
        <row r="916">
          <cell r="A916">
            <v>916</v>
          </cell>
          <cell r="B916" t="str">
            <v>Total Amortization of Limited Term Plant</v>
          </cell>
          <cell r="F916">
            <v>16841966.889246199</v>
          </cell>
          <cell r="G916">
            <v>16027394.110094199</v>
          </cell>
          <cell r="H916">
            <v>128281.12749625888</v>
          </cell>
          <cell r="I916">
            <v>-876664.04554905265</v>
          </cell>
          <cell r="J916">
            <v>1562955.6972047968</v>
          </cell>
          <cell r="K916">
            <v>0</v>
          </cell>
          <cell r="N916">
            <v>12004774.690851055</v>
          </cell>
          <cell r="O916">
            <v>4022619.4192431453</v>
          </cell>
          <cell r="Q916">
            <v>96210.845622194087</v>
          </cell>
          <cell r="R916">
            <v>32070.28187406472</v>
          </cell>
          <cell r="T916">
            <v>-153771.32283502017</v>
          </cell>
          <cell r="U916">
            <v>-441905.13075910404</v>
          </cell>
          <cell r="V916">
            <v>-164157.85852965462</v>
          </cell>
          <cell r="W916">
            <v>-90364.720648324161</v>
          </cell>
          <cell r="X916">
            <v>-26465.012776949647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D916" t="str">
            <v>Total Amortization of Limited Term Plant</v>
          </cell>
          <cell r="AE916" t="str">
            <v>NA</v>
          </cell>
          <cell r="AF916" t="str">
            <v>Total Amortization of Limited Term Plant.NA</v>
          </cell>
        </row>
        <row r="917">
          <cell r="A917">
            <v>917</v>
          </cell>
          <cell r="AD917" t="str">
            <v>Total Amortization of Limited Term Plant</v>
          </cell>
          <cell r="AE917" t="str">
            <v>NA</v>
          </cell>
          <cell r="AF917" t="str">
            <v>Total Amortization of Limited Term Plant.NA1</v>
          </cell>
        </row>
        <row r="918">
          <cell r="A918">
            <v>918</v>
          </cell>
          <cell r="AD918" t="str">
            <v>Total Amortization of Limited Term Plant</v>
          </cell>
          <cell r="AE918" t="str">
            <v>NA</v>
          </cell>
          <cell r="AF918" t="str">
            <v>Total Amortization of Limited Term Plant.NA2</v>
          </cell>
        </row>
        <row r="919">
          <cell r="A919">
            <v>919</v>
          </cell>
          <cell r="B919">
            <v>405</v>
          </cell>
          <cell r="C919" t="str">
            <v>Amortization of Other Electric Plant</v>
          </cell>
          <cell r="AD919">
            <v>405</v>
          </cell>
          <cell r="AE919" t="str">
            <v>NA</v>
          </cell>
          <cell r="AF919" t="str">
            <v>405.NA</v>
          </cell>
        </row>
        <row r="920">
          <cell r="A920">
            <v>920</v>
          </cell>
          <cell r="D920" t="str">
            <v>S</v>
          </cell>
          <cell r="E920" t="str">
            <v>GP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M920">
            <v>0.75</v>
          </cell>
          <cell r="N920">
            <v>0</v>
          </cell>
          <cell r="O920">
            <v>0</v>
          </cell>
          <cell r="P920">
            <v>0.75</v>
          </cell>
          <cell r="Q920">
            <v>0</v>
          </cell>
          <cell r="R920">
            <v>0</v>
          </cell>
          <cell r="S920" t="str">
            <v>PLNT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405</v>
          </cell>
          <cell r="AE920" t="str">
            <v>S</v>
          </cell>
          <cell r="AF920" t="str">
            <v>405.S</v>
          </cell>
        </row>
        <row r="921">
          <cell r="A921">
            <v>921</v>
          </cell>
          <cell r="AD921">
            <v>405</v>
          </cell>
          <cell r="AE921" t="str">
            <v>NA</v>
          </cell>
          <cell r="AF921" t="str">
            <v>405.NA1</v>
          </cell>
        </row>
        <row r="922">
          <cell r="A922">
            <v>922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N922">
            <v>0</v>
          </cell>
          <cell r="O922">
            <v>0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D922">
            <v>405</v>
          </cell>
          <cell r="AE922" t="str">
            <v>NA</v>
          </cell>
          <cell r="AF922" t="str">
            <v>405.NA2</v>
          </cell>
        </row>
        <row r="923">
          <cell r="A923">
            <v>923</v>
          </cell>
          <cell r="AD923">
            <v>405</v>
          </cell>
          <cell r="AE923" t="str">
            <v>NA</v>
          </cell>
          <cell r="AF923" t="str">
            <v>405.NA3</v>
          </cell>
        </row>
        <row r="924">
          <cell r="A924">
            <v>924</v>
          </cell>
          <cell r="B924">
            <v>406</v>
          </cell>
          <cell r="C924" t="str">
            <v>Amortization of Plant Acquisition Adj</v>
          </cell>
          <cell r="AD924">
            <v>406</v>
          </cell>
          <cell r="AE924" t="str">
            <v>NA</v>
          </cell>
          <cell r="AF924" t="str">
            <v>406.NA</v>
          </cell>
        </row>
        <row r="925">
          <cell r="A925">
            <v>925</v>
          </cell>
          <cell r="D925" t="str">
            <v>S</v>
          </cell>
          <cell r="E925" t="str">
            <v>P</v>
          </cell>
          <cell r="F925">
            <v>238546.21</v>
          </cell>
          <cell r="G925">
            <v>238546.21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M925">
            <v>0.75</v>
          </cell>
          <cell r="N925">
            <v>178909.6575</v>
          </cell>
          <cell r="O925">
            <v>59636.552499999998</v>
          </cell>
          <cell r="P925">
            <v>0.75</v>
          </cell>
          <cell r="Q925">
            <v>0</v>
          </cell>
          <cell r="R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406</v>
          </cell>
          <cell r="AE925" t="str">
            <v>S</v>
          </cell>
          <cell r="AF925" t="str">
            <v>406.S</v>
          </cell>
        </row>
        <row r="926">
          <cell r="A926">
            <v>926</v>
          </cell>
          <cell r="D926" t="str">
            <v>SG</v>
          </cell>
          <cell r="E926" t="str">
            <v>P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M926">
            <v>0.75</v>
          </cell>
          <cell r="N926">
            <v>0</v>
          </cell>
          <cell r="O926">
            <v>0</v>
          </cell>
          <cell r="P926">
            <v>0.75</v>
          </cell>
          <cell r="Q926">
            <v>0</v>
          </cell>
          <cell r="R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406</v>
          </cell>
          <cell r="AE926" t="str">
            <v>SG</v>
          </cell>
          <cell r="AF926" t="str">
            <v>406.SG</v>
          </cell>
        </row>
        <row r="927">
          <cell r="A927">
            <v>927</v>
          </cell>
          <cell r="D927" t="str">
            <v>SG</v>
          </cell>
          <cell r="E927" t="str">
            <v>P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M927">
            <v>0.75</v>
          </cell>
          <cell r="N927">
            <v>0</v>
          </cell>
          <cell r="O927">
            <v>0</v>
          </cell>
          <cell r="P927">
            <v>0.75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D927">
            <v>406</v>
          </cell>
          <cell r="AE927" t="str">
            <v>SG</v>
          </cell>
          <cell r="AF927" t="str">
            <v>406.SG1</v>
          </cell>
        </row>
        <row r="928">
          <cell r="A928">
            <v>928</v>
          </cell>
          <cell r="D928" t="str">
            <v>SG</v>
          </cell>
          <cell r="E928" t="str">
            <v>P</v>
          </cell>
          <cell r="F928">
            <v>2078189.0254947979</v>
          </cell>
          <cell r="G928">
            <v>2078189.0254947979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M928">
            <v>0.75</v>
          </cell>
          <cell r="N928">
            <v>1558641.7691210983</v>
          </cell>
          <cell r="O928">
            <v>519547.25637369946</v>
          </cell>
          <cell r="P928">
            <v>0.75</v>
          </cell>
          <cell r="Q928">
            <v>0</v>
          </cell>
          <cell r="R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D928">
            <v>406</v>
          </cell>
          <cell r="AE928" t="str">
            <v>SG</v>
          </cell>
          <cell r="AF928" t="str">
            <v>406.SG2</v>
          </cell>
        </row>
        <row r="929">
          <cell r="A929">
            <v>929</v>
          </cell>
          <cell r="D929" t="str">
            <v>SO</v>
          </cell>
          <cell r="E929" t="str">
            <v>P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M929">
            <v>0.75</v>
          </cell>
          <cell r="N929">
            <v>0</v>
          </cell>
          <cell r="O929">
            <v>0</v>
          </cell>
          <cell r="P929">
            <v>0.75</v>
          </cell>
          <cell r="Q929">
            <v>0</v>
          </cell>
          <cell r="R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D929">
            <v>406</v>
          </cell>
          <cell r="AE929" t="str">
            <v>SO</v>
          </cell>
          <cell r="AF929" t="str">
            <v>406.SO</v>
          </cell>
        </row>
        <row r="930">
          <cell r="A930">
            <v>930</v>
          </cell>
          <cell r="F930">
            <v>2316735.235494798</v>
          </cell>
          <cell r="G930">
            <v>2316735.235494798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N930">
            <v>1737551.4266210983</v>
          </cell>
          <cell r="O930">
            <v>579183.80887369951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>
            <v>406</v>
          </cell>
          <cell r="AE930" t="str">
            <v>NA</v>
          </cell>
          <cell r="AF930" t="str">
            <v>406.NA1</v>
          </cell>
        </row>
        <row r="931">
          <cell r="A931">
            <v>931</v>
          </cell>
          <cell r="AD931">
            <v>406</v>
          </cell>
          <cell r="AE931" t="str">
            <v>NA</v>
          </cell>
          <cell r="AF931" t="str">
            <v>406.NA2</v>
          </cell>
        </row>
        <row r="932">
          <cell r="A932">
            <v>932</v>
          </cell>
          <cell r="B932">
            <v>407</v>
          </cell>
          <cell r="C932" t="str">
            <v>Amort of Prop Losses, Unrec Plant, etc</v>
          </cell>
          <cell r="AD932">
            <v>407</v>
          </cell>
          <cell r="AE932" t="str">
            <v>NA</v>
          </cell>
          <cell r="AF932" t="str">
            <v>407.NA</v>
          </cell>
        </row>
        <row r="933">
          <cell r="A933">
            <v>933</v>
          </cell>
          <cell r="D933" t="str">
            <v>S</v>
          </cell>
          <cell r="E933" t="str">
            <v>P</v>
          </cell>
          <cell r="F933">
            <v>-4777519.7800000012</v>
          </cell>
          <cell r="G933">
            <v>-4777519.7800000012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M933">
            <v>0.75</v>
          </cell>
          <cell r="N933">
            <v>-3583139.8350000009</v>
          </cell>
          <cell r="O933">
            <v>-1194379.9450000003</v>
          </cell>
          <cell r="P933">
            <v>0.75</v>
          </cell>
          <cell r="Q933">
            <v>0</v>
          </cell>
          <cell r="R933">
            <v>0</v>
          </cell>
          <cell r="S933" t="str">
            <v>PLNT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D933">
            <v>407</v>
          </cell>
          <cell r="AE933" t="str">
            <v>S</v>
          </cell>
          <cell r="AF933" t="str">
            <v>407.S</v>
          </cell>
        </row>
        <row r="934">
          <cell r="A934">
            <v>934</v>
          </cell>
          <cell r="D934" t="str">
            <v>SO</v>
          </cell>
          <cell r="E934" t="str">
            <v>GP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M934">
            <v>0.75</v>
          </cell>
          <cell r="N934">
            <v>0</v>
          </cell>
          <cell r="O934">
            <v>0</v>
          </cell>
          <cell r="P934">
            <v>0.75</v>
          </cell>
          <cell r="Q934">
            <v>0</v>
          </cell>
          <cell r="R934">
            <v>0</v>
          </cell>
          <cell r="S934" t="str">
            <v>PLNT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D934">
            <v>407</v>
          </cell>
          <cell r="AE934" t="str">
            <v>SO</v>
          </cell>
          <cell r="AF934" t="str">
            <v>407.SO</v>
          </cell>
        </row>
        <row r="935">
          <cell r="A935">
            <v>935</v>
          </cell>
          <cell r="D935" t="str">
            <v>SG</v>
          </cell>
          <cell r="E935" t="str">
            <v>P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M935">
            <v>0.75</v>
          </cell>
          <cell r="N935">
            <v>0</v>
          </cell>
          <cell r="O935">
            <v>0</v>
          </cell>
          <cell r="P935">
            <v>0.75</v>
          </cell>
          <cell r="Q935">
            <v>0</v>
          </cell>
          <cell r="R935">
            <v>0</v>
          </cell>
          <cell r="S935" t="str">
            <v>PLNT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407</v>
          </cell>
          <cell r="AE935" t="str">
            <v>SG</v>
          </cell>
          <cell r="AF935" t="str">
            <v>407.SG</v>
          </cell>
        </row>
        <row r="936">
          <cell r="A936">
            <v>936</v>
          </cell>
          <cell r="D936" t="str">
            <v>SE</v>
          </cell>
          <cell r="E936" t="str">
            <v>P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M936">
            <v>0.75</v>
          </cell>
          <cell r="N936">
            <v>0</v>
          </cell>
          <cell r="O936">
            <v>0</v>
          </cell>
          <cell r="P936">
            <v>0.75</v>
          </cell>
          <cell r="Q936">
            <v>0</v>
          </cell>
          <cell r="R936">
            <v>0</v>
          </cell>
          <cell r="S936" t="str">
            <v>PLNT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D936">
            <v>407</v>
          </cell>
          <cell r="AE936" t="str">
            <v>SE</v>
          </cell>
          <cell r="AF936" t="str">
            <v>407.SE</v>
          </cell>
        </row>
        <row r="937">
          <cell r="A937">
            <v>937</v>
          </cell>
          <cell r="D937" t="str">
            <v>SG</v>
          </cell>
          <cell r="E937" t="str">
            <v>P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M937">
            <v>0.75</v>
          </cell>
          <cell r="N937">
            <v>0</v>
          </cell>
          <cell r="O937">
            <v>0</v>
          </cell>
          <cell r="P937">
            <v>0.75</v>
          </cell>
          <cell r="Q937">
            <v>0</v>
          </cell>
          <cell r="R937">
            <v>0</v>
          </cell>
          <cell r="S937" t="str">
            <v>PLNT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D937">
            <v>407</v>
          </cell>
          <cell r="AE937" t="str">
            <v>SG</v>
          </cell>
          <cell r="AF937" t="str">
            <v>407.SG1</v>
          </cell>
        </row>
        <row r="938">
          <cell r="A938">
            <v>938</v>
          </cell>
          <cell r="D938" t="str">
            <v>TROJP</v>
          </cell>
          <cell r="E938" t="str">
            <v>P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M938">
            <v>0.75</v>
          </cell>
          <cell r="N938">
            <v>0</v>
          </cell>
          <cell r="O938">
            <v>0</v>
          </cell>
          <cell r="P938">
            <v>0.75</v>
          </cell>
          <cell r="Q938">
            <v>0</v>
          </cell>
          <cell r="R938">
            <v>0</v>
          </cell>
          <cell r="S938" t="str">
            <v>PLNT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D938">
            <v>407</v>
          </cell>
          <cell r="AE938" t="str">
            <v>TROJP</v>
          </cell>
          <cell r="AF938" t="str">
            <v>407.TROJP</v>
          </cell>
        </row>
        <row r="939">
          <cell r="A939">
            <v>939</v>
          </cell>
          <cell r="F939">
            <v>-4777519.7800000012</v>
          </cell>
          <cell r="G939">
            <v>-4777519.7800000012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N939">
            <v>-3583139.8350000009</v>
          </cell>
          <cell r="O939">
            <v>-1194379.9450000003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D939">
            <v>407</v>
          </cell>
          <cell r="AE939" t="str">
            <v>NA</v>
          </cell>
          <cell r="AF939" t="str">
            <v>407.NA1</v>
          </cell>
        </row>
        <row r="940">
          <cell r="A940">
            <v>940</v>
          </cell>
          <cell r="AD940">
            <v>407</v>
          </cell>
          <cell r="AE940" t="str">
            <v>NA</v>
          </cell>
          <cell r="AF940" t="str">
            <v>407.NA2</v>
          </cell>
        </row>
        <row r="941">
          <cell r="A941">
            <v>941</v>
          </cell>
          <cell r="B941" t="str">
            <v>TOTAL AMORTIZATION EXPENSE</v>
          </cell>
          <cell r="F941">
            <v>14381182.344740994</v>
          </cell>
          <cell r="G941">
            <v>13566609.565588996</v>
          </cell>
          <cell r="H941">
            <v>128281.12749625888</v>
          </cell>
          <cell r="I941">
            <v>-876664.04554905265</v>
          </cell>
          <cell r="J941">
            <v>1562955.6972047968</v>
          </cell>
          <cell r="K941">
            <v>0</v>
          </cell>
          <cell r="N941">
            <v>10159186.282472152</v>
          </cell>
          <cell r="O941">
            <v>3407423.2831168445</v>
          </cell>
          <cell r="Q941">
            <v>96210.845622194087</v>
          </cell>
          <cell r="R941">
            <v>32070.28187406472</v>
          </cell>
          <cell r="T941">
            <v>-153771.32283502017</v>
          </cell>
          <cell r="U941">
            <v>-441905.13075910404</v>
          </cell>
          <cell r="V941">
            <v>-164157.85852965462</v>
          </cell>
          <cell r="W941">
            <v>-90364.720648324161</v>
          </cell>
          <cell r="X941">
            <v>-26465.012776949647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D941" t="str">
            <v>TOTAL AMORTIZATION EXPENSE</v>
          </cell>
          <cell r="AE941" t="str">
            <v>NA</v>
          </cell>
          <cell r="AF941" t="str">
            <v>TOTAL AMORTIZATION EXPENSE.NA</v>
          </cell>
        </row>
        <row r="942">
          <cell r="A942">
            <v>942</v>
          </cell>
          <cell r="AD942" t="str">
            <v>TOTAL AMORTIZATION EXPENSE</v>
          </cell>
          <cell r="AE942" t="str">
            <v>NA</v>
          </cell>
          <cell r="AF942" t="str">
            <v>TOTAL AMORTIZATION EXPENSE.NA1</v>
          </cell>
        </row>
        <row r="943">
          <cell r="A943">
            <v>943</v>
          </cell>
          <cell r="B943">
            <v>408</v>
          </cell>
          <cell r="C943" t="str">
            <v>Taxes Other Than Income</v>
          </cell>
          <cell r="AD943">
            <v>408</v>
          </cell>
          <cell r="AE943" t="str">
            <v>NA</v>
          </cell>
          <cell r="AF943" t="str">
            <v>408.NA</v>
          </cell>
        </row>
        <row r="944">
          <cell r="A944">
            <v>944</v>
          </cell>
          <cell r="D944" t="str">
            <v>S</v>
          </cell>
          <cell r="E944" t="str">
            <v>DMSC</v>
          </cell>
          <cell r="F944">
            <v>609.72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609.72</v>
          </cell>
          <cell r="M944">
            <v>0.75</v>
          </cell>
          <cell r="N944">
            <v>0</v>
          </cell>
          <cell r="O944">
            <v>0</v>
          </cell>
          <cell r="P944">
            <v>0.75</v>
          </cell>
          <cell r="Q944">
            <v>0</v>
          </cell>
          <cell r="R944">
            <v>0</v>
          </cell>
          <cell r="S944" t="str">
            <v>PLNT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D944">
            <v>408</v>
          </cell>
          <cell r="AE944" t="str">
            <v>S</v>
          </cell>
          <cell r="AF944" t="str">
            <v>408.S</v>
          </cell>
        </row>
        <row r="945">
          <cell r="A945">
            <v>945</v>
          </cell>
          <cell r="D945" t="str">
            <v>GPS</v>
          </cell>
          <cell r="E945" t="str">
            <v>GP</v>
          </cell>
          <cell r="F945">
            <v>60060829.650353707</v>
          </cell>
          <cell r="G945">
            <v>29300064.406481013</v>
          </cell>
          <cell r="H945">
            <v>14599371.574644115</v>
          </cell>
          <cell r="I945">
            <v>15808518.688249685</v>
          </cell>
          <cell r="J945">
            <v>352874.98097891815</v>
          </cell>
          <cell r="K945">
            <v>0</v>
          </cell>
          <cell r="M945">
            <v>0.75</v>
          </cell>
          <cell r="N945">
            <v>21975048.30486076</v>
          </cell>
          <cell r="O945">
            <v>7325016.1016202532</v>
          </cell>
          <cell r="P945">
            <v>0.75</v>
          </cell>
          <cell r="Q945">
            <v>10949528.680983085</v>
          </cell>
          <cell r="R945">
            <v>3649842.8936610287</v>
          </cell>
          <cell r="S945" t="str">
            <v>PLNT</v>
          </cell>
          <cell r="T945">
            <v>2772894.4093193952</v>
          </cell>
          <cell r="U945">
            <v>7968691.7166352868</v>
          </cell>
          <cell r="V945">
            <v>2960190.4943686752</v>
          </cell>
          <cell r="W945">
            <v>1629509.4824298494</v>
          </cell>
          <cell r="X945">
            <v>477232.58549647644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D945">
            <v>408</v>
          </cell>
          <cell r="AE945" t="str">
            <v>GPS</v>
          </cell>
          <cell r="AF945" t="str">
            <v>408.GPS</v>
          </cell>
        </row>
        <row r="946">
          <cell r="A946">
            <v>946</v>
          </cell>
          <cell r="D946" t="str">
            <v>SO</v>
          </cell>
          <cell r="E946" t="str">
            <v>GP</v>
          </cell>
          <cell r="F946">
            <v>4612603.6157596009</v>
          </cell>
          <cell r="G946">
            <v>2250211.723848999</v>
          </cell>
          <cell r="H946">
            <v>1121215.1830910449</v>
          </cell>
          <cell r="I946">
            <v>1214076.3103959935</v>
          </cell>
          <cell r="J946">
            <v>27100.398423565111</v>
          </cell>
          <cell r="K946">
            <v>0</v>
          </cell>
          <cell r="M946">
            <v>0.75</v>
          </cell>
          <cell r="N946">
            <v>1687658.7928867494</v>
          </cell>
          <cell r="O946">
            <v>562552.93096224975</v>
          </cell>
          <cell r="P946">
            <v>0.75</v>
          </cell>
          <cell r="Q946">
            <v>840911.38731828367</v>
          </cell>
          <cell r="R946">
            <v>280303.79577276122</v>
          </cell>
          <cell r="S946" t="str">
            <v>PLNT</v>
          </cell>
          <cell r="T946">
            <v>212955.14652403578</v>
          </cell>
          <cell r="U946">
            <v>611986.48834863445</v>
          </cell>
          <cell r="V946">
            <v>227339.27348573913</v>
          </cell>
          <cell r="W946">
            <v>125144.48059287197</v>
          </cell>
          <cell r="X946">
            <v>36650.921444712119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D946">
            <v>408</v>
          </cell>
          <cell r="AE946" t="str">
            <v>SO</v>
          </cell>
          <cell r="AF946" t="str">
            <v>408.SO</v>
          </cell>
        </row>
        <row r="947">
          <cell r="A947">
            <v>947</v>
          </cell>
          <cell r="D947" t="str">
            <v>SE</v>
          </cell>
          <cell r="E947" t="str">
            <v>P</v>
          </cell>
          <cell r="F947">
            <v>379452.68069481634</v>
          </cell>
          <cell r="G947">
            <v>379452.68069481634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M947">
            <v>0.75</v>
          </cell>
          <cell r="N947">
            <v>284589.51052111224</v>
          </cell>
          <cell r="O947">
            <v>94863.170173704086</v>
          </cell>
          <cell r="P947">
            <v>0.75</v>
          </cell>
          <cell r="Q947">
            <v>0</v>
          </cell>
          <cell r="R947">
            <v>0</v>
          </cell>
          <cell r="S947" t="str">
            <v>PLNT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D947">
            <v>408</v>
          </cell>
          <cell r="AE947" t="str">
            <v>SE</v>
          </cell>
          <cell r="AF947" t="str">
            <v>408.SE</v>
          </cell>
        </row>
        <row r="948">
          <cell r="A948">
            <v>948</v>
          </cell>
          <cell r="D948" t="str">
            <v>SG</v>
          </cell>
          <cell r="E948" t="str">
            <v>P</v>
          </cell>
          <cell r="F948">
            <v>760297.02495593869</v>
          </cell>
          <cell r="G948">
            <v>760297.02495593869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M948">
            <v>0.75</v>
          </cell>
          <cell r="N948">
            <v>570222.76871695404</v>
          </cell>
          <cell r="O948">
            <v>190074.25623898467</v>
          </cell>
          <cell r="P948">
            <v>0.75</v>
          </cell>
          <cell r="Q948">
            <v>0</v>
          </cell>
          <cell r="R948">
            <v>0</v>
          </cell>
          <cell r="S948" t="str">
            <v>PLNT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D948">
            <v>408</v>
          </cell>
          <cell r="AE948" t="str">
            <v>SG</v>
          </cell>
          <cell r="AF948" t="str">
            <v>408.SG</v>
          </cell>
        </row>
        <row r="949">
          <cell r="A949">
            <v>949</v>
          </cell>
          <cell r="D949" t="str">
            <v>OPRV-ID</v>
          </cell>
          <cell r="E949" t="str">
            <v>DMSC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M949">
            <v>0.75</v>
          </cell>
          <cell r="N949">
            <v>0</v>
          </cell>
          <cell r="O949">
            <v>0</v>
          </cell>
          <cell r="P949">
            <v>0.75</v>
          </cell>
          <cell r="Q949">
            <v>0</v>
          </cell>
          <cell r="R949">
            <v>0</v>
          </cell>
          <cell r="S949" t="str">
            <v>PLNT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D949">
            <v>408</v>
          </cell>
          <cell r="AE949" t="str">
            <v>OPRV-ID</v>
          </cell>
          <cell r="AF949" t="str">
            <v>408.OPRV-ID</v>
          </cell>
        </row>
        <row r="950">
          <cell r="A950">
            <v>950</v>
          </cell>
          <cell r="D950" t="str">
            <v>EXCTAX</v>
          </cell>
          <cell r="E950" t="str">
            <v>GP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M950">
            <v>0.75</v>
          </cell>
          <cell r="N950">
            <v>0</v>
          </cell>
          <cell r="O950">
            <v>0</v>
          </cell>
          <cell r="P950">
            <v>0.75</v>
          </cell>
          <cell r="Q950">
            <v>0</v>
          </cell>
          <cell r="R950">
            <v>0</v>
          </cell>
          <cell r="S950" t="str">
            <v>PLNT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D950">
            <v>408</v>
          </cell>
          <cell r="AE950" t="str">
            <v>EXCTAX</v>
          </cell>
          <cell r="AF950" t="str">
            <v>408.EXCTAX</v>
          </cell>
        </row>
        <row r="951">
          <cell r="A951">
            <v>951</v>
          </cell>
          <cell r="D951" t="str">
            <v>DGP</v>
          </cell>
          <cell r="E951" t="str">
            <v>GP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M951">
            <v>0.75</v>
          </cell>
          <cell r="N951">
            <v>0</v>
          </cell>
          <cell r="O951">
            <v>0</v>
          </cell>
          <cell r="P951">
            <v>0.75</v>
          </cell>
          <cell r="Q951">
            <v>0</v>
          </cell>
          <cell r="R951">
            <v>0</v>
          </cell>
          <cell r="S951" t="str">
            <v>PLNT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D951">
            <v>408</v>
          </cell>
          <cell r="AE951" t="str">
            <v>DGP</v>
          </cell>
          <cell r="AF951" t="str">
            <v>408.DGP</v>
          </cell>
        </row>
        <row r="952">
          <cell r="A952">
            <v>952</v>
          </cell>
          <cell r="F952">
            <v>65813792.691764064</v>
          </cell>
          <cell r="G952">
            <v>32690025.835980766</v>
          </cell>
          <cell r="H952">
            <v>15720586.757735159</v>
          </cell>
          <cell r="I952">
            <v>17022594.998645678</v>
          </cell>
          <cell r="J952">
            <v>379975.37940248323</v>
          </cell>
          <cell r="K952">
            <v>609.72</v>
          </cell>
          <cell r="N952">
            <v>24517519.376985576</v>
          </cell>
          <cell r="O952">
            <v>8172506.4589951914</v>
          </cell>
          <cell r="Q952">
            <v>11790440.068301369</v>
          </cell>
          <cell r="R952">
            <v>3930146.6894337898</v>
          </cell>
          <cell r="T952">
            <v>2985849.555843431</v>
          </cell>
          <cell r="U952">
            <v>8580678.2049839217</v>
          </cell>
          <cell r="V952">
            <v>3187529.7678544144</v>
          </cell>
          <cell r="W952">
            <v>1754653.9630227215</v>
          </cell>
          <cell r="X952">
            <v>513883.50694118859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D952">
            <v>408</v>
          </cell>
          <cell r="AE952" t="str">
            <v>NA</v>
          </cell>
          <cell r="AF952" t="str">
            <v>408.NA1</v>
          </cell>
        </row>
        <row r="953">
          <cell r="A953">
            <v>953</v>
          </cell>
          <cell r="AD953">
            <v>408</v>
          </cell>
          <cell r="AE953" t="str">
            <v>NA</v>
          </cell>
          <cell r="AF953" t="str">
            <v>408.NA2</v>
          </cell>
        </row>
        <row r="954">
          <cell r="A954">
            <v>954</v>
          </cell>
          <cell r="B954">
            <v>41140</v>
          </cell>
          <cell r="C954" t="str">
            <v>Deferred Investment Tax Credit - Fed</v>
          </cell>
          <cell r="AD954">
            <v>41140</v>
          </cell>
          <cell r="AE954" t="str">
            <v>NA</v>
          </cell>
          <cell r="AF954" t="str">
            <v>41140.NA</v>
          </cell>
        </row>
        <row r="955">
          <cell r="A955">
            <v>955</v>
          </cell>
          <cell r="D955" t="str">
            <v>DGU</v>
          </cell>
          <cell r="E955" t="str">
            <v>PTD</v>
          </cell>
          <cell r="F955">
            <v>-3978052.186232816</v>
          </cell>
          <cell r="G955">
            <v>-2003518.7467465769</v>
          </cell>
          <cell r="H955">
            <v>-951704.44366061571</v>
          </cell>
          <cell r="I955">
            <v>-1022828.9958256233</v>
          </cell>
          <cell r="J955">
            <v>0</v>
          </cell>
          <cell r="K955">
            <v>0</v>
          </cell>
          <cell r="M955">
            <v>0.75</v>
          </cell>
          <cell r="N955">
            <v>-1502639.0600599325</v>
          </cell>
          <cell r="O955">
            <v>-500879.68668664421</v>
          </cell>
          <cell r="P955">
            <v>0.75</v>
          </cell>
          <cell r="Q955">
            <v>-713778.33274546172</v>
          </cell>
          <cell r="R955">
            <v>-237926.11091515393</v>
          </cell>
          <cell r="S955" t="str">
            <v>PLNT</v>
          </cell>
          <cell r="T955">
            <v>-179409.39692994504</v>
          </cell>
          <cell r="U955">
            <v>-515583.34511305601</v>
          </cell>
          <cell r="V955">
            <v>-191527.6649581455</v>
          </cell>
          <cell r="W955">
            <v>-105431.10208301191</v>
          </cell>
          <cell r="X955">
            <v>-30877.486741464723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D955">
            <v>41140</v>
          </cell>
          <cell r="AE955" t="str">
            <v>DGU</v>
          </cell>
          <cell r="AF955" t="str">
            <v>41140.DGU</v>
          </cell>
        </row>
        <row r="956">
          <cell r="A956">
            <v>956</v>
          </cell>
          <cell r="AD956">
            <v>41140</v>
          </cell>
          <cell r="AE956" t="str">
            <v>NA</v>
          </cell>
          <cell r="AF956" t="str">
            <v>41140.NA1</v>
          </cell>
        </row>
        <row r="957">
          <cell r="A957">
            <v>957</v>
          </cell>
          <cell r="F957">
            <v>-3978052.186232816</v>
          </cell>
          <cell r="G957">
            <v>-2003518.7467465769</v>
          </cell>
          <cell r="H957">
            <v>-951704.44366061571</v>
          </cell>
          <cell r="I957">
            <v>-1022828.9958256233</v>
          </cell>
          <cell r="J957">
            <v>0</v>
          </cell>
          <cell r="K957">
            <v>0</v>
          </cell>
          <cell r="N957">
            <v>-1502639.0600599325</v>
          </cell>
          <cell r="O957">
            <v>-500879.68668664421</v>
          </cell>
          <cell r="Q957">
            <v>-713778.33274546172</v>
          </cell>
          <cell r="R957">
            <v>-237926.11091515393</v>
          </cell>
          <cell r="T957">
            <v>-179409.39692994504</v>
          </cell>
          <cell r="U957">
            <v>-515583.34511305601</v>
          </cell>
          <cell r="V957">
            <v>-191527.6649581455</v>
          </cell>
          <cell r="W957">
            <v>-105431.10208301191</v>
          </cell>
          <cell r="X957">
            <v>-30877.486741464723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D957">
            <v>41140</v>
          </cell>
          <cell r="AE957" t="str">
            <v>NA</v>
          </cell>
          <cell r="AF957" t="str">
            <v>41140.NA2</v>
          </cell>
        </row>
        <row r="958">
          <cell r="A958">
            <v>958</v>
          </cell>
          <cell r="AD958">
            <v>41140</v>
          </cell>
          <cell r="AE958" t="str">
            <v>NA</v>
          </cell>
          <cell r="AF958" t="str">
            <v>41140.NA3</v>
          </cell>
        </row>
        <row r="959">
          <cell r="A959">
            <v>959</v>
          </cell>
          <cell r="B959">
            <v>41141</v>
          </cell>
          <cell r="C959" t="str">
            <v>Deferred Investment Tax Credit - Idaho</v>
          </cell>
          <cell r="AD959">
            <v>41141</v>
          </cell>
          <cell r="AE959" t="str">
            <v>NA</v>
          </cell>
          <cell r="AF959" t="str">
            <v>41141.NA</v>
          </cell>
        </row>
        <row r="960">
          <cell r="A960">
            <v>960</v>
          </cell>
          <cell r="D960" t="str">
            <v>DGU</v>
          </cell>
          <cell r="E960" t="str">
            <v>PTD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M960">
            <v>0.75</v>
          </cell>
          <cell r="N960">
            <v>0</v>
          </cell>
          <cell r="O960">
            <v>0</v>
          </cell>
          <cell r="P960">
            <v>0.75</v>
          </cell>
          <cell r="Q960">
            <v>0</v>
          </cell>
          <cell r="R960">
            <v>0</v>
          </cell>
          <cell r="S960" t="str">
            <v>PLNT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D960">
            <v>41141</v>
          </cell>
          <cell r="AE960" t="str">
            <v>DGU</v>
          </cell>
          <cell r="AF960" t="str">
            <v>41141.DGU</v>
          </cell>
        </row>
        <row r="961">
          <cell r="A961">
            <v>961</v>
          </cell>
          <cell r="AD961">
            <v>41141</v>
          </cell>
          <cell r="AE961" t="str">
            <v>NA</v>
          </cell>
          <cell r="AF961" t="str">
            <v>41141.NA1</v>
          </cell>
        </row>
        <row r="962">
          <cell r="A962">
            <v>962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D962">
            <v>41141</v>
          </cell>
          <cell r="AE962" t="str">
            <v>NA</v>
          </cell>
          <cell r="AF962" t="str">
            <v>41141.NA2</v>
          </cell>
        </row>
        <row r="963">
          <cell r="A963">
            <v>963</v>
          </cell>
          <cell r="AD963">
            <v>41141</v>
          </cell>
          <cell r="AE963" t="str">
            <v>NA</v>
          </cell>
          <cell r="AF963" t="str">
            <v>41141.NA3</v>
          </cell>
        </row>
        <row r="964">
          <cell r="A964">
            <v>964</v>
          </cell>
          <cell r="B964" t="str">
            <v>TOTAL DEFERRED ITC</v>
          </cell>
          <cell r="F964">
            <v>-3978052.186232816</v>
          </cell>
          <cell r="G964">
            <v>-2003518.7467465769</v>
          </cell>
          <cell r="H964">
            <v>-951704.44366061571</v>
          </cell>
          <cell r="I964">
            <v>-1022828.9958256233</v>
          </cell>
          <cell r="J964">
            <v>0</v>
          </cell>
          <cell r="K964">
            <v>0</v>
          </cell>
          <cell r="N964">
            <v>-1502639.0600599325</v>
          </cell>
          <cell r="O964">
            <v>-500879.68668664421</v>
          </cell>
          <cell r="Q964">
            <v>-713778.33274546172</v>
          </cell>
          <cell r="R964">
            <v>-237926.11091515393</v>
          </cell>
          <cell r="T964">
            <v>-179409.39692994504</v>
          </cell>
          <cell r="U964">
            <v>-515583.34511305601</v>
          </cell>
          <cell r="V964">
            <v>-191527.6649581455</v>
          </cell>
          <cell r="W964">
            <v>-105431.10208301191</v>
          </cell>
          <cell r="X964">
            <v>-30877.486741464723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D964" t="str">
            <v>TOTAL DEFERRED ITC</v>
          </cell>
          <cell r="AE964" t="str">
            <v>NA</v>
          </cell>
          <cell r="AF964" t="str">
            <v>TOTAL DEFERRED ITC.NA</v>
          </cell>
        </row>
        <row r="965">
          <cell r="A965">
            <v>965</v>
          </cell>
          <cell r="AD965" t="str">
            <v>TOTAL DEFERRED ITC</v>
          </cell>
          <cell r="AE965" t="str">
            <v>NA</v>
          </cell>
          <cell r="AF965" t="str">
            <v>TOTAL DEFERRED ITC.NA1</v>
          </cell>
        </row>
        <row r="966">
          <cell r="A966">
            <v>966</v>
          </cell>
          <cell r="B966">
            <v>427</v>
          </cell>
          <cell r="C966" t="str">
            <v>Interest on Long-Term Debt</v>
          </cell>
          <cell r="AD966">
            <v>427</v>
          </cell>
          <cell r="AE966" t="str">
            <v>NA</v>
          </cell>
          <cell r="AF966" t="str">
            <v>427.NA</v>
          </cell>
        </row>
        <row r="967">
          <cell r="A967">
            <v>967</v>
          </cell>
          <cell r="D967" t="str">
            <v>S</v>
          </cell>
          <cell r="F967">
            <v>155272083.69026306</v>
          </cell>
          <cell r="G967">
            <v>79334941.323943034</v>
          </cell>
          <cell r="H967">
            <v>37994018.15155489</v>
          </cell>
          <cell r="I967">
            <v>37421519.572534345</v>
          </cell>
          <cell r="J967">
            <v>348921.23564298294</v>
          </cell>
          <cell r="K967">
            <v>172683.40658780397</v>
          </cell>
          <cell r="N967">
            <v>55933413.774250276</v>
          </cell>
          <cell r="O967">
            <v>23401527.549692757</v>
          </cell>
          <cell r="Q967">
            <v>28495513.613666177</v>
          </cell>
          <cell r="R967">
            <v>9498504.5378887225</v>
          </cell>
          <cell r="S967" t="str">
            <v>PLNT</v>
          </cell>
          <cell r="T967">
            <v>6563924.4547336996</v>
          </cell>
          <cell r="U967">
            <v>18863282.444243763</v>
          </cell>
          <cell r="V967">
            <v>7007286.9386418425</v>
          </cell>
          <cell r="W967">
            <v>3857333.0109483185</v>
          </cell>
          <cell r="X967">
            <v>1129692.7239667187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D967">
            <v>427</v>
          </cell>
          <cell r="AE967" t="str">
            <v>S</v>
          </cell>
          <cell r="AF967" t="str">
            <v>427.S</v>
          </cell>
        </row>
        <row r="968">
          <cell r="A968">
            <v>968</v>
          </cell>
          <cell r="D968" t="str">
            <v>SNP</v>
          </cell>
          <cell r="E968" t="str">
            <v>GP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M968">
            <v>0.75</v>
          </cell>
          <cell r="N968">
            <v>0</v>
          </cell>
          <cell r="O968">
            <v>0</v>
          </cell>
          <cell r="P968">
            <v>0.75</v>
          </cell>
          <cell r="Q968">
            <v>0</v>
          </cell>
          <cell r="R968">
            <v>0</v>
          </cell>
          <cell r="S968" t="str">
            <v>PLNT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D968">
            <v>427</v>
          </cell>
          <cell r="AE968" t="str">
            <v>SNP</v>
          </cell>
          <cell r="AF968" t="str">
            <v>427.SNP</v>
          </cell>
        </row>
        <row r="969">
          <cell r="A969">
            <v>969</v>
          </cell>
          <cell r="F969">
            <v>155272083.69026306</v>
          </cell>
          <cell r="G969">
            <v>79334941.323943034</v>
          </cell>
          <cell r="H969">
            <v>37994018.15155489</v>
          </cell>
          <cell r="I969">
            <v>37421519.572534345</v>
          </cell>
          <cell r="J969">
            <v>348921.23564298294</v>
          </cell>
          <cell r="K969">
            <v>172683.40658780397</v>
          </cell>
          <cell r="N969">
            <v>55933413.774250276</v>
          </cell>
          <cell r="O969">
            <v>23401527.549692757</v>
          </cell>
          <cell r="Q969">
            <v>28495513.613666177</v>
          </cell>
          <cell r="R969">
            <v>9498504.5378887225</v>
          </cell>
          <cell r="T969">
            <v>6563924.4547336996</v>
          </cell>
          <cell r="U969">
            <v>18863282.444243763</v>
          </cell>
          <cell r="V969">
            <v>7007286.9386418425</v>
          </cell>
          <cell r="W969">
            <v>3857333.0109483185</v>
          </cell>
          <cell r="X969">
            <v>1129692.7239667187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D969">
            <v>427</v>
          </cell>
          <cell r="AE969" t="str">
            <v>NA</v>
          </cell>
          <cell r="AF969" t="str">
            <v>427.NA1</v>
          </cell>
        </row>
        <row r="970">
          <cell r="A970">
            <v>970</v>
          </cell>
          <cell r="AD970">
            <v>427</v>
          </cell>
          <cell r="AE970" t="str">
            <v>NA</v>
          </cell>
          <cell r="AF970" t="str">
            <v>427.NA2</v>
          </cell>
        </row>
        <row r="971">
          <cell r="A971">
            <v>971</v>
          </cell>
          <cell r="B971">
            <v>428</v>
          </cell>
          <cell r="C971" t="str">
            <v>Amortization of Debt Disc &amp; Exp</v>
          </cell>
          <cell r="AD971">
            <v>428</v>
          </cell>
          <cell r="AE971" t="str">
            <v>NA</v>
          </cell>
          <cell r="AF971" t="str">
            <v>428.NA</v>
          </cell>
        </row>
        <row r="972">
          <cell r="A972">
            <v>972</v>
          </cell>
          <cell r="D972" t="str">
            <v>SNP</v>
          </cell>
          <cell r="E972" t="str">
            <v>GP</v>
          </cell>
          <cell r="F972">
            <v>2189111.1082934951</v>
          </cell>
          <cell r="G972">
            <v>1067935.5719749818</v>
          </cell>
          <cell r="H972">
            <v>532121.29559668037</v>
          </cell>
          <cell r="I972">
            <v>576192.57122447854</v>
          </cell>
          <cell r="J972">
            <v>12861.669497355275</v>
          </cell>
          <cell r="K972">
            <v>0</v>
          </cell>
          <cell r="M972">
            <v>0.75</v>
          </cell>
          <cell r="N972">
            <v>800951.67898123641</v>
          </cell>
          <cell r="O972">
            <v>266983.89299374545</v>
          </cell>
          <cell r="P972">
            <v>0.75</v>
          </cell>
          <cell r="Q972">
            <v>399090.97169751028</v>
          </cell>
          <cell r="R972">
            <v>133030.32389917009</v>
          </cell>
          <cell r="S972" t="str">
            <v>PLNT</v>
          </cell>
          <cell r="T972">
            <v>101067.10128554261</v>
          </cell>
          <cell r="U972">
            <v>290444.73173290468</v>
          </cell>
          <cell r="V972">
            <v>107893.71261788951</v>
          </cell>
          <cell r="W972">
            <v>59392.741156311349</v>
          </cell>
          <cell r="X972">
            <v>17394.284431830347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428</v>
          </cell>
          <cell r="AE972" t="str">
            <v>SNP</v>
          </cell>
          <cell r="AF972" t="str">
            <v>428.SNP</v>
          </cell>
        </row>
        <row r="973">
          <cell r="A973">
            <v>973</v>
          </cell>
          <cell r="F973">
            <v>2189111.1082934951</v>
          </cell>
          <cell r="G973">
            <v>1067935.5719749818</v>
          </cell>
          <cell r="H973">
            <v>532121.29559668037</v>
          </cell>
          <cell r="I973">
            <v>576192.57122447854</v>
          </cell>
          <cell r="J973">
            <v>12861.669497355275</v>
          </cell>
          <cell r="K973">
            <v>0</v>
          </cell>
          <cell r="N973">
            <v>800951.67898123641</v>
          </cell>
          <cell r="O973">
            <v>266983.89299374545</v>
          </cell>
          <cell r="Q973">
            <v>399090.97169751028</v>
          </cell>
          <cell r="R973">
            <v>133030.32389917009</v>
          </cell>
          <cell r="T973">
            <v>101067.10128554261</v>
          </cell>
          <cell r="U973">
            <v>290444.73173290468</v>
          </cell>
          <cell r="V973">
            <v>107893.71261788951</v>
          </cell>
          <cell r="W973">
            <v>59392.741156311349</v>
          </cell>
          <cell r="X973">
            <v>17394.284431830347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D973">
            <v>428</v>
          </cell>
          <cell r="AE973" t="str">
            <v>NA</v>
          </cell>
          <cell r="AF973" t="str">
            <v>428.NA1</v>
          </cell>
        </row>
        <row r="974">
          <cell r="A974">
            <v>974</v>
          </cell>
          <cell r="AD974">
            <v>428</v>
          </cell>
          <cell r="AE974" t="str">
            <v>NA</v>
          </cell>
          <cell r="AF974" t="str">
            <v>428.NA2</v>
          </cell>
        </row>
        <row r="975">
          <cell r="A975">
            <v>975</v>
          </cell>
          <cell r="B975">
            <v>429</v>
          </cell>
          <cell r="C975" t="str">
            <v>Amortization of Premium on Debt</v>
          </cell>
          <cell r="AD975">
            <v>429</v>
          </cell>
          <cell r="AE975" t="str">
            <v>NA</v>
          </cell>
          <cell r="AF975" t="str">
            <v>429.NA</v>
          </cell>
        </row>
        <row r="976">
          <cell r="A976">
            <v>976</v>
          </cell>
          <cell r="D976" t="str">
            <v>SNP</v>
          </cell>
          <cell r="E976" t="str">
            <v>GP</v>
          </cell>
          <cell r="F976">
            <v>-4904.99176506186</v>
          </cell>
          <cell r="G976">
            <v>-2392.8503063681055</v>
          </cell>
          <cell r="H976">
            <v>-1192.2878482629462</v>
          </cell>
          <cell r="I976">
            <v>-1291.0353459167472</v>
          </cell>
          <cell r="J976">
            <v>-28.818264514062715</v>
          </cell>
          <cell r="K976">
            <v>0</v>
          </cell>
          <cell r="M976">
            <v>0.75</v>
          </cell>
          <cell r="N976">
            <v>-1794.6377297760791</v>
          </cell>
          <cell r="O976">
            <v>-598.21257659202638</v>
          </cell>
          <cell r="P976">
            <v>0.75</v>
          </cell>
          <cell r="Q976">
            <v>-894.21588619720967</v>
          </cell>
          <cell r="R976">
            <v>-298.07196206573656</v>
          </cell>
          <cell r="S976" t="str">
            <v>PLNT</v>
          </cell>
          <cell r="T976">
            <v>-226.45415193690397</v>
          </cell>
          <cell r="U976">
            <v>-650.77967580460415</v>
          </cell>
          <cell r="V976">
            <v>-241.75007375721859</v>
          </cell>
          <cell r="W976">
            <v>-133.07725915440389</v>
          </cell>
          <cell r="X976">
            <v>-38.974185263616512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D976">
            <v>429</v>
          </cell>
          <cell r="AE976" t="str">
            <v>SNP</v>
          </cell>
          <cell r="AF976" t="str">
            <v>429.SNP</v>
          </cell>
        </row>
        <row r="977">
          <cell r="A977">
            <v>977</v>
          </cell>
          <cell r="F977">
            <v>-4904.99176506186</v>
          </cell>
          <cell r="G977">
            <v>-2392.8503063681055</v>
          </cell>
          <cell r="H977">
            <v>-1192.2878482629462</v>
          </cell>
          <cell r="I977">
            <v>-1291.0353459167472</v>
          </cell>
          <cell r="J977">
            <v>-28.818264514062715</v>
          </cell>
          <cell r="K977">
            <v>0</v>
          </cell>
          <cell r="N977">
            <v>-1794.6377297760791</v>
          </cell>
          <cell r="O977">
            <v>-598.21257659202638</v>
          </cell>
          <cell r="Q977">
            <v>-894.21588619720967</v>
          </cell>
          <cell r="R977">
            <v>-298.07196206573656</v>
          </cell>
          <cell r="T977">
            <v>-226.45415193690397</v>
          </cell>
          <cell r="U977">
            <v>-650.77967580460415</v>
          </cell>
          <cell r="V977">
            <v>-241.75007375721859</v>
          </cell>
          <cell r="W977">
            <v>-133.07725915440389</v>
          </cell>
          <cell r="X977">
            <v>-38.974185263616512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D977">
            <v>429</v>
          </cell>
          <cell r="AE977" t="str">
            <v>NA</v>
          </cell>
          <cell r="AF977" t="str">
            <v>429.NA1</v>
          </cell>
        </row>
        <row r="978">
          <cell r="A978">
            <v>978</v>
          </cell>
          <cell r="AD978">
            <v>429</v>
          </cell>
          <cell r="AE978" t="str">
            <v>NA</v>
          </cell>
          <cell r="AF978" t="str">
            <v>429.NA2</v>
          </cell>
        </row>
        <row r="979">
          <cell r="A979">
            <v>979</v>
          </cell>
          <cell r="B979">
            <v>431</v>
          </cell>
          <cell r="C979" t="str">
            <v>Other Interest Expense</v>
          </cell>
          <cell r="AD979">
            <v>431</v>
          </cell>
          <cell r="AE979" t="str">
            <v>NA</v>
          </cell>
          <cell r="AF979" t="str">
            <v>431.NA</v>
          </cell>
        </row>
        <row r="980">
          <cell r="A980">
            <v>980</v>
          </cell>
          <cell r="D980" t="str">
            <v>OTH</v>
          </cell>
          <cell r="E980" t="str">
            <v>NUTIL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M980">
            <v>0.75</v>
          </cell>
          <cell r="N980">
            <v>0</v>
          </cell>
          <cell r="O980">
            <v>0</v>
          </cell>
          <cell r="P980">
            <v>0.75</v>
          </cell>
          <cell r="Q980">
            <v>0</v>
          </cell>
          <cell r="R980">
            <v>0</v>
          </cell>
          <cell r="S980" t="str">
            <v>PLNT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D980">
            <v>431</v>
          </cell>
          <cell r="AE980" t="str">
            <v>OTH</v>
          </cell>
          <cell r="AF980" t="str">
            <v>431.OTH</v>
          </cell>
        </row>
        <row r="981">
          <cell r="A981">
            <v>981</v>
          </cell>
          <cell r="D981" t="str">
            <v>SO</v>
          </cell>
          <cell r="E981" t="str">
            <v>GP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M981">
            <v>0.75</v>
          </cell>
          <cell r="N981">
            <v>0</v>
          </cell>
          <cell r="O981">
            <v>0</v>
          </cell>
          <cell r="P981">
            <v>0.75</v>
          </cell>
          <cell r="Q981">
            <v>0</v>
          </cell>
          <cell r="R981">
            <v>0</v>
          </cell>
          <cell r="S981" t="str">
            <v>PLNT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D981">
            <v>431</v>
          </cell>
          <cell r="AE981" t="str">
            <v>SO</v>
          </cell>
          <cell r="AF981" t="str">
            <v>431.SO</v>
          </cell>
        </row>
        <row r="982">
          <cell r="A982">
            <v>982</v>
          </cell>
          <cell r="D982" t="str">
            <v>SNP</v>
          </cell>
          <cell r="E982" t="str">
            <v>GP</v>
          </cell>
          <cell r="F982">
            <v>6426413.0569397705</v>
          </cell>
          <cell r="G982">
            <v>3135060.1975888107</v>
          </cell>
          <cell r="H982">
            <v>1562109.4922696552</v>
          </cell>
          <cell r="I982">
            <v>1691486.3064740542</v>
          </cell>
          <cell r="J982">
            <v>37757.060607252832</v>
          </cell>
          <cell r="K982">
            <v>0</v>
          </cell>
          <cell r="M982">
            <v>0.75</v>
          </cell>
          <cell r="N982">
            <v>2351295.148191608</v>
          </cell>
          <cell r="O982">
            <v>783765.04939720267</v>
          </cell>
          <cell r="P982">
            <v>0.75</v>
          </cell>
          <cell r="Q982">
            <v>1171582.1192022413</v>
          </cell>
          <cell r="R982">
            <v>390527.37306741381</v>
          </cell>
          <cell r="S982" t="str">
            <v>PLNT</v>
          </cell>
          <cell r="T982">
            <v>296695.28278753161</v>
          </cell>
          <cell r="U982">
            <v>852637.31441330863</v>
          </cell>
          <cell r="V982">
            <v>316735.6654043126</v>
          </cell>
          <cell r="W982">
            <v>174354.91776015921</v>
          </cell>
          <cell r="X982">
            <v>51063.126108741999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D982">
            <v>431</v>
          </cell>
          <cell r="AE982" t="str">
            <v>SNP</v>
          </cell>
          <cell r="AF982" t="str">
            <v>431.SNP</v>
          </cell>
        </row>
        <row r="983">
          <cell r="A983">
            <v>983</v>
          </cell>
          <cell r="F983">
            <v>6426413.0569397705</v>
          </cell>
          <cell r="G983">
            <v>3135060.1975888107</v>
          </cell>
          <cell r="H983">
            <v>1562109.4922696552</v>
          </cell>
          <cell r="I983">
            <v>1691486.3064740542</v>
          </cell>
          <cell r="J983">
            <v>37757.060607252832</v>
          </cell>
          <cell r="K983">
            <v>0</v>
          </cell>
          <cell r="N983">
            <v>2351295.148191608</v>
          </cell>
          <cell r="O983">
            <v>783765.04939720267</v>
          </cell>
          <cell r="Q983">
            <v>1171582.1192022413</v>
          </cell>
          <cell r="R983">
            <v>390527.37306741381</v>
          </cell>
          <cell r="T983">
            <v>296695.28278753161</v>
          </cell>
          <cell r="U983">
            <v>852637.31441330863</v>
          </cell>
          <cell r="V983">
            <v>316735.6654043126</v>
          </cell>
          <cell r="W983">
            <v>174354.91776015921</v>
          </cell>
          <cell r="X983">
            <v>51063.126108741999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D983">
            <v>431</v>
          </cell>
          <cell r="AE983" t="str">
            <v>NA</v>
          </cell>
          <cell r="AF983" t="str">
            <v>431.NA1</v>
          </cell>
        </row>
        <row r="984">
          <cell r="A984">
            <v>984</v>
          </cell>
          <cell r="AD984">
            <v>431</v>
          </cell>
          <cell r="AE984" t="str">
            <v>NA</v>
          </cell>
          <cell r="AF984" t="str">
            <v>431.NA2</v>
          </cell>
        </row>
        <row r="985">
          <cell r="A985">
            <v>985</v>
          </cell>
          <cell r="B985">
            <v>432</v>
          </cell>
          <cell r="C985" t="str">
            <v>AFUDC - Borrowed</v>
          </cell>
          <cell r="AD985">
            <v>432</v>
          </cell>
          <cell r="AE985" t="str">
            <v>NA</v>
          </cell>
          <cell r="AF985" t="str">
            <v>432.NA</v>
          </cell>
        </row>
        <row r="986">
          <cell r="A986">
            <v>986</v>
          </cell>
          <cell r="D986" t="str">
            <v>SNP</v>
          </cell>
          <cell r="E986" t="str">
            <v>GP</v>
          </cell>
          <cell r="F986">
            <v>-7825586.7922832454</v>
          </cell>
          <cell r="G986">
            <v>-3817632.8626698535</v>
          </cell>
          <cell r="H986">
            <v>-1902215.6376339302</v>
          </cell>
          <cell r="I986">
            <v>-2059760.675510433</v>
          </cell>
          <cell r="J986">
            <v>-45977.61646903192</v>
          </cell>
          <cell r="K986">
            <v>0</v>
          </cell>
          <cell r="M986">
            <v>0.75</v>
          </cell>
          <cell r="N986">
            <v>-2863224.6470023901</v>
          </cell>
          <cell r="O986">
            <v>-954408.21566746337</v>
          </cell>
          <cell r="P986">
            <v>0.75</v>
          </cell>
          <cell r="Q986">
            <v>-1426661.7282254477</v>
          </cell>
          <cell r="R986">
            <v>-475553.90940848255</v>
          </cell>
          <cell r="S986" t="str">
            <v>PLNT</v>
          </cell>
          <cell r="T986">
            <v>-361292.4761827382</v>
          </cell>
          <cell r="U986">
            <v>-1038275.5118853202</v>
          </cell>
          <cell r="V986">
            <v>-385696.0979432207</v>
          </cell>
          <cell r="W986">
            <v>-212315.87971459597</v>
          </cell>
          <cell r="X986">
            <v>-62180.709784557854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D986">
            <v>432</v>
          </cell>
          <cell r="AE986" t="str">
            <v>SNP</v>
          </cell>
          <cell r="AF986" t="str">
            <v>432.SNP</v>
          </cell>
        </row>
        <row r="987">
          <cell r="A987">
            <v>987</v>
          </cell>
          <cell r="F987">
            <v>-7825586.7922832454</v>
          </cell>
          <cell r="G987">
            <v>-3817632.8626698535</v>
          </cell>
          <cell r="H987">
            <v>-1902215.6376339302</v>
          </cell>
          <cell r="I987">
            <v>-2059760.675510433</v>
          </cell>
          <cell r="J987">
            <v>-45977.61646903192</v>
          </cell>
          <cell r="K987">
            <v>0</v>
          </cell>
          <cell r="N987">
            <v>-2863224.6470023901</v>
          </cell>
          <cell r="O987">
            <v>-954408.21566746337</v>
          </cell>
          <cell r="Q987">
            <v>-1426661.7282254477</v>
          </cell>
          <cell r="R987">
            <v>-475553.90940848255</v>
          </cell>
          <cell r="T987">
            <v>-361292.4761827382</v>
          </cell>
          <cell r="U987">
            <v>-1038275.5118853202</v>
          </cell>
          <cell r="V987">
            <v>-385696.0979432207</v>
          </cell>
          <cell r="W987">
            <v>-212315.87971459597</v>
          </cell>
          <cell r="X987">
            <v>-62180.709784557854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D987">
            <v>432</v>
          </cell>
          <cell r="AE987" t="str">
            <v>NA</v>
          </cell>
          <cell r="AF987" t="str">
            <v>432.NA1</v>
          </cell>
        </row>
        <row r="988">
          <cell r="A988">
            <v>988</v>
          </cell>
          <cell r="AD988">
            <v>432</v>
          </cell>
          <cell r="AE988" t="str">
            <v>NA</v>
          </cell>
          <cell r="AF988" t="str">
            <v>432.NA2</v>
          </cell>
        </row>
        <row r="989">
          <cell r="A989">
            <v>989</v>
          </cell>
          <cell r="C989" t="str">
            <v>Electric Interest Deductions for Tax</v>
          </cell>
          <cell r="F989">
            <v>785032.38118495885</v>
          </cell>
          <cell r="G989">
            <v>382970.05658757128</v>
          </cell>
          <cell r="H989">
            <v>190822.86238414259</v>
          </cell>
          <cell r="I989">
            <v>206627.1668421831</v>
          </cell>
          <cell r="J989">
            <v>4612.2953710621223</v>
          </cell>
          <cell r="K989">
            <v>0</v>
          </cell>
          <cell r="N989">
            <v>287227.54244067846</v>
          </cell>
          <cell r="O989">
            <v>95742.51414689282</v>
          </cell>
          <cell r="Q989">
            <v>143117.14678810677</v>
          </cell>
          <cell r="R989">
            <v>47705.715596035647</v>
          </cell>
          <cell r="T989">
            <v>36243.453738399083</v>
          </cell>
          <cell r="U989">
            <v>104155.75458508858</v>
          </cell>
          <cell r="V989">
            <v>38691.530005224224</v>
          </cell>
          <cell r="W989">
            <v>21298.701942720189</v>
          </cell>
          <cell r="X989">
            <v>6237.7265707508777</v>
          </cell>
          <cell r="AD989">
            <v>432</v>
          </cell>
          <cell r="AE989" t="str">
            <v>NA</v>
          </cell>
          <cell r="AF989" t="str">
            <v>432.NA3</v>
          </cell>
        </row>
        <row r="990">
          <cell r="A990">
            <v>990</v>
          </cell>
          <cell r="AD990">
            <v>432</v>
          </cell>
          <cell r="AE990" t="str">
            <v>NA</v>
          </cell>
          <cell r="AF990" t="str">
            <v>432.NA4</v>
          </cell>
        </row>
        <row r="991">
          <cell r="A991">
            <v>991</v>
          </cell>
          <cell r="C991" t="str">
            <v>Total Electric Interest Deductions for Tax</v>
          </cell>
          <cell r="F991">
            <v>156057116.07144806</v>
          </cell>
          <cell r="G991">
            <v>79717911.380530611</v>
          </cell>
          <cell r="H991">
            <v>38184841.013939038</v>
          </cell>
          <cell r="I991">
            <v>37628146.739376523</v>
          </cell>
          <cell r="J991">
            <v>353533.53101404506</v>
          </cell>
          <cell r="K991">
            <v>172683.40658780397</v>
          </cell>
          <cell r="N991">
            <v>56220641.316690952</v>
          </cell>
          <cell r="O991">
            <v>23497270.063839652</v>
          </cell>
          <cell r="Q991">
            <v>28638630.760454282</v>
          </cell>
          <cell r="R991">
            <v>9546210.2534847595</v>
          </cell>
          <cell r="T991">
            <v>6600167.9084720984</v>
          </cell>
          <cell r="U991">
            <v>18967438.198828854</v>
          </cell>
          <cell r="V991">
            <v>7045978.4686470665</v>
          </cell>
          <cell r="W991">
            <v>3878631.7128910385</v>
          </cell>
          <cell r="X991">
            <v>1135930.4505374697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D991">
            <v>432</v>
          </cell>
          <cell r="AE991" t="str">
            <v>NA</v>
          </cell>
          <cell r="AF991" t="str">
            <v>432.NA5</v>
          </cell>
        </row>
        <row r="992">
          <cell r="A992">
            <v>992</v>
          </cell>
          <cell r="AD992">
            <v>432</v>
          </cell>
          <cell r="AE992" t="str">
            <v>NA</v>
          </cell>
          <cell r="AF992" t="str">
            <v>432.NA6</v>
          </cell>
        </row>
        <row r="993">
          <cell r="A993">
            <v>993</v>
          </cell>
          <cell r="AD993">
            <v>432</v>
          </cell>
          <cell r="AE993" t="str">
            <v>NA</v>
          </cell>
          <cell r="AF993" t="str">
            <v>432.NA7</v>
          </cell>
        </row>
        <row r="994">
          <cell r="A994">
            <v>994</v>
          </cell>
          <cell r="B994">
            <v>419</v>
          </cell>
          <cell r="C994" t="str">
            <v>Interest &amp; Dividends</v>
          </cell>
          <cell r="AD994">
            <v>419</v>
          </cell>
          <cell r="AE994" t="str">
            <v>NA</v>
          </cell>
          <cell r="AF994" t="str">
            <v>419.NA</v>
          </cell>
        </row>
        <row r="995">
          <cell r="A995">
            <v>995</v>
          </cell>
          <cell r="D995" t="str">
            <v>SNP</v>
          </cell>
          <cell r="E995" t="str">
            <v>GP</v>
          </cell>
          <cell r="F995">
            <v>-14643858.942457337</v>
          </cell>
          <cell r="G995">
            <v>-7143857.5302946391</v>
          </cell>
          <cell r="H995">
            <v>-3559576.8362209201</v>
          </cell>
          <cell r="I995">
            <v>-3854387.6118195741</v>
          </cell>
          <cell r="J995">
            <v>-86036.964122209087</v>
          </cell>
          <cell r="K995">
            <v>0</v>
          </cell>
          <cell r="M995">
            <v>0.75</v>
          </cell>
          <cell r="N995">
            <v>-5357893.1477209795</v>
          </cell>
          <cell r="O995">
            <v>-1785964.3825736598</v>
          </cell>
          <cell r="P995">
            <v>0.75</v>
          </cell>
          <cell r="Q995">
            <v>-2669682.6271656901</v>
          </cell>
          <cell r="R995">
            <v>-889894.20905523002</v>
          </cell>
          <cell r="S995" t="str">
            <v>PLNT</v>
          </cell>
          <cell r="T995">
            <v>-676079.14890271006</v>
          </cell>
          <cell r="U995">
            <v>-1942903.5218738131</v>
          </cell>
          <cell r="V995">
            <v>-721745.1422947942</v>
          </cell>
          <cell r="W995">
            <v>-397302.3207473933</v>
          </cell>
          <cell r="X995">
            <v>-116357.47800086302</v>
          </cell>
          <cell r="AD995">
            <v>419</v>
          </cell>
          <cell r="AE995" t="str">
            <v>SNP</v>
          </cell>
          <cell r="AF995" t="str">
            <v>419.SNP</v>
          </cell>
        </row>
        <row r="996">
          <cell r="A996">
            <v>996</v>
          </cell>
          <cell r="C996" t="str">
            <v>Total Operating Deductions for Tax</v>
          </cell>
          <cell r="F996">
            <v>-14643858.942457337</v>
          </cell>
          <cell r="G996">
            <v>-7143857.5302946391</v>
          </cell>
          <cell r="H996">
            <v>-3559576.8362209201</v>
          </cell>
          <cell r="I996">
            <v>-3854387.6118195741</v>
          </cell>
          <cell r="J996">
            <v>-86036.964122209087</v>
          </cell>
          <cell r="K996">
            <v>0</v>
          </cell>
          <cell r="N996">
            <v>-5357893.1477209795</v>
          </cell>
          <cell r="O996">
            <v>-1785964.3825736598</v>
          </cell>
          <cell r="Q996">
            <v>-2669682.6271656901</v>
          </cell>
          <cell r="R996">
            <v>-889894.20905523002</v>
          </cell>
          <cell r="T996">
            <v>-676079.14890271006</v>
          </cell>
          <cell r="U996">
            <v>-1942903.5218738131</v>
          </cell>
          <cell r="V996">
            <v>-721745.1422947942</v>
          </cell>
          <cell r="W996">
            <v>-397302.3207473933</v>
          </cell>
          <cell r="X996">
            <v>-116357.47800086302</v>
          </cell>
          <cell r="AD996">
            <v>419</v>
          </cell>
          <cell r="AE996" t="str">
            <v>NA</v>
          </cell>
          <cell r="AF996" t="str">
            <v>419.NA1</v>
          </cell>
        </row>
        <row r="997">
          <cell r="A997">
            <v>997</v>
          </cell>
          <cell r="AD997">
            <v>419</v>
          </cell>
          <cell r="AE997" t="str">
            <v>NA</v>
          </cell>
          <cell r="AF997" t="str">
            <v>419.NA2</v>
          </cell>
        </row>
        <row r="998">
          <cell r="A998">
            <v>998</v>
          </cell>
          <cell r="B998">
            <v>41010</v>
          </cell>
          <cell r="C998" t="str">
            <v>Deferred Income Tax - Federal-DR</v>
          </cell>
          <cell r="AD998">
            <v>41010</v>
          </cell>
          <cell r="AE998" t="str">
            <v>NA</v>
          </cell>
          <cell r="AF998" t="str">
            <v>41010.NA</v>
          </cell>
        </row>
        <row r="999">
          <cell r="A999">
            <v>999</v>
          </cell>
          <cell r="D999" t="str">
            <v>S</v>
          </cell>
          <cell r="E999" t="str">
            <v>GP</v>
          </cell>
          <cell r="F999">
            <v>1659335</v>
          </cell>
          <cell r="G999">
            <v>809489.68995205755</v>
          </cell>
          <cell r="H999">
            <v>403345.21472381003</v>
          </cell>
          <cell r="I999">
            <v>436751.0157664349</v>
          </cell>
          <cell r="J999">
            <v>9749.0795576981309</v>
          </cell>
          <cell r="K999">
            <v>0</v>
          </cell>
          <cell r="M999">
            <v>0.75</v>
          </cell>
          <cell r="N999">
            <v>607117.26746404311</v>
          </cell>
          <cell r="O999">
            <v>202372.42248801439</v>
          </cell>
          <cell r="P999">
            <v>0.75</v>
          </cell>
          <cell r="Q999">
            <v>302508.91104285751</v>
          </cell>
          <cell r="R999">
            <v>100836.30368095251</v>
          </cell>
          <cell r="S999" t="str">
            <v>PLNT</v>
          </cell>
          <cell r="T999">
            <v>76608.344764363443</v>
          </cell>
          <cell r="U999">
            <v>220155.61800593848</v>
          </cell>
          <cell r="V999">
            <v>81782.881165117549</v>
          </cell>
          <cell r="W999">
            <v>45019.393384483672</v>
          </cell>
          <cell r="X999">
            <v>13184.778446531704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41010</v>
          </cell>
          <cell r="AE999" t="str">
            <v>S</v>
          </cell>
          <cell r="AF999" t="str">
            <v>41010.S</v>
          </cell>
        </row>
        <row r="1000">
          <cell r="A1000">
            <v>1000</v>
          </cell>
          <cell r="D1000" t="str">
            <v>TROJP</v>
          </cell>
          <cell r="E1000" t="str">
            <v>P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M1000">
            <v>0.75</v>
          </cell>
          <cell r="N1000">
            <v>0</v>
          </cell>
          <cell r="O1000">
            <v>0</v>
          </cell>
          <cell r="P1000">
            <v>0.75</v>
          </cell>
          <cell r="Q1000">
            <v>0</v>
          </cell>
          <cell r="R1000">
            <v>0</v>
          </cell>
          <cell r="S1000" t="str">
            <v>PLNT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D1000">
            <v>41010</v>
          </cell>
          <cell r="AE1000" t="str">
            <v>TROJP</v>
          </cell>
          <cell r="AF1000" t="str">
            <v>41010.TROJP</v>
          </cell>
        </row>
        <row r="1001">
          <cell r="A1001">
            <v>1001</v>
          </cell>
          <cell r="D1001" t="str">
            <v>SG</v>
          </cell>
          <cell r="E1001" t="str">
            <v>PT</v>
          </cell>
          <cell r="F1001">
            <v>31868.635416936602</v>
          </cell>
          <cell r="G1001">
            <v>21605.612969715072</v>
          </cell>
          <cell r="H1001">
            <v>10263.022447221529</v>
          </cell>
          <cell r="I1001">
            <v>0</v>
          </cell>
          <cell r="J1001">
            <v>0</v>
          </cell>
          <cell r="K1001">
            <v>0</v>
          </cell>
          <cell r="M1001">
            <v>0.75</v>
          </cell>
          <cell r="N1001">
            <v>16204.209727286303</v>
          </cell>
          <cell r="O1001">
            <v>5401.403242428768</v>
          </cell>
          <cell r="P1001">
            <v>0.75</v>
          </cell>
          <cell r="Q1001">
            <v>7697.2668354161469</v>
          </cell>
          <cell r="R1001">
            <v>2565.7556118053822</v>
          </cell>
          <cell r="S1001" t="str">
            <v>PLNT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41010</v>
          </cell>
          <cell r="AE1001" t="str">
            <v>SG</v>
          </cell>
          <cell r="AF1001" t="str">
            <v>41010.SG</v>
          </cell>
        </row>
        <row r="1002">
          <cell r="A1002">
            <v>1002</v>
          </cell>
          <cell r="D1002" t="str">
            <v>SO</v>
          </cell>
          <cell r="E1002" t="str">
            <v>LABOR</v>
          </cell>
          <cell r="F1002">
            <v>8688222.7835949995</v>
          </cell>
          <cell r="G1002">
            <v>4023460.700977549</v>
          </cell>
          <cell r="H1002">
            <v>684766.98854917788</v>
          </cell>
          <cell r="I1002">
            <v>2787452.7263745754</v>
          </cell>
          <cell r="J1002">
            <v>1192542.3676936971</v>
          </cell>
          <cell r="K1002">
            <v>0</v>
          </cell>
          <cell r="M1002">
            <v>0.75</v>
          </cell>
          <cell r="N1002">
            <v>3017595.5257331617</v>
          </cell>
          <cell r="O1002">
            <v>1005865.1752443872</v>
          </cell>
          <cell r="P1002">
            <v>0.75</v>
          </cell>
          <cell r="Q1002">
            <v>513575.24141188338</v>
          </cell>
          <cell r="R1002">
            <v>171191.74713729447</v>
          </cell>
          <cell r="S1002" t="str">
            <v>DISom</v>
          </cell>
          <cell r="T1002">
            <v>265010.71768084279</v>
          </cell>
          <cell r="U1002">
            <v>2320602.3324037879</v>
          </cell>
          <cell r="V1002">
            <v>19869.594371741514</v>
          </cell>
          <cell r="W1002">
            <v>0</v>
          </cell>
          <cell r="X1002">
            <v>181970.08191820368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D1002">
            <v>41010</v>
          </cell>
          <cell r="AE1002" t="str">
            <v>SO</v>
          </cell>
          <cell r="AF1002" t="str">
            <v>41010.SO</v>
          </cell>
        </row>
        <row r="1003">
          <cell r="A1003">
            <v>1003</v>
          </cell>
          <cell r="D1003" t="str">
            <v>SNP</v>
          </cell>
          <cell r="E1003" t="str">
            <v>GP</v>
          </cell>
          <cell r="F1003">
            <v>8477285.2696580179</v>
          </cell>
          <cell r="G1003">
            <v>4135557.3314433875</v>
          </cell>
          <cell r="H1003">
            <v>2060628.1717466365</v>
          </cell>
          <cell r="I1003">
            <v>2231293.2303995127</v>
          </cell>
          <cell r="J1003">
            <v>49806.536068484347</v>
          </cell>
          <cell r="K1003">
            <v>0</v>
          </cell>
          <cell r="M1003">
            <v>0.75</v>
          </cell>
          <cell r="N1003">
            <v>3101667.9985825405</v>
          </cell>
          <cell r="O1003">
            <v>1033889.3328608469</v>
          </cell>
          <cell r="P1003">
            <v>0.75</v>
          </cell>
          <cell r="Q1003">
            <v>1545471.1288099773</v>
          </cell>
          <cell r="R1003">
            <v>515157.04293665913</v>
          </cell>
          <cell r="S1003" t="str">
            <v>PLNT</v>
          </cell>
          <cell r="T1003">
            <v>391380.1568723743</v>
          </cell>
          <cell r="U1003">
            <v>1124740.9218477281</v>
          </cell>
          <cell r="V1003">
            <v>417816.06113969942</v>
          </cell>
          <cell r="W1003">
            <v>229997.10148175206</v>
          </cell>
          <cell r="X1003">
            <v>67358.989057958606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D1003">
            <v>41010</v>
          </cell>
          <cell r="AE1003" t="str">
            <v>SNP</v>
          </cell>
          <cell r="AF1003" t="str">
            <v>41010.SNP</v>
          </cell>
        </row>
        <row r="1004">
          <cell r="A1004">
            <v>1004</v>
          </cell>
          <cell r="D1004" t="str">
            <v>SE</v>
          </cell>
          <cell r="E1004" t="str">
            <v>P</v>
          </cell>
          <cell r="F1004">
            <v>4969481.7973931218</v>
          </cell>
          <cell r="G1004">
            <v>4969481.7973931218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M1004">
            <v>0.75</v>
          </cell>
          <cell r="N1004">
            <v>3727111.3480448416</v>
          </cell>
          <cell r="O1004">
            <v>1242370.4493482804</v>
          </cell>
          <cell r="P1004">
            <v>0.75</v>
          </cell>
          <cell r="Q1004">
            <v>0</v>
          </cell>
          <cell r="R1004">
            <v>0</v>
          </cell>
          <cell r="S1004" t="str">
            <v>PLNT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D1004">
            <v>41010</v>
          </cell>
          <cell r="AE1004" t="str">
            <v>SE</v>
          </cell>
          <cell r="AF1004" t="str">
            <v>41010.SE</v>
          </cell>
        </row>
        <row r="1005">
          <cell r="A1005">
            <v>1005</v>
          </cell>
          <cell r="D1005" t="str">
            <v>SG</v>
          </cell>
          <cell r="E1005" t="str">
            <v>PT</v>
          </cell>
          <cell r="F1005">
            <v>34255545.160706937</v>
          </cell>
          <cell r="G1005">
            <v>23223838.772070464</v>
          </cell>
          <cell r="H1005">
            <v>11031706.388636474</v>
          </cell>
          <cell r="I1005">
            <v>0</v>
          </cell>
          <cell r="J1005">
            <v>0</v>
          </cell>
          <cell r="K1005">
            <v>0</v>
          </cell>
          <cell r="M1005">
            <v>0.75</v>
          </cell>
          <cell r="N1005">
            <v>17417879.079052847</v>
          </cell>
          <cell r="O1005">
            <v>5805959.6930176159</v>
          </cell>
          <cell r="P1005">
            <v>0.75</v>
          </cell>
          <cell r="Q1005">
            <v>8273779.7914773552</v>
          </cell>
          <cell r="R1005">
            <v>2757926.5971591184</v>
          </cell>
          <cell r="S1005" t="str">
            <v>PLNT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D1005">
            <v>41010</v>
          </cell>
          <cell r="AE1005" t="str">
            <v>SG</v>
          </cell>
          <cell r="AF1005" t="str">
            <v>41010.SG1</v>
          </cell>
        </row>
        <row r="1006">
          <cell r="A1006">
            <v>1006</v>
          </cell>
          <cell r="D1006" t="str">
            <v>GPS</v>
          </cell>
          <cell r="E1006" t="str">
            <v>GP</v>
          </cell>
          <cell r="F1006">
            <v>-6568723.1835383195</v>
          </cell>
          <cell r="G1006">
            <v>-3204484.7443242786</v>
          </cell>
          <cell r="H1006">
            <v>-1596701.7286596936</v>
          </cell>
          <cell r="I1006">
            <v>-1728943.5362352333</v>
          </cell>
          <cell r="J1006">
            <v>-38593.17431911653</v>
          </cell>
          <cell r="K1006">
            <v>0</v>
          </cell>
          <cell r="M1006">
            <v>0.75</v>
          </cell>
          <cell r="N1006">
            <v>-2403363.558243209</v>
          </cell>
          <cell r="O1006">
            <v>-801121.18608106964</v>
          </cell>
          <cell r="P1006">
            <v>0.75</v>
          </cell>
          <cell r="Q1006">
            <v>-1197526.2964947703</v>
          </cell>
          <cell r="R1006">
            <v>-399175.4321649234</v>
          </cell>
          <cell r="S1006" t="str">
            <v>PLNT</v>
          </cell>
          <cell r="T1006">
            <v>-303265.47099058994</v>
          </cell>
          <cell r="U1006">
            <v>-871518.59749948885</v>
          </cell>
          <cell r="V1006">
            <v>-323749.63917826541</v>
          </cell>
          <cell r="W1006">
            <v>-178215.93170365811</v>
          </cell>
          <cell r="X1006">
            <v>-52193.896863230839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D1006">
            <v>41010</v>
          </cell>
          <cell r="AE1006" t="str">
            <v>GPS</v>
          </cell>
          <cell r="AF1006" t="str">
            <v>41010.GPS</v>
          </cell>
        </row>
        <row r="1007">
          <cell r="A1007">
            <v>1007</v>
          </cell>
          <cell r="D1007" t="str">
            <v>DITEXP</v>
          </cell>
          <cell r="E1007" t="str">
            <v>DITEXP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M1007">
            <v>0.75</v>
          </cell>
          <cell r="N1007">
            <v>0</v>
          </cell>
          <cell r="O1007">
            <v>0</v>
          </cell>
          <cell r="P1007">
            <v>0.75</v>
          </cell>
          <cell r="Q1007">
            <v>0</v>
          </cell>
          <cell r="R1007">
            <v>0</v>
          </cell>
          <cell r="S1007" t="str">
            <v>PLNT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D1007">
            <v>41010</v>
          </cell>
          <cell r="AE1007" t="str">
            <v>DITEXP</v>
          </cell>
          <cell r="AF1007" t="str">
            <v>41010.DITEXP</v>
          </cell>
        </row>
        <row r="1008">
          <cell r="A1008">
            <v>1008</v>
          </cell>
          <cell r="D1008" t="str">
            <v>BADDEBT</v>
          </cell>
          <cell r="E1008" t="str">
            <v>CUST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M1008">
            <v>0.75</v>
          </cell>
          <cell r="N1008">
            <v>0</v>
          </cell>
          <cell r="O1008">
            <v>0</v>
          </cell>
          <cell r="P1008">
            <v>0.75</v>
          </cell>
          <cell r="Q1008">
            <v>0</v>
          </cell>
          <cell r="R1008">
            <v>0</v>
          </cell>
          <cell r="S1008" t="str">
            <v>PLNT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D1008">
            <v>41010</v>
          </cell>
          <cell r="AE1008" t="str">
            <v>BADDEBT</v>
          </cell>
          <cell r="AF1008" t="str">
            <v>41010.BADDEBT</v>
          </cell>
        </row>
        <row r="1009">
          <cell r="A1009">
            <v>1009</v>
          </cell>
          <cell r="D1009" t="str">
            <v>CN</v>
          </cell>
          <cell r="E1009" t="str">
            <v>CUST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M1009">
            <v>0.75</v>
          </cell>
          <cell r="N1009">
            <v>0</v>
          </cell>
          <cell r="O1009">
            <v>0</v>
          </cell>
          <cell r="P1009">
            <v>0.75</v>
          </cell>
          <cell r="Q1009">
            <v>0</v>
          </cell>
          <cell r="R1009">
            <v>0</v>
          </cell>
          <cell r="S1009" t="str">
            <v>PLNT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D1009">
            <v>41010</v>
          </cell>
          <cell r="AE1009" t="str">
            <v>CN</v>
          </cell>
          <cell r="AF1009" t="str">
            <v>41010.CN</v>
          </cell>
        </row>
        <row r="1010">
          <cell r="A1010">
            <v>1010</v>
          </cell>
          <cell r="D1010" t="str">
            <v>IBT</v>
          </cell>
          <cell r="E1010" t="str">
            <v>IBT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M1010">
            <v>0.75</v>
          </cell>
          <cell r="N1010">
            <v>0</v>
          </cell>
          <cell r="O1010">
            <v>0</v>
          </cell>
          <cell r="P1010">
            <v>0.75</v>
          </cell>
          <cell r="Q1010">
            <v>0</v>
          </cell>
          <cell r="R1010">
            <v>0</v>
          </cell>
          <cell r="S1010" t="str">
            <v>PLNT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D1010">
            <v>41010</v>
          </cell>
          <cell r="AE1010" t="str">
            <v>IBT</v>
          </cell>
          <cell r="AF1010" t="str">
            <v>41010.IBT</v>
          </cell>
        </row>
        <row r="1011">
          <cell r="A1011">
            <v>1011</v>
          </cell>
          <cell r="D1011" t="str">
            <v>CIAC</v>
          </cell>
          <cell r="E1011" t="str">
            <v>DPW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M1011">
            <v>0.75</v>
          </cell>
          <cell r="N1011">
            <v>0</v>
          </cell>
          <cell r="O1011">
            <v>0</v>
          </cell>
          <cell r="P1011">
            <v>0.75</v>
          </cell>
          <cell r="Q1011">
            <v>0</v>
          </cell>
          <cell r="R1011">
            <v>0</v>
          </cell>
          <cell r="S1011" t="str">
            <v>PLNT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D1011">
            <v>41010</v>
          </cell>
          <cell r="AE1011" t="str">
            <v>CIAC</v>
          </cell>
          <cell r="AF1011" t="str">
            <v>41010.CIAC</v>
          </cell>
        </row>
        <row r="1012">
          <cell r="A1012">
            <v>1012</v>
          </cell>
          <cell r="D1012" t="str">
            <v>SCHMDEXP</v>
          </cell>
          <cell r="E1012" t="str">
            <v>GP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M1012">
            <v>0.75</v>
          </cell>
          <cell r="N1012">
            <v>0</v>
          </cell>
          <cell r="O1012">
            <v>0</v>
          </cell>
          <cell r="P1012">
            <v>0.75</v>
          </cell>
          <cell r="Q1012">
            <v>0</v>
          </cell>
          <cell r="R1012">
            <v>0</v>
          </cell>
          <cell r="S1012" t="str">
            <v>PLNT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D1012">
            <v>41010</v>
          </cell>
          <cell r="AE1012" t="str">
            <v>SCHMDEXP</v>
          </cell>
          <cell r="AF1012" t="str">
            <v>41010.SCHMDEXP</v>
          </cell>
        </row>
        <row r="1013">
          <cell r="A1013">
            <v>1013</v>
          </cell>
          <cell r="D1013" t="str">
            <v>TAXDEPR</v>
          </cell>
          <cell r="E1013" t="str">
            <v>TAXDEPR</v>
          </cell>
          <cell r="F1013">
            <v>190810092.9251667</v>
          </cell>
          <cell r="G1013">
            <v>71942665.776389629</v>
          </cell>
          <cell r="H1013">
            <v>69028935.73715958</v>
          </cell>
          <cell r="I1013">
            <v>48835650.319678694</v>
          </cell>
          <cell r="J1013">
            <v>1002841.0919387997</v>
          </cell>
          <cell r="K1013">
            <v>0</v>
          </cell>
          <cell r="M1013">
            <v>0.75</v>
          </cell>
          <cell r="N1013">
            <v>53956999.332292221</v>
          </cell>
          <cell r="O1013">
            <v>17985666.444097407</v>
          </cell>
          <cell r="P1013">
            <v>0.75</v>
          </cell>
          <cell r="Q1013">
            <v>51771701.802869685</v>
          </cell>
          <cell r="R1013">
            <v>17257233.934289895</v>
          </cell>
          <cell r="S1013" t="str">
            <v>PLNT</v>
          </cell>
          <cell r="T1013">
            <v>8566020.9167837743</v>
          </cell>
          <cell r="U1013">
            <v>24616869.54060895</v>
          </cell>
          <cell r="V1013">
            <v>9144615.6792715527</v>
          </cell>
          <cell r="W1013">
            <v>5033878.0530837709</v>
          </cell>
          <cell r="X1013">
            <v>1474266.129930642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D1013">
            <v>41010</v>
          </cell>
          <cell r="AE1013" t="str">
            <v>TAXDEPR</v>
          </cell>
          <cell r="AF1013" t="str">
            <v>41010.TAXDEPR</v>
          </cell>
        </row>
        <row r="1014">
          <cell r="A1014">
            <v>1014</v>
          </cell>
          <cell r="D1014" t="str">
            <v>SNPD</v>
          </cell>
          <cell r="E1014" t="str">
            <v>DPW</v>
          </cell>
          <cell r="F1014">
            <v>9254.1341829181929</v>
          </cell>
          <cell r="G1014">
            <v>0</v>
          </cell>
          <cell r="H1014">
            <v>0</v>
          </cell>
          <cell r="I1014">
            <v>9254.1341829181929</v>
          </cell>
          <cell r="J1014">
            <v>0</v>
          </cell>
          <cell r="K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S1014" t="str">
            <v>PLNT</v>
          </cell>
          <cell r="T1014">
            <v>1623.2221022693757</v>
          </cell>
          <cell r="U1014">
            <v>4664.7850986104322</v>
          </cell>
          <cell r="V1014">
            <v>1732.8631848503521</v>
          </cell>
          <cell r="W1014">
            <v>953.89705386830406</v>
          </cell>
          <cell r="X1014">
            <v>279.36674331972796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D1014">
            <v>41010</v>
          </cell>
          <cell r="AE1014" t="str">
            <v>SNPD</v>
          </cell>
          <cell r="AF1014" t="str">
            <v>41010.SNPD</v>
          </cell>
        </row>
        <row r="1015">
          <cell r="A1015">
            <v>1015</v>
          </cell>
          <cell r="F1015">
            <v>242332362.52258134</v>
          </cell>
          <cell r="G1015">
            <v>105921614.93687165</v>
          </cell>
          <cell r="H1015">
            <v>81622943.794603199</v>
          </cell>
          <cell r="I1015">
            <v>52571457.890166901</v>
          </cell>
          <cell r="J1015">
            <v>2216345.9009395628</v>
          </cell>
          <cell r="K1015">
            <v>0</v>
          </cell>
          <cell r="N1015">
            <v>79441211.202653736</v>
          </cell>
          <cell r="O1015">
            <v>26480403.734217912</v>
          </cell>
          <cell r="Q1015">
            <v>61217207.845952407</v>
          </cell>
          <cell r="R1015">
            <v>20405735.9486508</v>
          </cell>
          <cell r="T1015">
            <v>8997377.8872130346</v>
          </cell>
          <cell r="U1015">
            <v>27415514.600465525</v>
          </cell>
          <cell r="V1015">
            <v>9342067.4399546962</v>
          </cell>
          <cell r="W1015">
            <v>5131632.5133002168</v>
          </cell>
          <cell r="X1015">
            <v>1684865.4492334248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D1015">
            <v>41010</v>
          </cell>
          <cell r="AE1015" t="str">
            <v>NA</v>
          </cell>
          <cell r="AF1015" t="str">
            <v>41010.NA1</v>
          </cell>
        </row>
        <row r="1016">
          <cell r="A1016">
            <v>1016</v>
          </cell>
          <cell r="AD1016">
            <v>41010</v>
          </cell>
          <cell r="AE1016" t="str">
            <v>NA</v>
          </cell>
          <cell r="AF1016" t="str">
            <v>41010.NA2</v>
          </cell>
        </row>
        <row r="1017">
          <cell r="A1017">
            <v>1017</v>
          </cell>
          <cell r="B1017">
            <v>41020</v>
          </cell>
          <cell r="C1017" t="str">
            <v>Deferred Income Tax - State-DR</v>
          </cell>
          <cell r="AD1017">
            <v>41020</v>
          </cell>
          <cell r="AE1017" t="str">
            <v>NA</v>
          </cell>
          <cell r="AF1017" t="str">
            <v>41020.NA</v>
          </cell>
        </row>
        <row r="1018">
          <cell r="A1018">
            <v>1018</v>
          </cell>
          <cell r="D1018" t="str">
            <v>S</v>
          </cell>
          <cell r="E1018" t="str">
            <v>GP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M1018">
            <v>0.75</v>
          </cell>
          <cell r="N1018">
            <v>0</v>
          </cell>
          <cell r="O1018">
            <v>0</v>
          </cell>
          <cell r="P1018">
            <v>0.75</v>
          </cell>
          <cell r="Q1018">
            <v>0</v>
          </cell>
          <cell r="R1018">
            <v>0</v>
          </cell>
          <cell r="S1018" t="str">
            <v>PLNT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D1018">
            <v>41020</v>
          </cell>
          <cell r="AE1018" t="str">
            <v>S</v>
          </cell>
          <cell r="AF1018" t="str">
            <v>41020.S</v>
          </cell>
        </row>
        <row r="1019">
          <cell r="A1019">
            <v>1019</v>
          </cell>
          <cell r="D1019" t="str">
            <v>SG</v>
          </cell>
          <cell r="E1019" t="str">
            <v>PT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M1019">
            <v>0.75</v>
          </cell>
          <cell r="N1019">
            <v>0</v>
          </cell>
          <cell r="O1019">
            <v>0</v>
          </cell>
          <cell r="P1019">
            <v>0.75</v>
          </cell>
          <cell r="Q1019">
            <v>0</v>
          </cell>
          <cell r="R1019">
            <v>0</v>
          </cell>
          <cell r="S1019" t="str">
            <v>PLNT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D1019">
            <v>41020</v>
          </cell>
          <cell r="AE1019" t="str">
            <v>SG</v>
          </cell>
          <cell r="AF1019" t="str">
            <v>41020.SG</v>
          </cell>
        </row>
        <row r="1020">
          <cell r="A1020">
            <v>1020</v>
          </cell>
          <cell r="D1020" t="str">
            <v>SO</v>
          </cell>
          <cell r="E1020" t="str">
            <v>LABOR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M1020">
            <v>0.75</v>
          </cell>
          <cell r="N1020">
            <v>0</v>
          </cell>
          <cell r="O1020">
            <v>0</v>
          </cell>
          <cell r="P1020">
            <v>0.75</v>
          </cell>
          <cell r="Q1020">
            <v>0</v>
          </cell>
          <cell r="R1020">
            <v>0</v>
          </cell>
          <cell r="S1020" t="str">
            <v>DISom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D1020">
            <v>41020</v>
          </cell>
          <cell r="AE1020" t="str">
            <v>SO</v>
          </cell>
          <cell r="AF1020" t="str">
            <v>41020.SO</v>
          </cell>
        </row>
        <row r="1021">
          <cell r="A1021">
            <v>1021</v>
          </cell>
          <cell r="D1021" t="str">
            <v>SE</v>
          </cell>
          <cell r="E1021" t="str">
            <v>P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M1021">
            <v>0.75</v>
          </cell>
          <cell r="N1021">
            <v>0</v>
          </cell>
          <cell r="O1021">
            <v>0</v>
          </cell>
          <cell r="P1021">
            <v>0.75</v>
          </cell>
          <cell r="Q1021">
            <v>0</v>
          </cell>
          <cell r="R1021">
            <v>0</v>
          </cell>
          <cell r="S1021" t="str">
            <v>PLNT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D1021">
            <v>41020</v>
          </cell>
          <cell r="AE1021" t="str">
            <v>SE</v>
          </cell>
          <cell r="AF1021" t="str">
            <v>41020.SE</v>
          </cell>
        </row>
        <row r="1022">
          <cell r="A1022">
            <v>1022</v>
          </cell>
          <cell r="D1022" t="str">
            <v>SG</v>
          </cell>
          <cell r="E1022" t="str">
            <v>PT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M1022">
            <v>0.75</v>
          </cell>
          <cell r="N1022">
            <v>0</v>
          </cell>
          <cell r="O1022">
            <v>0</v>
          </cell>
          <cell r="P1022">
            <v>0.75</v>
          </cell>
          <cell r="Q1022">
            <v>0</v>
          </cell>
          <cell r="R1022">
            <v>0</v>
          </cell>
          <cell r="S1022" t="str">
            <v>PLNT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D1022">
            <v>41020</v>
          </cell>
          <cell r="AE1022" t="str">
            <v>SG</v>
          </cell>
          <cell r="AF1022" t="str">
            <v>41020.SG1</v>
          </cell>
        </row>
        <row r="1023">
          <cell r="A1023">
            <v>1023</v>
          </cell>
          <cell r="D1023" t="str">
            <v>GPS</v>
          </cell>
          <cell r="E1023" t="str">
            <v>GP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M1023">
            <v>0.75</v>
          </cell>
          <cell r="N1023">
            <v>0</v>
          </cell>
          <cell r="O1023">
            <v>0</v>
          </cell>
          <cell r="P1023">
            <v>0.75</v>
          </cell>
          <cell r="Q1023">
            <v>0</v>
          </cell>
          <cell r="R1023">
            <v>0</v>
          </cell>
          <cell r="S1023" t="str">
            <v>PLNT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D1023">
            <v>41020</v>
          </cell>
          <cell r="AE1023" t="str">
            <v>GPS</v>
          </cell>
          <cell r="AF1023" t="str">
            <v>41020.GPS</v>
          </cell>
        </row>
        <row r="1024">
          <cell r="A1024">
            <v>1024</v>
          </cell>
          <cell r="D1024" t="str">
            <v>TROJP</v>
          </cell>
          <cell r="E1024" t="str">
            <v>P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M1024">
            <v>0.75</v>
          </cell>
          <cell r="N1024">
            <v>0</v>
          </cell>
          <cell r="O1024">
            <v>0</v>
          </cell>
          <cell r="P1024">
            <v>0.75</v>
          </cell>
          <cell r="Q1024">
            <v>0</v>
          </cell>
          <cell r="R1024">
            <v>0</v>
          </cell>
          <cell r="S1024" t="str">
            <v>PLNT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D1024">
            <v>41020</v>
          </cell>
          <cell r="AE1024" t="str">
            <v>TROJP</v>
          </cell>
          <cell r="AF1024" t="str">
            <v>41020.TROJP</v>
          </cell>
        </row>
        <row r="1025">
          <cell r="A1025">
            <v>1025</v>
          </cell>
          <cell r="D1025" t="str">
            <v>SNP</v>
          </cell>
          <cell r="E1025" t="str">
            <v>GP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M1025">
            <v>0.75</v>
          </cell>
          <cell r="N1025">
            <v>0</v>
          </cell>
          <cell r="O1025">
            <v>0</v>
          </cell>
          <cell r="P1025">
            <v>0.75</v>
          </cell>
          <cell r="Q1025">
            <v>0</v>
          </cell>
          <cell r="R1025">
            <v>0</v>
          </cell>
          <cell r="S1025" t="str">
            <v>PLNT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D1025">
            <v>41020</v>
          </cell>
          <cell r="AE1025" t="str">
            <v>SNP</v>
          </cell>
          <cell r="AF1025" t="str">
            <v>41020.SNP</v>
          </cell>
        </row>
        <row r="1026">
          <cell r="A1026">
            <v>1026</v>
          </cell>
          <cell r="D1026" t="str">
            <v>BADDEBT</v>
          </cell>
          <cell r="E1026" t="str">
            <v>CUST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M1026">
            <v>0.75</v>
          </cell>
          <cell r="N1026">
            <v>0</v>
          </cell>
          <cell r="O1026">
            <v>0</v>
          </cell>
          <cell r="P1026">
            <v>0.75</v>
          </cell>
          <cell r="Q1026">
            <v>0</v>
          </cell>
          <cell r="R1026">
            <v>0</v>
          </cell>
          <cell r="S1026" t="str">
            <v>PLNT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D1026">
            <v>41020</v>
          </cell>
          <cell r="AE1026" t="str">
            <v>BADDEBT</v>
          </cell>
          <cell r="AF1026" t="str">
            <v>41020.BADDEBT</v>
          </cell>
        </row>
        <row r="1027">
          <cell r="A1027">
            <v>1027</v>
          </cell>
          <cell r="D1027" t="str">
            <v>DITEXP</v>
          </cell>
          <cell r="E1027" t="str">
            <v>DITEXP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M1027">
            <v>0.75</v>
          </cell>
          <cell r="N1027">
            <v>0</v>
          </cell>
          <cell r="O1027">
            <v>0</v>
          </cell>
          <cell r="P1027">
            <v>0.75</v>
          </cell>
          <cell r="Q1027">
            <v>0</v>
          </cell>
          <cell r="R1027">
            <v>0</v>
          </cell>
          <cell r="S1027" t="str">
            <v>PLNT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D1027">
            <v>41020</v>
          </cell>
          <cell r="AE1027" t="str">
            <v>DITEXP</v>
          </cell>
          <cell r="AF1027" t="str">
            <v>41020.DITEXP</v>
          </cell>
        </row>
        <row r="1028">
          <cell r="A1028">
            <v>1028</v>
          </cell>
          <cell r="D1028" t="str">
            <v>SGCT</v>
          </cell>
          <cell r="E1028" t="str">
            <v>P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M1028">
            <v>0.75</v>
          </cell>
          <cell r="N1028">
            <v>0</v>
          </cell>
          <cell r="O1028">
            <v>0</v>
          </cell>
          <cell r="P1028">
            <v>0.75</v>
          </cell>
          <cell r="Q1028">
            <v>0</v>
          </cell>
          <cell r="R1028">
            <v>0</v>
          </cell>
          <cell r="S1028" t="str">
            <v>PLNT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D1028">
            <v>41020</v>
          </cell>
          <cell r="AE1028" t="str">
            <v>SGCT</v>
          </cell>
          <cell r="AF1028" t="str">
            <v>41020.SGCT</v>
          </cell>
        </row>
        <row r="1029">
          <cell r="A1029">
            <v>1029</v>
          </cell>
          <cell r="D1029" t="str">
            <v>SNPD</v>
          </cell>
          <cell r="E1029" t="str">
            <v>DPW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S1029" t="str">
            <v>PLNT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D1029">
            <v>41020</v>
          </cell>
          <cell r="AE1029" t="str">
            <v>SNPD</v>
          </cell>
          <cell r="AF1029" t="str">
            <v>41020.SNPD</v>
          </cell>
        </row>
        <row r="1030">
          <cell r="A1030">
            <v>1030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N1030">
            <v>0</v>
          </cell>
          <cell r="O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41020</v>
          </cell>
          <cell r="AE1030" t="str">
            <v>NA</v>
          </cell>
          <cell r="AF1030" t="str">
            <v>41020.NA1</v>
          </cell>
        </row>
        <row r="1031">
          <cell r="A1031">
            <v>1031</v>
          </cell>
          <cell r="AD1031">
            <v>41020</v>
          </cell>
          <cell r="AE1031" t="str">
            <v>NA</v>
          </cell>
          <cell r="AF1031" t="str">
            <v>41020.NA2</v>
          </cell>
        </row>
        <row r="1032">
          <cell r="A1032">
            <v>1032</v>
          </cell>
          <cell r="B1032">
            <v>41110</v>
          </cell>
          <cell r="C1032" t="str">
            <v>Deferred Income Tax - Federal-CR</v>
          </cell>
          <cell r="AD1032">
            <v>41110</v>
          </cell>
          <cell r="AE1032" t="str">
            <v>NA</v>
          </cell>
          <cell r="AF1032" t="str">
            <v>41110.NA</v>
          </cell>
        </row>
        <row r="1033">
          <cell r="A1033">
            <v>1033</v>
          </cell>
          <cell r="D1033" t="str">
            <v>S</v>
          </cell>
          <cell r="E1033" t="str">
            <v>GP</v>
          </cell>
          <cell r="F1033">
            <v>209263.08000000007</v>
          </cell>
          <cell r="G1033">
            <v>102086.86356137409</v>
          </cell>
          <cell r="H1033">
            <v>50866.920746181975</v>
          </cell>
          <cell r="I1033">
            <v>55079.813752143331</v>
          </cell>
          <cell r="J1033">
            <v>1229.4819403007527</v>
          </cell>
          <cell r="K1033">
            <v>0</v>
          </cell>
          <cell r="M1033">
            <v>0.75</v>
          </cell>
          <cell r="N1033">
            <v>76565.147671030572</v>
          </cell>
          <cell r="O1033">
            <v>25521.715890343523</v>
          </cell>
          <cell r="P1033">
            <v>0.75</v>
          </cell>
          <cell r="Q1033">
            <v>38150.190559636481</v>
          </cell>
          <cell r="R1033">
            <v>12716.730186545494</v>
          </cell>
          <cell r="S1033" t="str">
            <v>PLNT</v>
          </cell>
          <cell r="T1033">
            <v>9661.2788732188346</v>
          </cell>
          <cell r="U1033">
            <v>27764.401222915301</v>
          </cell>
          <cell r="V1033">
            <v>10313.853202570001</v>
          </cell>
          <cell r="W1033">
            <v>5677.5135336557596</v>
          </cell>
          <cell r="X1033">
            <v>1662.7669197834316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D1033">
            <v>41110</v>
          </cell>
          <cell r="AE1033" t="str">
            <v>S</v>
          </cell>
          <cell r="AF1033" t="str">
            <v>41110.S</v>
          </cell>
        </row>
        <row r="1034">
          <cell r="A1034">
            <v>1034</v>
          </cell>
          <cell r="D1034" t="str">
            <v>SE</v>
          </cell>
          <cell r="E1034" t="str">
            <v>P</v>
          </cell>
          <cell r="F1034">
            <v>11926715.022761332</v>
          </cell>
          <cell r="G1034">
            <v>11926715.022761332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M1034">
            <v>0.75</v>
          </cell>
          <cell r="N1034">
            <v>8945036.2670709994</v>
          </cell>
          <cell r="O1034">
            <v>2981678.755690333</v>
          </cell>
          <cell r="P1034">
            <v>0.75</v>
          </cell>
          <cell r="Q1034">
            <v>0</v>
          </cell>
          <cell r="R1034">
            <v>0</v>
          </cell>
          <cell r="S1034" t="str">
            <v>PLNT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41110</v>
          </cell>
          <cell r="AE1034" t="str">
            <v>SE</v>
          </cell>
          <cell r="AF1034" t="str">
            <v>41110.SE</v>
          </cell>
        </row>
        <row r="1035">
          <cell r="A1035">
            <v>1035</v>
          </cell>
          <cell r="D1035" t="str">
            <v>SG</v>
          </cell>
          <cell r="E1035" t="str">
            <v>PT</v>
          </cell>
          <cell r="F1035">
            <v>-235502.36108527204</v>
          </cell>
          <cell r="G1035">
            <v>-159660.83268059744</v>
          </cell>
          <cell r="H1035">
            <v>-75841.528404674624</v>
          </cell>
          <cell r="I1035">
            <v>0</v>
          </cell>
          <cell r="J1035">
            <v>0</v>
          </cell>
          <cell r="K1035">
            <v>0</v>
          </cell>
          <cell r="M1035">
            <v>0.75</v>
          </cell>
          <cell r="N1035">
            <v>-119745.62451044808</v>
          </cell>
          <cell r="O1035">
            <v>-39915.208170149359</v>
          </cell>
          <cell r="P1035">
            <v>0.75</v>
          </cell>
          <cell r="Q1035">
            <v>-56881.146303505971</v>
          </cell>
          <cell r="R1035">
            <v>-18960.382101168656</v>
          </cell>
          <cell r="S1035" t="str">
            <v>PLNT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D1035">
            <v>41110</v>
          </cell>
          <cell r="AE1035" t="str">
            <v>SG</v>
          </cell>
          <cell r="AF1035" t="str">
            <v>41110.SG</v>
          </cell>
        </row>
        <row r="1036">
          <cell r="A1036">
            <v>1036</v>
          </cell>
          <cell r="D1036" t="str">
            <v>SNP</v>
          </cell>
          <cell r="E1036" t="str">
            <v>GP</v>
          </cell>
          <cell r="F1036">
            <v>-4048694.5944131333</v>
          </cell>
          <cell r="G1036">
            <v>-1975114.4476203171</v>
          </cell>
          <cell r="H1036">
            <v>-984142.19584031811</v>
          </cell>
          <cell r="I1036">
            <v>-1065650.6833388135</v>
          </cell>
          <cell r="J1036">
            <v>-23787.26761368621</v>
          </cell>
          <cell r="K1036">
            <v>0</v>
          </cell>
          <cell r="M1036">
            <v>0.75</v>
          </cell>
          <cell r="N1036">
            <v>-1481335.8357152378</v>
          </cell>
          <cell r="O1036">
            <v>-493778.61190507928</v>
          </cell>
          <cell r="P1036">
            <v>0.75</v>
          </cell>
          <cell r="Q1036">
            <v>-738106.64688023855</v>
          </cell>
          <cell r="R1036">
            <v>-246035.54896007953</v>
          </cell>
          <cell r="S1036" t="str">
            <v>PLNT</v>
          </cell>
          <cell r="T1036">
            <v>-186920.53824840428</v>
          </cell>
          <cell r="U1036">
            <v>-537168.72153623332</v>
          </cell>
          <cell r="V1036">
            <v>-199546.1488420018</v>
          </cell>
          <cell r="W1036">
            <v>-109845.07326098552</v>
          </cell>
          <cell r="X1036">
            <v>-32170.201451188394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D1036">
            <v>41110</v>
          </cell>
          <cell r="AE1036" t="str">
            <v>SNP</v>
          </cell>
          <cell r="AF1036" t="str">
            <v>41110.SNP</v>
          </cell>
        </row>
        <row r="1037">
          <cell r="A1037">
            <v>1037</v>
          </cell>
          <cell r="D1037" t="str">
            <v>SG</v>
          </cell>
          <cell r="E1037" t="str">
            <v>PT</v>
          </cell>
          <cell r="F1037">
            <v>1346884.5498979667</v>
          </cell>
          <cell r="G1037">
            <v>913131.85893485125</v>
          </cell>
          <cell r="H1037">
            <v>433752.69096311543</v>
          </cell>
          <cell r="I1037">
            <v>0</v>
          </cell>
          <cell r="J1037">
            <v>0</v>
          </cell>
          <cell r="K1037">
            <v>0</v>
          </cell>
          <cell r="M1037">
            <v>0.75</v>
          </cell>
          <cell r="N1037">
            <v>684848.89420113841</v>
          </cell>
          <cell r="O1037">
            <v>228282.96473371281</v>
          </cell>
          <cell r="P1037">
            <v>0.75</v>
          </cell>
          <cell r="Q1037">
            <v>325314.51822233654</v>
          </cell>
          <cell r="R1037">
            <v>108438.17274077886</v>
          </cell>
          <cell r="S1037" t="str">
            <v>PLNT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D1037">
            <v>41110</v>
          </cell>
          <cell r="AE1037" t="str">
            <v>SG</v>
          </cell>
          <cell r="AF1037" t="str">
            <v>41110.SG1</v>
          </cell>
        </row>
        <row r="1038">
          <cell r="A1038">
            <v>1038</v>
          </cell>
          <cell r="D1038" t="str">
            <v>GPS</v>
          </cell>
          <cell r="E1038" t="str">
            <v>GP</v>
          </cell>
          <cell r="F1038">
            <v>-37933.184549208767</v>
          </cell>
          <cell r="G1038">
            <v>-18505.317973545538</v>
          </cell>
          <cell r="H1038">
            <v>-9220.66277584606</v>
          </cell>
          <cell r="I1038">
            <v>-9984.3352205085539</v>
          </cell>
          <cell r="J1038">
            <v>-222.86857930862774</v>
          </cell>
          <cell r="K1038">
            <v>0</v>
          </cell>
          <cell r="M1038">
            <v>0.75</v>
          </cell>
          <cell r="N1038">
            <v>-13878.988480159154</v>
          </cell>
          <cell r="O1038">
            <v>-4626.3294933863845</v>
          </cell>
          <cell r="P1038">
            <v>0.75</v>
          </cell>
          <cell r="Q1038">
            <v>-6915.497081884545</v>
          </cell>
          <cell r="R1038">
            <v>-2305.165693961515</v>
          </cell>
          <cell r="S1038" t="str">
            <v>PLNT</v>
          </cell>
          <cell r="T1038">
            <v>-1751.3030701793245</v>
          </cell>
          <cell r="U1038">
            <v>-5032.8617713507956</v>
          </cell>
          <cell r="V1038">
            <v>-1869.5954247951217</v>
          </cell>
          <cell r="W1038">
            <v>-1029.1646699111675</v>
          </cell>
          <cell r="X1038">
            <v>-301.41028427214343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D1038">
            <v>41110</v>
          </cell>
          <cell r="AE1038" t="str">
            <v>GPS</v>
          </cell>
          <cell r="AF1038" t="str">
            <v>41110.GPS</v>
          </cell>
        </row>
        <row r="1039">
          <cell r="A1039">
            <v>1039</v>
          </cell>
          <cell r="D1039" t="str">
            <v>SO</v>
          </cell>
          <cell r="E1039" t="str">
            <v>LABOR</v>
          </cell>
          <cell r="F1039">
            <v>-6883174.7143952977</v>
          </cell>
          <cell r="G1039">
            <v>-3187554.4229394849</v>
          </cell>
          <cell r="H1039">
            <v>-542501.14646392898</v>
          </cell>
          <cell r="I1039">
            <v>-2208337.0329754301</v>
          </cell>
          <cell r="J1039">
            <v>-944782.11201645376</v>
          </cell>
          <cell r="K1039">
            <v>0</v>
          </cell>
          <cell r="M1039">
            <v>0.75</v>
          </cell>
          <cell r="N1039">
            <v>-2390665.8172046137</v>
          </cell>
          <cell r="O1039">
            <v>-796888.60573487123</v>
          </cell>
          <cell r="P1039">
            <v>0.75</v>
          </cell>
          <cell r="Q1039">
            <v>-406875.85984794673</v>
          </cell>
          <cell r="R1039">
            <v>-135625.28661598224</v>
          </cell>
          <cell r="S1039" t="str">
            <v>DISom</v>
          </cell>
          <cell r="T1039">
            <v>-209952.61245243397</v>
          </cell>
          <cell r="U1039">
            <v>-1838478.5582074099</v>
          </cell>
          <cell r="V1039">
            <v>-15741.526543622025</v>
          </cell>
          <cell r="W1039">
            <v>0</v>
          </cell>
          <cell r="X1039">
            <v>-144164.3357719644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D1039">
            <v>41110</v>
          </cell>
          <cell r="AE1039" t="str">
            <v>SO</v>
          </cell>
          <cell r="AF1039" t="str">
            <v>41110.SO</v>
          </cell>
        </row>
        <row r="1040">
          <cell r="A1040">
            <v>1040</v>
          </cell>
          <cell r="D1040" t="str">
            <v>SNPD</v>
          </cell>
          <cell r="E1040" t="str">
            <v>PT</v>
          </cell>
          <cell r="F1040">
            <v>-252071.8085136131</v>
          </cell>
          <cell r="G1040">
            <v>-170894.2307717037</v>
          </cell>
          <cell r="H1040">
            <v>-81177.577741909394</v>
          </cell>
          <cell r="I1040">
            <v>0</v>
          </cell>
          <cell r="J1040">
            <v>0</v>
          </cell>
          <cell r="K1040">
            <v>0</v>
          </cell>
          <cell r="M1040">
            <v>0.75</v>
          </cell>
          <cell r="N1040">
            <v>-128170.67307877778</v>
          </cell>
          <cell r="O1040">
            <v>-42723.557692925926</v>
          </cell>
          <cell r="P1040">
            <v>0.75</v>
          </cell>
          <cell r="Q1040">
            <v>-60883.183306432045</v>
          </cell>
          <cell r="R1040">
            <v>-20294.394435477348</v>
          </cell>
          <cell r="S1040" t="str">
            <v>PLNT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D1040">
            <v>41110</v>
          </cell>
          <cell r="AE1040" t="str">
            <v>SNPD</v>
          </cell>
          <cell r="AF1040" t="str">
            <v>41110.SNPD</v>
          </cell>
        </row>
        <row r="1041">
          <cell r="A1041">
            <v>1041</v>
          </cell>
          <cell r="D1041" t="str">
            <v>BADDEBT</v>
          </cell>
          <cell r="E1041" t="str">
            <v>CUST</v>
          </cell>
          <cell r="F1041">
            <v>13111.227148547685</v>
          </cell>
          <cell r="G1041">
            <v>0</v>
          </cell>
          <cell r="H1041">
            <v>0</v>
          </cell>
          <cell r="I1041">
            <v>0</v>
          </cell>
          <cell r="J1041">
            <v>13111.227148547685</v>
          </cell>
          <cell r="K1041">
            <v>0</v>
          </cell>
          <cell r="M1041">
            <v>0.75</v>
          </cell>
          <cell r="N1041">
            <v>0</v>
          </cell>
          <cell r="O1041">
            <v>0</v>
          </cell>
          <cell r="P1041">
            <v>0.75</v>
          </cell>
          <cell r="Q1041">
            <v>0</v>
          </cell>
          <cell r="R1041">
            <v>0</v>
          </cell>
          <cell r="S1041" t="str">
            <v>PLNT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D1041">
            <v>41110</v>
          </cell>
          <cell r="AE1041" t="str">
            <v>BADDEBT</v>
          </cell>
          <cell r="AF1041" t="str">
            <v>41110.BADDEBT</v>
          </cell>
        </row>
        <row r="1042">
          <cell r="A1042">
            <v>1042</v>
          </cell>
          <cell r="D1042" t="str">
            <v>SGCT</v>
          </cell>
          <cell r="E1042" t="str">
            <v>P</v>
          </cell>
          <cell r="F1042">
            <v>-186651.79449003996</v>
          </cell>
          <cell r="G1042">
            <v>-186651.79449003996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M1042">
            <v>0.75</v>
          </cell>
          <cell r="N1042">
            <v>-139988.84586752998</v>
          </cell>
          <cell r="O1042">
            <v>-46662.94862250999</v>
          </cell>
          <cell r="P1042">
            <v>0.75</v>
          </cell>
          <cell r="Q1042">
            <v>0</v>
          </cell>
          <cell r="R1042">
            <v>0</v>
          </cell>
          <cell r="S1042" t="str">
            <v>PLNT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D1042">
            <v>41110</v>
          </cell>
          <cell r="AE1042" t="str">
            <v>SGCT</v>
          </cell>
          <cell r="AF1042" t="str">
            <v>41110.SGCT</v>
          </cell>
        </row>
        <row r="1043">
          <cell r="A1043">
            <v>1043</v>
          </cell>
          <cell r="D1043" t="str">
            <v>DITEXP</v>
          </cell>
          <cell r="E1043" t="str">
            <v>DITEXP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M1043">
            <v>0.75</v>
          </cell>
          <cell r="N1043">
            <v>0</v>
          </cell>
          <cell r="O1043">
            <v>0</v>
          </cell>
          <cell r="P1043">
            <v>0.75</v>
          </cell>
          <cell r="Q1043">
            <v>0</v>
          </cell>
          <cell r="R1043">
            <v>0</v>
          </cell>
          <cell r="S1043" t="str">
            <v>PLNT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D1043">
            <v>41110</v>
          </cell>
          <cell r="AE1043" t="str">
            <v>DITEXP</v>
          </cell>
          <cell r="AF1043" t="str">
            <v>41110.DITEXP</v>
          </cell>
        </row>
        <row r="1044">
          <cell r="A1044">
            <v>1044</v>
          </cell>
          <cell r="D1044" t="str">
            <v>TROJD</v>
          </cell>
          <cell r="E1044" t="str">
            <v>P</v>
          </cell>
          <cell r="F1044">
            <v>6096.9879016247987</v>
          </cell>
          <cell r="G1044">
            <v>6096.9879016247987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M1044">
            <v>0.75</v>
          </cell>
          <cell r="N1044">
            <v>4572.7409262185993</v>
          </cell>
          <cell r="O1044">
            <v>1524.2469754061997</v>
          </cell>
          <cell r="P1044">
            <v>0.75</v>
          </cell>
          <cell r="Q1044">
            <v>0</v>
          </cell>
          <cell r="R1044">
            <v>0</v>
          </cell>
          <cell r="S1044" t="str">
            <v>PLNT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D1044">
            <v>41110</v>
          </cell>
          <cell r="AE1044" t="str">
            <v>TROJD</v>
          </cell>
          <cell r="AF1044" t="str">
            <v>41110.TROJD</v>
          </cell>
        </row>
        <row r="1045">
          <cell r="A1045">
            <v>1045</v>
          </cell>
          <cell r="D1045" t="str">
            <v>IBT</v>
          </cell>
          <cell r="E1045" t="str">
            <v>IBT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M1045">
            <v>0.75</v>
          </cell>
          <cell r="N1045">
            <v>0</v>
          </cell>
          <cell r="O1045">
            <v>0</v>
          </cell>
          <cell r="P1045">
            <v>0.75</v>
          </cell>
          <cell r="Q1045">
            <v>0</v>
          </cell>
          <cell r="R1045">
            <v>0</v>
          </cell>
          <cell r="S1045" t="str">
            <v>PLNT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D1045">
            <v>41110</v>
          </cell>
          <cell r="AE1045" t="str">
            <v>IBT</v>
          </cell>
          <cell r="AF1045" t="str">
            <v>41110.IBT</v>
          </cell>
        </row>
        <row r="1046">
          <cell r="A1046">
            <v>1046</v>
          </cell>
          <cell r="D1046" t="str">
            <v>CIAC</v>
          </cell>
          <cell r="E1046" t="str">
            <v>DPW</v>
          </cell>
          <cell r="F1046">
            <v>-19692903.404061366</v>
          </cell>
          <cell r="G1046">
            <v>0</v>
          </cell>
          <cell r="H1046">
            <v>0</v>
          </cell>
          <cell r="I1046">
            <v>-19692903.404061366</v>
          </cell>
          <cell r="J1046">
            <v>0</v>
          </cell>
          <cell r="K1046">
            <v>0</v>
          </cell>
          <cell r="M1046">
            <v>0.75</v>
          </cell>
          <cell r="N1046">
            <v>0</v>
          </cell>
          <cell r="O1046">
            <v>0</v>
          </cell>
          <cell r="P1046">
            <v>0.75</v>
          </cell>
          <cell r="Q1046">
            <v>0</v>
          </cell>
          <cell r="R1046">
            <v>0</v>
          </cell>
          <cell r="S1046" t="str">
            <v>PLNT</v>
          </cell>
          <cell r="T1046">
            <v>-3454235.2025036351</v>
          </cell>
          <cell r="U1046">
            <v>-9926716.0527244527</v>
          </cell>
          <cell r="V1046">
            <v>-3687552.6804768168</v>
          </cell>
          <cell r="W1046">
            <v>-2029903.8427518869</v>
          </cell>
          <cell r="X1046">
            <v>-594495.62560457224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D1046">
            <v>41110</v>
          </cell>
          <cell r="AE1046" t="str">
            <v>CIAC</v>
          </cell>
          <cell r="AF1046" t="str">
            <v>41110.CIAC</v>
          </cell>
        </row>
        <row r="1047">
          <cell r="A1047">
            <v>1047</v>
          </cell>
          <cell r="D1047" t="str">
            <v>SCHMDEXP</v>
          </cell>
          <cell r="E1047" t="str">
            <v>GP</v>
          </cell>
          <cell r="F1047">
            <v>-120950069.98994595</v>
          </cell>
          <cell r="G1047">
            <v>-59004260.535600714</v>
          </cell>
          <cell r="H1047">
            <v>-29400110.25558709</v>
          </cell>
          <cell r="I1047">
            <v>-31835082.081153166</v>
          </cell>
          <cell r="J1047">
            <v>-710617.11760502867</v>
          </cell>
          <cell r="K1047">
            <v>0</v>
          </cell>
          <cell r="M1047">
            <v>0.75</v>
          </cell>
          <cell r="N1047">
            <v>-44253195.401700534</v>
          </cell>
          <cell r="O1047">
            <v>-14751065.133900179</v>
          </cell>
          <cell r="P1047">
            <v>0.75</v>
          </cell>
          <cell r="Q1047">
            <v>-22050082.691690318</v>
          </cell>
          <cell r="R1047">
            <v>-7350027.5638967725</v>
          </cell>
          <cell r="S1047" t="str">
            <v>PLNT</v>
          </cell>
          <cell r="T1047">
            <v>-5584034.9664556393</v>
          </cell>
          <cell r="U1047">
            <v>-16047294.492370779</v>
          </cell>
          <cell r="V1047">
            <v>-5961210.4854658041</v>
          </cell>
          <cell r="W1047">
            <v>-3281494.5630377284</v>
          </cell>
          <cell r="X1047">
            <v>-961047.57382321253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D1047">
            <v>41110</v>
          </cell>
          <cell r="AE1047" t="str">
            <v>SCHMDEXP</v>
          </cell>
          <cell r="AF1047" t="str">
            <v>41110.SCHMDEXP</v>
          </cell>
        </row>
        <row r="1048">
          <cell r="A1048">
            <v>1048</v>
          </cell>
          <cell r="D1048" t="str">
            <v>TAXDEPR</v>
          </cell>
          <cell r="E1048" t="str">
            <v>TAXDEPR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M1048">
            <v>0.75</v>
          </cell>
          <cell r="N1048">
            <v>0</v>
          </cell>
          <cell r="O1048">
            <v>0</v>
          </cell>
          <cell r="P1048">
            <v>0.75</v>
          </cell>
          <cell r="Q1048">
            <v>0</v>
          </cell>
          <cell r="R1048">
            <v>0</v>
          </cell>
          <cell r="S1048" t="str">
            <v>PLNT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D1048">
            <v>41110</v>
          </cell>
          <cell r="AE1048" t="str">
            <v>TAXDEPR</v>
          </cell>
          <cell r="AF1048" t="str">
            <v>41110.TAXDEPR</v>
          </cell>
        </row>
        <row r="1049">
          <cell r="A1049">
            <v>1049</v>
          </cell>
          <cell r="F1049">
            <v>-138784930.98374441</v>
          </cell>
          <cell r="G1049">
            <v>-51754610.848917224</v>
          </cell>
          <cell r="H1049">
            <v>-30608373.755104471</v>
          </cell>
          <cell r="I1049">
            <v>-54756877.722997144</v>
          </cell>
          <cell r="J1049">
            <v>-1665068.6567256288</v>
          </cell>
          <cell r="K1049">
            <v>0</v>
          </cell>
          <cell r="N1049">
            <v>-38815958.136687912</v>
          </cell>
          <cell r="O1049">
            <v>-12938652.712229306</v>
          </cell>
          <cell r="Q1049">
            <v>-22956280.316328354</v>
          </cell>
          <cell r="R1049">
            <v>-7652093.4387761177</v>
          </cell>
          <cell r="T1049">
            <v>-9427233.3438570723</v>
          </cell>
          <cell r="U1049">
            <v>-28326926.285387307</v>
          </cell>
          <cell r="V1049">
            <v>-9855606.5835504699</v>
          </cell>
          <cell r="W1049">
            <v>-5416595.1301868558</v>
          </cell>
          <cell r="X1049">
            <v>-1730516.3800154263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D1049">
            <v>41110</v>
          </cell>
          <cell r="AE1049" t="str">
            <v>NA</v>
          </cell>
          <cell r="AF1049" t="str">
            <v>41110.NA1</v>
          </cell>
        </row>
        <row r="1050">
          <cell r="A1050">
            <v>1050</v>
          </cell>
          <cell r="AD1050">
            <v>41110</v>
          </cell>
          <cell r="AE1050" t="str">
            <v>NA</v>
          </cell>
          <cell r="AF1050" t="str">
            <v>41110.NA2</v>
          </cell>
        </row>
        <row r="1051">
          <cell r="A1051">
            <v>1051</v>
          </cell>
          <cell r="B1051">
            <v>41111</v>
          </cell>
          <cell r="C1051" t="str">
            <v>Deferred Income Tax - State-CR</v>
          </cell>
          <cell r="AD1051">
            <v>41111</v>
          </cell>
          <cell r="AE1051" t="str">
            <v>NA</v>
          </cell>
          <cell r="AF1051" t="str">
            <v>41111.NA</v>
          </cell>
        </row>
        <row r="1052">
          <cell r="A1052">
            <v>1052</v>
          </cell>
          <cell r="D1052" t="str">
            <v>S</v>
          </cell>
          <cell r="E1052" t="str">
            <v>GP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M1052">
            <v>0.75</v>
          </cell>
          <cell r="N1052">
            <v>0</v>
          </cell>
          <cell r="O1052">
            <v>0</v>
          </cell>
          <cell r="P1052">
            <v>0.75</v>
          </cell>
          <cell r="Q1052">
            <v>0</v>
          </cell>
          <cell r="R1052">
            <v>0</v>
          </cell>
          <cell r="S1052" t="str">
            <v>PLNT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D1052">
            <v>41111</v>
          </cell>
          <cell r="AE1052" t="str">
            <v>S</v>
          </cell>
          <cell r="AF1052" t="str">
            <v>41111.S</v>
          </cell>
        </row>
        <row r="1053">
          <cell r="A1053">
            <v>1053</v>
          </cell>
          <cell r="D1053" t="str">
            <v>SNP</v>
          </cell>
          <cell r="E1053" t="str">
            <v>GP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M1053">
            <v>0.75</v>
          </cell>
          <cell r="N1053">
            <v>0</v>
          </cell>
          <cell r="O1053">
            <v>0</v>
          </cell>
          <cell r="P1053">
            <v>0.75</v>
          </cell>
          <cell r="Q1053">
            <v>0</v>
          </cell>
          <cell r="R1053">
            <v>0</v>
          </cell>
          <cell r="S1053" t="str">
            <v>PLNT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D1053">
            <v>41111</v>
          </cell>
          <cell r="AE1053" t="str">
            <v>SNP</v>
          </cell>
          <cell r="AF1053" t="str">
            <v>41111.SNP</v>
          </cell>
        </row>
        <row r="1054">
          <cell r="A1054">
            <v>1054</v>
          </cell>
          <cell r="D1054" t="str">
            <v>DITEXPRL</v>
          </cell>
          <cell r="E1054" t="str">
            <v>DITEXP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M1054">
            <v>0.75</v>
          </cell>
          <cell r="N1054">
            <v>0</v>
          </cell>
          <cell r="O1054">
            <v>0</v>
          </cell>
          <cell r="P1054">
            <v>0.75</v>
          </cell>
          <cell r="Q1054">
            <v>0</v>
          </cell>
          <cell r="R1054">
            <v>0</v>
          </cell>
          <cell r="S1054" t="str">
            <v>PLNT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D1054">
            <v>41111</v>
          </cell>
          <cell r="AE1054" t="str">
            <v>DITEXPRL</v>
          </cell>
          <cell r="AF1054" t="str">
            <v>41111.DITEXPRL</v>
          </cell>
        </row>
        <row r="1055">
          <cell r="A1055">
            <v>1055</v>
          </cell>
          <cell r="D1055" t="str">
            <v>SNPD</v>
          </cell>
          <cell r="E1055" t="str">
            <v>PT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M1055">
            <v>0.75</v>
          </cell>
          <cell r="N1055">
            <v>0</v>
          </cell>
          <cell r="O1055">
            <v>0</v>
          </cell>
          <cell r="P1055">
            <v>0.75</v>
          </cell>
          <cell r="Q1055">
            <v>0</v>
          </cell>
          <cell r="R1055">
            <v>0</v>
          </cell>
          <cell r="S1055" t="str">
            <v>PLNT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D1055">
            <v>41111</v>
          </cell>
          <cell r="AE1055" t="str">
            <v>SNPD</v>
          </cell>
          <cell r="AF1055" t="str">
            <v>41111.SNPD</v>
          </cell>
        </row>
        <row r="1056">
          <cell r="A1056">
            <v>1056</v>
          </cell>
          <cell r="D1056" t="str">
            <v>SGCT</v>
          </cell>
          <cell r="E1056" t="str">
            <v>P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M1056">
            <v>0.75</v>
          </cell>
          <cell r="N1056">
            <v>0</v>
          </cell>
          <cell r="O1056">
            <v>0</v>
          </cell>
          <cell r="P1056">
            <v>0.75</v>
          </cell>
          <cell r="Q1056">
            <v>0</v>
          </cell>
          <cell r="R1056">
            <v>0</v>
          </cell>
          <cell r="S1056" t="str">
            <v>PLNT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D1056">
            <v>41111</v>
          </cell>
          <cell r="AE1056" t="str">
            <v>SGCT</v>
          </cell>
          <cell r="AF1056" t="str">
            <v>41111.SGCT</v>
          </cell>
        </row>
        <row r="1057">
          <cell r="A1057">
            <v>1057</v>
          </cell>
          <cell r="D1057" t="str">
            <v>SG</v>
          </cell>
          <cell r="E1057" t="str">
            <v>PT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M1057">
            <v>0.75</v>
          </cell>
          <cell r="N1057">
            <v>0</v>
          </cell>
          <cell r="O1057">
            <v>0</v>
          </cell>
          <cell r="P1057">
            <v>0.75</v>
          </cell>
          <cell r="Q1057">
            <v>0</v>
          </cell>
          <cell r="R1057">
            <v>0</v>
          </cell>
          <cell r="S1057" t="str">
            <v>PLNT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D1057">
            <v>41111</v>
          </cell>
          <cell r="AE1057" t="str">
            <v>SG</v>
          </cell>
          <cell r="AF1057" t="str">
            <v>41111.SG</v>
          </cell>
        </row>
        <row r="1058">
          <cell r="A1058">
            <v>1058</v>
          </cell>
          <cell r="D1058" t="str">
            <v>BADDEBT</v>
          </cell>
          <cell r="E1058" t="str">
            <v>CUST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M1058">
            <v>0.75</v>
          </cell>
          <cell r="N1058">
            <v>0</v>
          </cell>
          <cell r="O1058">
            <v>0</v>
          </cell>
          <cell r="P1058">
            <v>0.75</v>
          </cell>
          <cell r="Q1058">
            <v>0</v>
          </cell>
          <cell r="R1058">
            <v>0</v>
          </cell>
          <cell r="S1058" t="str">
            <v>PLNT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41111</v>
          </cell>
          <cell r="AE1058" t="str">
            <v>BADDEBT</v>
          </cell>
          <cell r="AF1058" t="str">
            <v>41111.BADDEBT</v>
          </cell>
        </row>
        <row r="1059">
          <cell r="A1059">
            <v>1059</v>
          </cell>
          <cell r="D1059" t="str">
            <v>GPS</v>
          </cell>
          <cell r="E1059" t="str">
            <v>GP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M1059">
            <v>0.75</v>
          </cell>
          <cell r="N1059">
            <v>0</v>
          </cell>
          <cell r="O1059">
            <v>0</v>
          </cell>
          <cell r="P1059">
            <v>0.75</v>
          </cell>
          <cell r="Q1059">
            <v>0</v>
          </cell>
          <cell r="R1059">
            <v>0</v>
          </cell>
          <cell r="S1059" t="str">
            <v>PLNT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D1059">
            <v>41111</v>
          </cell>
          <cell r="AE1059" t="str">
            <v>GPS</v>
          </cell>
          <cell r="AF1059" t="str">
            <v>41111.GPS</v>
          </cell>
        </row>
        <row r="1060">
          <cell r="A1060">
            <v>1060</v>
          </cell>
          <cell r="D1060" t="str">
            <v>SO</v>
          </cell>
          <cell r="E1060" t="str">
            <v>LABOR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M1060">
            <v>0.75</v>
          </cell>
          <cell r="N1060">
            <v>0</v>
          </cell>
          <cell r="O1060">
            <v>0</v>
          </cell>
          <cell r="P1060">
            <v>0.75</v>
          </cell>
          <cell r="Q1060">
            <v>0</v>
          </cell>
          <cell r="R1060">
            <v>0</v>
          </cell>
          <cell r="S1060" t="str">
            <v>DISom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D1060">
            <v>41111</v>
          </cell>
          <cell r="AE1060" t="str">
            <v>SO</v>
          </cell>
          <cell r="AF1060" t="str">
            <v>41111.SO</v>
          </cell>
        </row>
        <row r="1061">
          <cell r="A1061">
            <v>1061</v>
          </cell>
          <cell r="D1061" t="str">
            <v>SE</v>
          </cell>
          <cell r="E1061" t="str">
            <v>P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M1061">
            <v>0.75</v>
          </cell>
          <cell r="N1061">
            <v>0</v>
          </cell>
          <cell r="O1061">
            <v>0</v>
          </cell>
          <cell r="P1061">
            <v>0.75</v>
          </cell>
          <cell r="Q1061">
            <v>0</v>
          </cell>
          <cell r="R1061">
            <v>0</v>
          </cell>
          <cell r="S1061" t="str">
            <v>PLNT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D1061">
            <v>41111</v>
          </cell>
          <cell r="AE1061" t="str">
            <v>SE</v>
          </cell>
          <cell r="AF1061" t="str">
            <v>41111.SE</v>
          </cell>
        </row>
        <row r="1062">
          <cell r="A1062">
            <v>1062</v>
          </cell>
          <cell r="D1062" t="str">
            <v>TROJP</v>
          </cell>
          <cell r="E1062" t="str">
            <v>P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M1062">
            <v>0.75</v>
          </cell>
          <cell r="N1062">
            <v>0</v>
          </cell>
          <cell r="O1062">
            <v>0</v>
          </cell>
          <cell r="P1062">
            <v>0.75</v>
          </cell>
          <cell r="Q1062">
            <v>0</v>
          </cell>
          <cell r="R1062">
            <v>0</v>
          </cell>
          <cell r="S1062" t="str">
            <v>PLNT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D1062">
            <v>41111</v>
          </cell>
          <cell r="AE1062" t="str">
            <v>TROJP</v>
          </cell>
          <cell r="AF1062" t="str">
            <v>41111.TROJP</v>
          </cell>
        </row>
        <row r="1063">
          <cell r="A1063">
            <v>1063</v>
          </cell>
          <cell r="D1063" t="str">
            <v>SG</v>
          </cell>
          <cell r="E1063" t="str">
            <v>PT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M1063">
            <v>0.75</v>
          </cell>
          <cell r="N1063">
            <v>0</v>
          </cell>
          <cell r="O1063">
            <v>0</v>
          </cell>
          <cell r="P1063">
            <v>0.75</v>
          </cell>
          <cell r="Q1063">
            <v>0</v>
          </cell>
          <cell r="R1063">
            <v>0</v>
          </cell>
          <cell r="S1063" t="str">
            <v>PLNT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D1063">
            <v>41111</v>
          </cell>
          <cell r="AE1063" t="str">
            <v>SG</v>
          </cell>
          <cell r="AF1063" t="str">
            <v>41111.SG1</v>
          </cell>
        </row>
        <row r="1064">
          <cell r="A1064">
            <v>1064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D1064">
            <v>41111</v>
          </cell>
          <cell r="AE1064" t="str">
            <v>NA</v>
          </cell>
          <cell r="AF1064" t="str">
            <v>41111.NA1</v>
          </cell>
        </row>
        <row r="1065">
          <cell r="A1065">
            <v>1065</v>
          </cell>
          <cell r="AD1065">
            <v>41111</v>
          </cell>
          <cell r="AE1065" t="str">
            <v>NA</v>
          </cell>
          <cell r="AF1065" t="str">
            <v>41111.NA2</v>
          </cell>
        </row>
        <row r="1066">
          <cell r="A1066">
            <v>1066</v>
          </cell>
          <cell r="B1066" t="str">
            <v>TOTAL DEFERRED INCOME TAXES</v>
          </cell>
          <cell r="F1066">
            <v>103547431.53883693</v>
          </cell>
          <cell r="G1066">
            <v>54167004.087954424</v>
          </cell>
          <cell r="H1066">
            <v>51014570.039498731</v>
          </cell>
          <cell r="I1066">
            <v>-2185419.8328302428</v>
          </cell>
          <cell r="J1066">
            <v>551277.24421393406</v>
          </cell>
          <cell r="K1066">
            <v>0</v>
          </cell>
          <cell r="N1066">
            <v>40625253.065965824</v>
          </cell>
          <cell r="O1066">
            <v>13541751.021988606</v>
          </cell>
          <cell r="Q1066">
            <v>38260927.529624052</v>
          </cell>
          <cell r="R1066">
            <v>12753642.509874683</v>
          </cell>
          <cell r="T1066">
            <v>-429855.45664403774</v>
          </cell>
          <cell r="U1066">
            <v>-911411.68492178246</v>
          </cell>
          <cell r="V1066">
            <v>-513539.14359577373</v>
          </cell>
          <cell r="W1066">
            <v>-284962.61688663904</v>
          </cell>
          <cell r="X1066">
            <v>-45650.930782001466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D1066" t="str">
            <v>TOTAL DEFERRED INCOME TAXES</v>
          </cell>
          <cell r="AE1066" t="str">
            <v>NA</v>
          </cell>
          <cell r="AF1066" t="str">
            <v>TOTAL DEFERRED INCOME TAXES.NA</v>
          </cell>
        </row>
        <row r="1067">
          <cell r="A1067">
            <v>1067</v>
          </cell>
          <cell r="AD1067" t="str">
            <v>TOTAL DEFERRED INCOME TAXES</v>
          </cell>
          <cell r="AE1067" t="str">
            <v>NA</v>
          </cell>
          <cell r="AF1067" t="str">
            <v>TOTAL DEFERRED INCOME TAXES.NA1</v>
          </cell>
        </row>
        <row r="1068">
          <cell r="A1068">
            <v>1068</v>
          </cell>
          <cell r="B1068" t="str">
            <v>SCHMAF</v>
          </cell>
          <cell r="C1068" t="str">
            <v xml:space="preserve">  Additions - Flow Through</v>
          </cell>
          <cell r="AD1068" t="str">
            <v>SCHMAF</v>
          </cell>
          <cell r="AE1068" t="str">
            <v>NA</v>
          </cell>
          <cell r="AF1068" t="str">
            <v>SCHMAF.NA</v>
          </cell>
        </row>
        <row r="1069">
          <cell r="A1069">
            <v>1069</v>
          </cell>
          <cell r="D1069" t="str">
            <v>S</v>
          </cell>
          <cell r="E1069" t="str">
            <v>SCHMAF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M1069">
            <v>0.75</v>
          </cell>
          <cell r="N1069">
            <v>0</v>
          </cell>
          <cell r="O1069">
            <v>0</v>
          </cell>
          <cell r="P1069">
            <v>0.75</v>
          </cell>
          <cell r="Q1069">
            <v>0</v>
          </cell>
          <cell r="R1069">
            <v>0</v>
          </cell>
          <cell r="S1069" t="str">
            <v>PLNT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D1069" t="str">
            <v>SCHMAF</v>
          </cell>
          <cell r="AE1069" t="str">
            <v>S</v>
          </cell>
          <cell r="AF1069" t="str">
            <v>SCHMAF.S</v>
          </cell>
        </row>
        <row r="1070">
          <cell r="A1070">
            <v>1070</v>
          </cell>
          <cell r="D1070" t="str">
            <v>SNP</v>
          </cell>
          <cell r="E1070" t="str">
            <v>SCHMAF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M1070">
            <v>0.75</v>
          </cell>
          <cell r="N1070">
            <v>0</v>
          </cell>
          <cell r="O1070">
            <v>0</v>
          </cell>
          <cell r="P1070">
            <v>0.75</v>
          </cell>
          <cell r="Q1070">
            <v>0</v>
          </cell>
          <cell r="R1070">
            <v>0</v>
          </cell>
          <cell r="S1070" t="str">
            <v>PLNT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D1070" t="str">
            <v>SCHMAF</v>
          </cell>
          <cell r="AE1070" t="str">
            <v>SNP</v>
          </cell>
          <cell r="AF1070" t="str">
            <v>SCHMAF.SNP</v>
          </cell>
        </row>
        <row r="1071">
          <cell r="A1071">
            <v>1071</v>
          </cell>
          <cell r="D1071" t="str">
            <v>SO</v>
          </cell>
          <cell r="E1071" t="str">
            <v>SCHMAF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M1071">
            <v>0.75</v>
          </cell>
          <cell r="N1071">
            <v>0</v>
          </cell>
          <cell r="O1071">
            <v>0</v>
          </cell>
          <cell r="P1071">
            <v>0.75</v>
          </cell>
          <cell r="Q1071">
            <v>0</v>
          </cell>
          <cell r="R1071">
            <v>0</v>
          </cell>
          <cell r="S1071" t="str">
            <v>PLNT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D1071" t="str">
            <v>SCHMAF</v>
          </cell>
          <cell r="AE1071" t="str">
            <v>SO</v>
          </cell>
          <cell r="AF1071" t="str">
            <v>SCHMAF.SO</v>
          </cell>
        </row>
        <row r="1072">
          <cell r="A1072">
            <v>1072</v>
          </cell>
          <cell r="D1072" t="str">
            <v>SE</v>
          </cell>
          <cell r="E1072" t="str">
            <v>SCHMAF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 t="str">
            <v>PLNT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D1072" t="str">
            <v>SCHMAF</v>
          </cell>
          <cell r="AE1072" t="str">
            <v>SE</v>
          </cell>
          <cell r="AF1072" t="str">
            <v>SCHMAF.SE</v>
          </cell>
        </row>
        <row r="1073">
          <cell r="A1073">
            <v>1073</v>
          </cell>
          <cell r="D1073" t="str">
            <v>TROJP</v>
          </cell>
          <cell r="E1073" t="str">
            <v>SCHMAF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M1073">
            <v>0.75</v>
          </cell>
          <cell r="N1073">
            <v>0</v>
          </cell>
          <cell r="O1073">
            <v>0</v>
          </cell>
          <cell r="P1073">
            <v>0.75</v>
          </cell>
          <cell r="Q1073">
            <v>0</v>
          </cell>
          <cell r="R1073">
            <v>0</v>
          </cell>
          <cell r="S1073" t="str">
            <v>PLNT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D1073" t="str">
            <v>SCHMAF</v>
          </cell>
          <cell r="AE1073" t="str">
            <v>TROJP</v>
          </cell>
          <cell r="AF1073" t="str">
            <v>SCHMAF.TROJP</v>
          </cell>
        </row>
        <row r="1074">
          <cell r="A1074">
            <v>1074</v>
          </cell>
          <cell r="D1074" t="str">
            <v>SG</v>
          </cell>
          <cell r="E1074" t="str">
            <v>SCHMAF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M1074">
            <v>0.75</v>
          </cell>
          <cell r="N1074">
            <v>0</v>
          </cell>
          <cell r="O1074">
            <v>0</v>
          </cell>
          <cell r="P1074">
            <v>0.75</v>
          </cell>
          <cell r="Q1074">
            <v>0</v>
          </cell>
          <cell r="R1074">
            <v>0</v>
          </cell>
          <cell r="S1074" t="str">
            <v>PLNT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D1074" t="str">
            <v>SCHMAF</v>
          </cell>
          <cell r="AE1074" t="str">
            <v>SG</v>
          </cell>
          <cell r="AF1074" t="str">
            <v>SCHMAF.SG</v>
          </cell>
        </row>
        <row r="1075">
          <cell r="A1075">
            <v>1075</v>
          </cell>
          <cell r="AD1075" t="str">
            <v>SCHMAF</v>
          </cell>
          <cell r="AE1075" t="str">
            <v>NA</v>
          </cell>
          <cell r="AF1075" t="str">
            <v>SCHMAF.NA1</v>
          </cell>
        </row>
        <row r="1076">
          <cell r="A1076">
            <v>1076</v>
          </cell>
          <cell r="AD1076" t="str">
            <v>SCHMAF</v>
          </cell>
          <cell r="AE1076" t="str">
            <v>NA</v>
          </cell>
          <cell r="AF1076" t="str">
            <v>SCHMAF.NA2</v>
          </cell>
        </row>
        <row r="1077">
          <cell r="A1077">
            <v>1077</v>
          </cell>
          <cell r="B1077" t="str">
            <v>SCHMAP</v>
          </cell>
          <cell r="C1077" t="str">
            <v xml:space="preserve">  Additions - Permanent</v>
          </cell>
          <cell r="AD1077" t="str">
            <v>SCHMAP</v>
          </cell>
          <cell r="AE1077" t="str">
            <v>NA</v>
          </cell>
          <cell r="AF1077" t="str">
            <v>SCHMAP.NA</v>
          </cell>
        </row>
        <row r="1078">
          <cell r="A1078">
            <v>1078</v>
          </cell>
          <cell r="D1078" t="str">
            <v>S</v>
          </cell>
          <cell r="E1078" t="str">
            <v>P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M1078">
            <v>0.75</v>
          </cell>
          <cell r="N1078">
            <v>0</v>
          </cell>
          <cell r="O1078">
            <v>0</v>
          </cell>
          <cell r="P1078">
            <v>0.75</v>
          </cell>
          <cell r="Q1078">
            <v>0</v>
          </cell>
          <cell r="R1078">
            <v>0</v>
          </cell>
          <cell r="S1078" t="str">
            <v>DRB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 t="str">
            <v>SCHMAP</v>
          </cell>
          <cell r="AE1078" t="str">
            <v>S</v>
          </cell>
          <cell r="AF1078" t="str">
            <v>SCHMAP.S</v>
          </cell>
        </row>
        <row r="1079">
          <cell r="A1079">
            <v>1079</v>
          </cell>
          <cell r="D1079" t="str">
            <v>SE</v>
          </cell>
          <cell r="E1079" t="str">
            <v>P</v>
          </cell>
          <cell r="F1079">
            <v>27576.136774395523</v>
          </cell>
          <cell r="G1079">
            <v>27576.136774395523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M1079">
            <v>0</v>
          </cell>
          <cell r="N1079">
            <v>0</v>
          </cell>
          <cell r="O1079">
            <v>27576.136774395523</v>
          </cell>
          <cell r="P1079">
            <v>0</v>
          </cell>
          <cell r="Q1079">
            <v>0</v>
          </cell>
          <cell r="R1079">
            <v>0</v>
          </cell>
          <cell r="S1079" t="str">
            <v>DRB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D1079" t="str">
            <v>SCHMAP</v>
          </cell>
          <cell r="AE1079" t="str">
            <v>SE</v>
          </cell>
          <cell r="AF1079" t="str">
            <v>SCHMAP.SE</v>
          </cell>
        </row>
        <row r="1080">
          <cell r="A1080">
            <v>1080</v>
          </cell>
          <cell r="D1080" t="str">
            <v>SNP</v>
          </cell>
          <cell r="E1080" t="str">
            <v>LABOR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M1080">
            <v>0.75</v>
          </cell>
          <cell r="N1080">
            <v>0</v>
          </cell>
          <cell r="O1080">
            <v>0</v>
          </cell>
          <cell r="P1080">
            <v>0.75</v>
          </cell>
          <cell r="Q1080">
            <v>0</v>
          </cell>
          <cell r="R1080">
            <v>0</v>
          </cell>
          <cell r="S1080" t="str">
            <v>DISom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D1080" t="str">
            <v>SCHMAP</v>
          </cell>
          <cell r="AE1080" t="str">
            <v>SNP</v>
          </cell>
          <cell r="AF1080" t="str">
            <v>SCHMAP.SNP</v>
          </cell>
        </row>
        <row r="1081">
          <cell r="A1081">
            <v>1081</v>
          </cell>
          <cell r="D1081" t="str">
            <v>SO</v>
          </cell>
          <cell r="E1081" t="str">
            <v>SCHMAP-SO</v>
          </cell>
          <cell r="F1081">
            <v>331621.65211824991</v>
          </cell>
          <cell r="G1081">
            <v>331621.65211824991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M1081">
            <v>0.75</v>
          </cell>
          <cell r="N1081">
            <v>248716.23908868743</v>
          </cell>
          <cell r="O1081">
            <v>82905.413029562478</v>
          </cell>
          <cell r="P1081">
            <v>0.75</v>
          </cell>
          <cell r="Q1081">
            <v>0</v>
          </cell>
          <cell r="R1081">
            <v>0</v>
          </cell>
          <cell r="S1081" t="str">
            <v>DISom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D1081" t="str">
            <v>SCHMAP</v>
          </cell>
          <cell r="AE1081" t="str">
            <v>SO</v>
          </cell>
          <cell r="AF1081" t="str">
            <v>SCHMAP.SO</v>
          </cell>
        </row>
        <row r="1082">
          <cell r="A1082">
            <v>1082</v>
          </cell>
          <cell r="D1082" t="str">
            <v>SG</v>
          </cell>
          <cell r="E1082" t="str">
            <v>SCHMAP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M1082">
            <v>0.75</v>
          </cell>
          <cell r="N1082">
            <v>0</v>
          </cell>
          <cell r="O1082">
            <v>0</v>
          </cell>
          <cell r="P1082">
            <v>0.75</v>
          </cell>
          <cell r="Q1082">
            <v>0</v>
          </cell>
          <cell r="R1082">
            <v>0</v>
          </cell>
          <cell r="S1082" t="str">
            <v>DRB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D1082" t="str">
            <v>SCHMAP</v>
          </cell>
          <cell r="AE1082" t="str">
            <v>SG</v>
          </cell>
          <cell r="AF1082" t="str">
            <v>SCHMAP.SG</v>
          </cell>
        </row>
        <row r="1083">
          <cell r="A1083">
            <v>1083</v>
          </cell>
          <cell r="D1083" t="str">
            <v>SCHMDEXP</v>
          </cell>
          <cell r="E1083" t="str">
            <v>BOOKDEPR</v>
          </cell>
          <cell r="F1083">
            <v>24653.796688794999</v>
          </cell>
          <cell r="G1083">
            <v>15319.328430401529</v>
          </cell>
          <cell r="H1083">
            <v>3882.3520487712876</v>
          </cell>
          <cell r="I1083">
            <v>5406.8187981341862</v>
          </cell>
          <cell r="J1083">
            <v>45.297411488001266</v>
          </cell>
          <cell r="K1083">
            <v>0</v>
          </cell>
          <cell r="M1083">
            <v>0.75</v>
          </cell>
          <cell r="N1083">
            <v>11489.496322801147</v>
          </cell>
          <cell r="O1083">
            <v>3829.8321076003822</v>
          </cell>
          <cell r="P1083">
            <v>0.75</v>
          </cell>
          <cell r="Q1083">
            <v>2911.7640365784655</v>
          </cell>
          <cell r="R1083">
            <v>970.58801219282191</v>
          </cell>
          <cell r="S1083" t="str">
            <v>PLNT</v>
          </cell>
          <cell r="T1083">
            <v>948.38345788167373</v>
          </cell>
          <cell r="U1083">
            <v>2725.4465152427406</v>
          </cell>
          <cell r="V1083">
            <v>1012.4423373650561</v>
          </cell>
          <cell r="W1083">
            <v>557.32372368882022</v>
          </cell>
          <cell r="X1083">
            <v>163.22276395589475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D1083" t="str">
            <v>SCHMAP</v>
          </cell>
          <cell r="AE1083" t="str">
            <v>SCHMDEXP</v>
          </cell>
          <cell r="AF1083" t="str">
            <v>SCHMAP.SCHMDEXP</v>
          </cell>
        </row>
        <row r="1084">
          <cell r="A1084">
            <v>1084</v>
          </cell>
          <cell r="F1084">
            <v>383851.58558144042</v>
          </cell>
          <cell r="G1084">
            <v>374517.11732304696</v>
          </cell>
          <cell r="H1084">
            <v>3882.3520487712876</v>
          </cell>
          <cell r="I1084">
            <v>5406.8187981341862</v>
          </cell>
          <cell r="J1084">
            <v>45.297411488001266</v>
          </cell>
          <cell r="K1084">
            <v>0</v>
          </cell>
          <cell r="N1084">
            <v>260205.73541148857</v>
          </cell>
          <cell r="O1084">
            <v>114311.38191155838</v>
          </cell>
          <cell r="Q1084">
            <v>2911.7640365784655</v>
          </cell>
          <cell r="R1084">
            <v>970.58801219282191</v>
          </cell>
          <cell r="T1084">
            <v>948.38345788167373</v>
          </cell>
          <cell r="U1084">
            <v>2725.4465152427406</v>
          </cell>
          <cell r="V1084">
            <v>1012.4423373650561</v>
          </cell>
          <cell r="W1084">
            <v>557.32372368882022</v>
          </cell>
          <cell r="X1084">
            <v>163.22276395589475</v>
          </cell>
          <cell r="AD1084" t="str">
            <v>SCHMAP</v>
          </cell>
          <cell r="AE1084" t="str">
            <v>NA</v>
          </cell>
          <cell r="AF1084" t="str">
            <v>SCHMAP.NA1</v>
          </cell>
        </row>
        <row r="1085">
          <cell r="A1085">
            <v>1085</v>
          </cell>
          <cell r="AD1085" t="str">
            <v>SCHMAP</v>
          </cell>
          <cell r="AE1085" t="str">
            <v>NA</v>
          </cell>
          <cell r="AF1085" t="str">
            <v>SCHMAP.NA2</v>
          </cell>
        </row>
        <row r="1086">
          <cell r="A1086">
            <v>1086</v>
          </cell>
          <cell r="B1086" t="str">
            <v>SCHMAT</v>
          </cell>
          <cell r="C1086" t="str">
            <v xml:space="preserve">  Additions - Temporary</v>
          </cell>
          <cell r="AD1086" t="str">
            <v>SCHMAT</v>
          </cell>
          <cell r="AE1086" t="str">
            <v>NA</v>
          </cell>
          <cell r="AF1086" t="str">
            <v>SCHMAT.NA</v>
          </cell>
        </row>
        <row r="1087">
          <cell r="A1087">
            <v>1087</v>
          </cell>
          <cell r="D1087" t="str">
            <v>S</v>
          </cell>
          <cell r="E1087" t="str">
            <v>SCHMAT-SITUS</v>
          </cell>
          <cell r="F1087">
            <v>8430009.7799999993</v>
          </cell>
          <cell r="G1087">
            <v>6063452.8672188716</v>
          </cell>
          <cell r="H1087">
            <v>66985.335756597211</v>
          </cell>
          <cell r="I1087">
            <v>1672601.2896956515</v>
          </cell>
          <cell r="J1087">
            <v>626970.28732887912</v>
          </cell>
          <cell r="K1087">
            <v>0</v>
          </cell>
          <cell r="M1087">
            <v>0.75</v>
          </cell>
          <cell r="N1087">
            <v>4547589.6504141539</v>
          </cell>
          <cell r="O1087">
            <v>1515863.2168047179</v>
          </cell>
          <cell r="P1087">
            <v>0.75</v>
          </cell>
          <cell r="Q1087">
            <v>50239.001817447905</v>
          </cell>
          <cell r="R1087">
            <v>16746.333939149303</v>
          </cell>
          <cell r="S1087" t="str">
            <v>PLNT</v>
          </cell>
          <cell r="T1087">
            <v>293382.75499935501</v>
          </cell>
          <cell r="U1087">
            <v>843117.83445833775</v>
          </cell>
          <cell r="V1087">
            <v>313199.39181310171</v>
          </cell>
          <cell r="W1087">
            <v>172408.28920354892</v>
          </cell>
          <cell r="X1087">
            <v>50493.019221307921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D1087" t="str">
            <v>SCHMAT</v>
          </cell>
          <cell r="AE1087" t="str">
            <v>S</v>
          </cell>
          <cell r="AF1087" t="str">
            <v>SCHMAT.S</v>
          </cell>
        </row>
        <row r="1088">
          <cell r="A1088">
            <v>1088</v>
          </cell>
          <cell r="D1088" t="str">
            <v>SGCT</v>
          </cell>
          <cell r="E1088" t="str">
            <v>P</v>
          </cell>
          <cell r="F1088">
            <v>491822.56211789296</v>
          </cell>
          <cell r="G1088">
            <v>491822.56211789296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M1088">
            <v>0.75</v>
          </cell>
          <cell r="N1088">
            <v>368866.9215884197</v>
          </cell>
          <cell r="O1088">
            <v>122955.64052947324</v>
          </cell>
          <cell r="P1088">
            <v>0.75</v>
          </cell>
          <cell r="Q1088">
            <v>0</v>
          </cell>
          <cell r="R1088">
            <v>0</v>
          </cell>
          <cell r="S1088" t="str">
            <v>DRB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D1088" t="str">
            <v>SCHMAT</v>
          </cell>
          <cell r="AE1088" t="str">
            <v>SGCT</v>
          </cell>
          <cell r="AF1088" t="str">
            <v>SCHMAT.SGCT</v>
          </cell>
        </row>
        <row r="1089">
          <cell r="A1089">
            <v>1089</v>
          </cell>
          <cell r="D1089" t="str">
            <v>CIAC</v>
          </cell>
          <cell r="E1089" t="str">
            <v>DPW</v>
          </cell>
          <cell r="F1089">
            <v>51890342.215457857</v>
          </cell>
          <cell r="G1089">
            <v>0</v>
          </cell>
          <cell r="H1089">
            <v>0</v>
          </cell>
          <cell r="I1089">
            <v>51890342.215457857</v>
          </cell>
          <cell r="J1089">
            <v>0</v>
          </cell>
          <cell r="K1089">
            <v>0</v>
          </cell>
          <cell r="M1089">
            <v>0.75</v>
          </cell>
          <cell r="N1089">
            <v>0</v>
          </cell>
          <cell r="O1089">
            <v>0</v>
          </cell>
          <cell r="P1089">
            <v>0.75</v>
          </cell>
          <cell r="Q1089">
            <v>0</v>
          </cell>
          <cell r="R1089">
            <v>0</v>
          </cell>
          <cell r="S1089" t="str">
            <v>PLNT</v>
          </cell>
          <cell r="T1089">
            <v>9101829.3784769773</v>
          </cell>
          <cell r="U1089">
            <v>26156665.804054014</v>
          </cell>
          <cell r="V1089">
            <v>9716615.5036340766</v>
          </cell>
          <cell r="W1089">
            <v>5348749.3897494636</v>
          </cell>
          <cell r="X1089">
            <v>1566482.1395433194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D1089" t="str">
            <v>SCHMAT</v>
          </cell>
          <cell r="AE1089" t="str">
            <v>CIAC</v>
          </cell>
          <cell r="AF1089" t="str">
            <v>SCHMAT.CIAC</v>
          </cell>
        </row>
        <row r="1090">
          <cell r="A1090">
            <v>1090</v>
          </cell>
          <cell r="D1090" t="str">
            <v>SNP</v>
          </cell>
          <cell r="E1090" t="str">
            <v>SCHMAT-SNP</v>
          </cell>
          <cell r="F1090">
            <v>10668216.735396519</v>
          </cell>
          <cell r="G1090">
            <v>5264147.2350487718</v>
          </cell>
          <cell r="H1090">
            <v>2593653.4542554687</v>
          </cell>
          <cell r="I1090">
            <v>2808240.9034238555</v>
          </cell>
          <cell r="J1090">
            <v>2175.1426684240892</v>
          </cell>
          <cell r="K1090">
            <v>0</v>
          </cell>
          <cell r="M1090">
            <v>0.75</v>
          </cell>
          <cell r="N1090">
            <v>3948110.4262865791</v>
          </cell>
          <cell r="O1090">
            <v>1316036.808762193</v>
          </cell>
          <cell r="P1090">
            <v>0.75</v>
          </cell>
          <cell r="Q1090">
            <v>1945240.0906916014</v>
          </cell>
          <cell r="R1090">
            <v>648413.36356386717</v>
          </cell>
          <cell r="S1090" t="str">
            <v>DISom</v>
          </cell>
          <cell r="T1090">
            <v>266987.10625489097</v>
          </cell>
          <cell r="U1090">
            <v>2337908.8473055582</v>
          </cell>
          <cell r="V1090">
            <v>20017.777206122482</v>
          </cell>
          <cell r="W1090">
            <v>0</v>
          </cell>
          <cell r="X1090">
            <v>183327.17265728419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D1090" t="str">
            <v>SCHMAT</v>
          </cell>
          <cell r="AE1090" t="str">
            <v>SNP</v>
          </cell>
          <cell r="AF1090" t="str">
            <v>SCHMAT.SNP</v>
          </cell>
        </row>
        <row r="1091">
          <cell r="A1091">
            <v>1091</v>
          </cell>
          <cell r="D1091" t="str">
            <v>TROJD</v>
          </cell>
          <cell r="E1091" t="str">
            <v>P</v>
          </cell>
          <cell r="F1091">
            <v>-16066.345792116783</v>
          </cell>
          <cell r="G1091">
            <v>-16066.345792116783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M1091">
            <v>0.75</v>
          </cell>
          <cell r="N1091">
            <v>-12049.759344087586</v>
          </cell>
          <cell r="O1091">
            <v>-4016.5864480291957</v>
          </cell>
          <cell r="P1091">
            <v>0.75</v>
          </cell>
          <cell r="Q1091">
            <v>0</v>
          </cell>
          <cell r="R1091">
            <v>0</v>
          </cell>
          <cell r="S1091" t="str">
            <v>DRB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D1091" t="str">
            <v>SCHMAT</v>
          </cell>
          <cell r="AE1091" t="str">
            <v>TROJD</v>
          </cell>
          <cell r="AF1091" t="str">
            <v>SCHMAT.TROJD</v>
          </cell>
        </row>
        <row r="1092">
          <cell r="A1092">
            <v>1092</v>
          </cell>
          <cell r="D1092" t="str">
            <v>SG</v>
          </cell>
          <cell r="E1092" t="str">
            <v>P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M1092">
            <v>0.75</v>
          </cell>
          <cell r="N1092">
            <v>0</v>
          </cell>
          <cell r="O1092">
            <v>0</v>
          </cell>
          <cell r="P1092">
            <v>0.75</v>
          </cell>
          <cell r="Q1092">
            <v>0</v>
          </cell>
          <cell r="R1092">
            <v>0</v>
          </cell>
          <cell r="S1092" t="str">
            <v>DRB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 t="str">
            <v>SCHMAT</v>
          </cell>
          <cell r="AE1092" t="str">
            <v>SG</v>
          </cell>
          <cell r="AF1092" t="str">
            <v>SCHMAT.SG</v>
          </cell>
        </row>
        <row r="1093">
          <cell r="A1093">
            <v>1093</v>
          </cell>
          <cell r="D1093" t="str">
            <v>SE</v>
          </cell>
          <cell r="E1093" t="str">
            <v>SCHMAT-SE</v>
          </cell>
          <cell r="F1093">
            <v>-31426615.471363738</v>
          </cell>
          <cell r="G1093">
            <v>-31426615.471363738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M1093">
            <v>0</v>
          </cell>
          <cell r="N1093">
            <v>0</v>
          </cell>
          <cell r="O1093">
            <v>-31426615.471363738</v>
          </cell>
          <cell r="P1093">
            <v>0</v>
          </cell>
          <cell r="Q1093">
            <v>0</v>
          </cell>
          <cell r="R1093">
            <v>0</v>
          </cell>
          <cell r="S1093" t="str">
            <v>DRB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D1093" t="str">
            <v>SCHMAT</v>
          </cell>
          <cell r="AE1093" t="str">
            <v>SE</v>
          </cell>
          <cell r="AF1093" t="str">
            <v>SCHMAT.SE</v>
          </cell>
        </row>
        <row r="1094">
          <cell r="A1094">
            <v>1094</v>
          </cell>
          <cell r="D1094" t="str">
            <v>SG</v>
          </cell>
          <cell r="E1094" t="str">
            <v>P</v>
          </cell>
          <cell r="F1094">
            <v>-3546445.4918782068</v>
          </cell>
          <cell r="G1094">
            <v>-3546445.4918782068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M1094">
            <v>0.75</v>
          </cell>
          <cell r="N1094">
            <v>-2659834.1189086549</v>
          </cell>
          <cell r="O1094">
            <v>-886611.37296955171</v>
          </cell>
          <cell r="P1094">
            <v>0.75</v>
          </cell>
          <cell r="Q1094">
            <v>0</v>
          </cell>
          <cell r="R1094">
            <v>0</v>
          </cell>
          <cell r="S1094" t="str">
            <v>DRB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 t="str">
            <v>SCHMAT</v>
          </cell>
          <cell r="AE1094" t="str">
            <v>SG</v>
          </cell>
          <cell r="AF1094" t="str">
            <v>SCHMAT.SG1</v>
          </cell>
        </row>
        <row r="1095">
          <cell r="A1095">
            <v>1095</v>
          </cell>
          <cell r="D1095" t="str">
            <v>GPS</v>
          </cell>
          <cell r="E1095" t="str">
            <v>SCHMAT</v>
          </cell>
          <cell r="F1095">
            <v>99952.894460697353</v>
          </cell>
          <cell r="G1095">
            <v>39653.312905424064</v>
          </cell>
          <cell r="H1095">
            <v>22008.707783053895</v>
          </cell>
          <cell r="I1095">
            <v>36774.867404616554</v>
          </cell>
          <cell r="J1095">
            <v>1041.9096029589973</v>
          </cell>
          <cell r="K1095">
            <v>474.09676464385547</v>
          </cell>
          <cell r="M1095">
            <v>0.75</v>
          </cell>
          <cell r="N1095">
            <v>29739.984679068046</v>
          </cell>
          <cell r="O1095">
            <v>9913.3282263560159</v>
          </cell>
          <cell r="P1095">
            <v>0.75</v>
          </cell>
          <cell r="Q1095">
            <v>16506.530837290422</v>
          </cell>
          <cell r="R1095">
            <v>5502.1769457634737</v>
          </cell>
          <cell r="S1095" t="str">
            <v>PLNT</v>
          </cell>
          <cell r="T1095">
            <v>6450.498382591577</v>
          </cell>
          <cell r="U1095">
            <v>18537.320734886333</v>
          </cell>
          <cell r="V1095">
            <v>6886.199464326115</v>
          </cell>
          <cell r="W1095">
            <v>3790.6774399719511</v>
          </cell>
          <cell r="X1095">
            <v>1110.1713828405768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D1095" t="str">
            <v>SCHMAT</v>
          </cell>
          <cell r="AE1095" t="str">
            <v>GPS</v>
          </cell>
          <cell r="AF1095" t="str">
            <v>SCHMAT.GPS</v>
          </cell>
        </row>
        <row r="1096">
          <cell r="A1096">
            <v>1096</v>
          </cell>
          <cell r="D1096" t="str">
            <v>SO</v>
          </cell>
          <cell r="E1096" t="str">
            <v>SCHMAT-SO</v>
          </cell>
          <cell r="F1096">
            <v>18137001.769027326</v>
          </cell>
          <cell r="G1096">
            <v>8505116.2697935421</v>
          </cell>
          <cell r="H1096">
            <v>1999500.6238538232</v>
          </cell>
          <cell r="I1096">
            <v>5619099.0536444336</v>
          </cell>
          <cell r="J1096">
            <v>2013285.821735526</v>
          </cell>
          <cell r="K1096">
            <v>0</v>
          </cell>
          <cell r="M1096">
            <v>0.75</v>
          </cell>
          <cell r="N1096">
            <v>6378837.202345157</v>
          </cell>
          <cell r="O1096">
            <v>2126279.0674483855</v>
          </cell>
          <cell r="P1096">
            <v>0.75</v>
          </cell>
          <cell r="Q1096">
            <v>1499625.4678903674</v>
          </cell>
          <cell r="R1096">
            <v>499875.15596345579</v>
          </cell>
          <cell r="S1096" t="str">
            <v>DISom</v>
          </cell>
          <cell r="T1096">
            <v>534223.04128645838</v>
          </cell>
          <cell r="U1096">
            <v>4677996.5975799393</v>
          </cell>
          <cell r="V1096">
            <v>40054.210740199713</v>
          </cell>
          <cell r="W1096">
            <v>0</v>
          </cell>
          <cell r="X1096">
            <v>366825.20403783693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D1096" t="str">
            <v>SCHMAT</v>
          </cell>
          <cell r="AE1096" t="str">
            <v>SO</v>
          </cell>
          <cell r="AF1096" t="str">
            <v>SCHMAT.SO</v>
          </cell>
        </row>
        <row r="1097">
          <cell r="A1097">
            <v>1097</v>
          </cell>
          <cell r="D1097" t="str">
            <v>SNPD</v>
          </cell>
          <cell r="E1097" t="str">
            <v>SCHMAT-SNP</v>
          </cell>
          <cell r="F1097">
            <v>664203.87678615958</v>
          </cell>
          <cell r="G1097">
            <v>327746.15366516355</v>
          </cell>
          <cell r="H1097">
            <v>161481.03493627289</v>
          </cell>
          <cell r="I1097">
            <v>174841.263658885</v>
          </cell>
          <cell r="J1097">
            <v>135.42452583820454</v>
          </cell>
          <cell r="K1097">
            <v>0</v>
          </cell>
          <cell r="M1097">
            <v>0.75</v>
          </cell>
          <cell r="N1097">
            <v>245809.61524887267</v>
          </cell>
          <cell r="O1097">
            <v>81936.538416290889</v>
          </cell>
          <cell r="P1097">
            <v>0.75</v>
          </cell>
          <cell r="Q1097">
            <v>121110.77620220467</v>
          </cell>
          <cell r="R1097">
            <v>40370.258734068222</v>
          </cell>
          <cell r="S1097" t="str">
            <v>DISom</v>
          </cell>
          <cell r="T1097">
            <v>16622.634824996898</v>
          </cell>
          <cell r="U1097">
            <v>145558.35885867919</v>
          </cell>
          <cell r="V1097">
            <v>1246.3081276585995</v>
          </cell>
          <cell r="W1097">
            <v>0</v>
          </cell>
          <cell r="X1097">
            <v>11413.96184755033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D1097" t="str">
            <v>SCHMAT</v>
          </cell>
          <cell r="AE1097" t="str">
            <v>SNPD</v>
          </cell>
          <cell r="AF1097" t="str">
            <v>SCHMAT.SNPD</v>
          </cell>
        </row>
        <row r="1098">
          <cell r="A1098">
            <v>1098</v>
          </cell>
          <cell r="D1098" t="str">
            <v>BADDEBT</v>
          </cell>
          <cell r="E1098" t="str">
            <v>CUST</v>
          </cell>
          <cell r="F1098">
            <v>-34547.646894112841</v>
          </cell>
          <cell r="G1098">
            <v>0</v>
          </cell>
          <cell r="H1098">
            <v>0</v>
          </cell>
          <cell r="I1098">
            <v>0</v>
          </cell>
          <cell r="J1098">
            <v>-34547.646894112841</v>
          </cell>
          <cell r="K1098">
            <v>0</v>
          </cell>
          <cell r="M1098">
            <v>0.75</v>
          </cell>
          <cell r="N1098">
            <v>0</v>
          </cell>
          <cell r="O1098">
            <v>0</v>
          </cell>
          <cell r="P1098">
            <v>0.75</v>
          </cell>
          <cell r="Q1098">
            <v>0</v>
          </cell>
          <cell r="R1098">
            <v>0</v>
          </cell>
          <cell r="S1098" t="str">
            <v>CUST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D1098" t="str">
            <v>SCHMAT</v>
          </cell>
          <cell r="AE1098" t="str">
            <v>BADDEBT</v>
          </cell>
          <cell r="AF1098" t="str">
            <v>SCHMAT.BADDEBT</v>
          </cell>
        </row>
        <row r="1099">
          <cell r="A1099">
            <v>1099</v>
          </cell>
          <cell r="D1099" t="str">
            <v>TAXDEPR</v>
          </cell>
          <cell r="E1099" t="str">
            <v>P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M1099">
            <v>0.75</v>
          </cell>
          <cell r="N1099">
            <v>0</v>
          </cell>
          <cell r="O1099">
            <v>0</v>
          </cell>
          <cell r="P1099">
            <v>0.75</v>
          </cell>
          <cell r="Q1099">
            <v>0</v>
          </cell>
          <cell r="R1099">
            <v>0</v>
          </cell>
          <cell r="S1099" t="str">
            <v>DRB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D1099" t="str">
            <v>SCHMAT</v>
          </cell>
          <cell r="AE1099" t="str">
            <v>TAXDEPR</v>
          </cell>
          <cell r="AF1099" t="str">
            <v>SCHMAT.TAXDEPR</v>
          </cell>
        </row>
        <row r="1100">
          <cell r="A1100">
            <v>1100</v>
          </cell>
          <cell r="D1100" t="str">
            <v>SCHMDEXP</v>
          </cell>
          <cell r="E1100" t="str">
            <v>BOOKDEPR</v>
          </cell>
          <cell r="F1100">
            <v>318700613.04913461</v>
          </cell>
          <cell r="G1100">
            <v>198033569.59169582</v>
          </cell>
          <cell r="H1100">
            <v>50187319.772062622</v>
          </cell>
          <cell r="I1100">
            <v>69894162.24050045</v>
          </cell>
          <cell r="J1100">
            <v>585561.44487579609</v>
          </cell>
          <cell r="K1100">
            <v>0</v>
          </cell>
          <cell r="M1100">
            <v>0.75</v>
          </cell>
          <cell r="N1100">
            <v>148525177.19377187</v>
          </cell>
          <cell r="O1100">
            <v>49508392.397923954</v>
          </cell>
          <cell r="P1100">
            <v>0.75</v>
          </cell>
          <cell r="Q1100">
            <v>37640489.829046965</v>
          </cell>
          <cell r="R1100">
            <v>12546829.943015656</v>
          </cell>
          <cell r="S1100" t="str">
            <v>PLNT</v>
          </cell>
          <cell r="T1100">
            <v>12259790.783864075</v>
          </cell>
          <cell r="U1100">
            <v>35231955.799946353</v>
          </cell>
          <cell r="V1100">
            <v>13087882.473768916</v>
          </cell>
          <cell r="W1100">
            <v>7204546.0035443734</v>
          </cell>
          <cell r="X1100">
            <v>2109987.179376727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D1100" t="str">
            <v>SCHMAT</v>
          </cell>
          <cell r="AE1100" t="str">
            <v>SCHMDEXP</v>
          </cell>
          <cell r="AF1100" t="str">
            <v>SCHMAT.SCHMDEXP</v>
          </cell>
        </row>
        <row r="1101">
          <cell r="A1101">
            <v>1101</v>
          </cell>
          <cell r="F1101">
            <v>374058487.92645288</v>
          </cell>
          <cell r="G1101">
            <v>183736380.68341142</v>
          </cell>
          <cell r="H1101">
            <v>55030948.928647839</v>
          </cell>
          <cell r="I1101">
            <v>132096061.83378574</v>
          </cell>
          <cell r="J1101">
            <v>3194622.3838433102</v>
          </cell>
          <cell r="K1101">
            <v>474.09676464385547</v>
          </cell>
          <cell r="N1101">
            <v>161372247.11608139</v>
          </cell>
          <cell r="O1101">
            <v>22364133.567330051</v>
          </cell>
          <cell r="Q1101">
            <v>41273211.696485877</v>
          </cell>
          <cell r="R1101">
            <v>13757737.23216196</v>
          </cell>
          <cell r="T1101">
            <v>22479286.198089346</v>
          </cell>
          <cell r="U1101">
            <v>69411740.562937766</v>
          </cell>
          <cell r="V1101">
            <v>23185901.864754401</v>
          </cell>
          <cell r="W1101">
            <v>12729494.359937359</v>
          </cell>
          <cell r="X1101">
            <v>4289638.8480668664</v>
          </cell>
          <cell r="AD1101" t="str">
            <v>SCHMAT</v>
          </cell>
          <cell r="AE1101" t="str">
            <v>NA</v>
          </cell>
          <cell r="AF1101" t="str">
            <v>SCHMAT.NA1</v>
          </cell>
        </row>
        <row r="1102">
          <cell r="A1102">
            <v>1102</v>
          </cell>
          <cell r="AD1102" t="str">
            <v>SCHMAT</v>
          </cell>
          <cell r="AE1102" t="str">
            <v>NA</v>
          </cell>
          <cell r="AF1102" t="str">
            <v>SCHMAT.NA2</v>
          </cell>
        </row>
        <row r="1103">
          <cell r="A1103">
            <v>1103</v>
          </cell>
          <cell r="B1103" t="str">
            <v>TOTAL SCHEDULE - M ADDITIONS</v>
          </cell>
          <cell r="F1103">
            <v>374442339.5120343</v>
          </cell>
          <cell r="G1103">
            <v>184110897.80073446</v>
          </cell>
          <cell r="H1103">
            <v>55034831.280696608</v>
          </cell>
          <cell r="I1103">
            <v>132101468.65258388</v>
          </cell>
          <cell r="J1103">
            <v>3194667.6812547981</v>
          </cell>
          <cell r="K1103">
            <v>474.09676464385547</v>
          </cell>
          <cell r="N1103">
            <v>161632452.85149288</v>
          </cell>
          <cell r="O1103">
            <v>22478444.949241608</v>
          </cell>
          <cell r="Q1103">
            <v>41276123.460522458</v>
          </cell>
          <cell r="R1103">
            <v>13758707.820174152</v>
          </cell>
          <cell r="T1103">
            <v>22480234.581547227</v>
          </cell>
          <cell r="U1103">
            <v>69414466.009453014</v>
          </cell>
          <cell r="V1103">
            <v>23186914.307091765</v>
          </cell>
          <cell r="W1103">
            <v>12730051.683661047</v>
          </cell>
          <cell r="X1103">
            <v>4289802.070830822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D1103" t="str">
            <v>TOTAL SCHEDULE - M ADDITIONS</v>
          </cell>
          <cell r="AE1103" t="str">
            <v>NA</v>
          </cell>
          <cell r="AF1103" t="str">
            <v>TOTAL SCHEDULE - M ADDITIONS.NA</v>
          </cell>
        </row>
        <row r="1104">
          <cell r="A1104">
            <v>1104</v>
          </cell>
          <cell r="AD1104" t="str">
            <v>TOTAL SCHEDULE - M ADDITIONS</v>
          </cell>
          <cell r="AE1104" t="str">
            <v>NA</v>
          </cell>
          <cell r="AF1104" t="str">
            <v>TOTAL SCHEDULE - M ADDITIONS.NA1</v>
          </cell>
        </row>
        <row r="1105">
          <cell r="A1105">
            <v>1105</v>
          </cell>
          <cell r="B1105" t="str">
            <v>SCHMDF</v>
          </cell>
          <cell r="C1105" t="str">
            <v xml:space="preserve">  Deductions - Flow Through</v>
          </cell>
          <cell r="AD1105" t="str">
            <v>SCHMDF</v>
          </cell>
          <cell r="AE1105" t="str">
            <v>NA</v>
          </cell>
          <cell r="AF1105" t="str">
            <v>SCHMDF.NA</v>
          </cell>
        </row>
        <row r="1106">
          <cell r="A1106">
            <v>1106</v>
          </cell>
          <cell r="D1106" t="str">
            <v>S</v>
          </cell>
          <cell r="E1106" t="str">
            <v>SCHMDF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M1106">
            <v>0.75</v>
          </cell>
          <cell r="N1106">
            <v>0</v>
          </cell>
          <cell r="O1106">
            <v>0</v>
          </cell>
          <cell r="P1106">
            <v>0.75</v>
          </cell>
          <cell r="Q1106">
            <v>0</v>
          </cell>
          <cell r="R1106">
            <v>0</v>
          </cell>
          <cell r="S1106" t="str">
            <v>PLNT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D1106" t="str">
            <v>SCHMDF</v>
          </cell>
          <cell r="AE1106" t="str">
            <v>S</v>
          </cell>
          <cell r="AF1106" t="str">
            <v>SCHMDF.S</v>
          </cell>
        </row>
        <row r="1107">
          <cell r="A1107">
            <v>1107</v>
          </cell>
          <cell r="D1107" t="str">
            <v>DGP</v>
          </cell>
          <cell r="E1107" t="str">
            <v>SCHMDF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M1107">
            <v>0.75</v>
          </cell>
          <cell r="N1107">
            <v>0</v>
          </cell>
          <cell r="O1107">
            <v>0</v>
          </cell>
          <cell r="P1107">
            <v>0.75</v>
          </cell>
          <cell r="Q1107">
            <v>0</v>
          </cell>
          <cell r="R1107">
            <v>0</v>
          </cell>
          <cell r="S1107" t="str">
            <v>PLNT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 t="str">
            <v>SCHMDF</v>
          </cell>
          <cell r="AE1107" t="str">
            <v>DGP</v>
          </cell>
          <cell r="AF1107" t="str">
            <v>SCHMDF.DGP</v>
          </cell>
        </row>
        <row r="1108">
          <cell r="A1108">
            <v>1108</v>
          </cell>
          <cell r="D1108" t="str">
            <v>DGU</v>
          </cell>
          <cell r="E1108" t="str">
            <v>SCHMDF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M1108">
            <v>0.75</v>
          </cell>
          <cell r="N1108">
            <v>0</v>
          </cell>
          <cell r="O1108">
            <v>0</v>
          </cell>
          <cell r="P1108">
            <v>0.75</v>
          </cell>
          <cell r="Q1108">
            <v>0</v>
          </cell>
          <cell r="R1108">
            <v>0</v>
          </cell>
          <cell r="S1108" t="str">
            <v>PLNT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D1108" t="str">
            <v>SCHMDF</v>
          </cell>
          <cell r="AE1108" t="str">
            <v>DGU</v>
          </cell>
          <cell r="AF1108" t="str">
            <v>SCHMDF.DGU</v>
          </cell>
        </row>
        <row r="1109">
          <cell r="A1109">
            <v>1109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AD1109" t="str">
            <v>SCHMDF</v>
          </cell>
          <cell r="AE1109" t="str">
            <v>NA</v>
          </cell>
          <cell r="AF1109" t="str">
            <v>SCHMDF.NA1</v>
          </cell>
        </row>
        <row r="1110">
          <cell r="A1110">
            <v>1110</v>
          </cell>
          <cell r="B1110" t="str">
            <v>SCHMDP</v>
          </cell>
          <cell r="C1110" t="str">
            <v xml:space="preserve">  Deductions - Permanent</v>
          </cell>
          <cell r="AD1110" t="str">
            <v>SCHMDP</v>
          </cell>
          <cell r="AE1110" t="str">
            <v>NA</v>
          </cell>
          <cell r="AF1110" t="str">
            <v>SCHMDP.NA</v>
          </cell>
        </row>
        <row r="1111">
          <cell r="A1111">
            <v>1111</v>
          </cell>
          <cell r="D1111" t="str">
            <v>S</v>
          </cell>
          <cell r="E1111" t="str">
            <v>SCHMDP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M1111">
            <v>0.75</v>
          </cell>
          <cell r="N1111">
            <v>0</v>
          </cell>
          <cell r="O1111">
            <v>0</v>
          </cell>
          <cell r="P1111">
            <v>0.75</v>
          </cell>
          <cell r="Q1111">
            <v>0</v>
          </cell>
          <cell r="R1111">
            <v>0</v>
          </cell>
          <cell r="S1111" t="str">
            <v>PLNT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D1111" t="str">
            <v>SCHMDP</v>
          </cell>
          <cell r="AE1111" t="str">
            <v>S</v>
          </cell>
          <cell r="AF1111" t="str">
            <v>SCHMDP.S</v>
          </cell>
        </row>
        <row r="1112">
          <cell r="A1112">
            <v>1112</v>
          </cell>
          <cell r="D1112" t="str">
            <v>SE</v>
          </cell>
          <cell r="E1112" t="str">
            <v>P</v>
          </cell>
          <cell r="F1112">
            <v>277782.4236114184</v>
          </cell>
          <cell r="G1112">
            <v>277782.4236114184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M1112">
            <v>0</v>
          </cell>
          <cell r="N1112">
            <v>0</v>
          </cell>
          <cell r="O1112">
            <v>277782.4236114184</v>
          </cell>
          <cell r="P1112">
            <v>0</v>
          </cell>
          <cell r="Q1112">
            <v>0</v>
          </cell>
          <cell r="R1112">
            <v>0</v>
          </cell>
          <cell r="S1112" t="str">
            <v>DRB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D1112" t="str">
            <v>SCHMDP</v>
          </cell>
          <cell r="AE1112" t="str">
            <v>SE</v>
          </cell>
          <cell r="AF1112" t="str">
            <v>SCHMDP.SE</v>
          </cell>
        </row>
        <row r="1113">
          <cell r="A1113">
            <v>1113</v>
          </cell>
          <cell r="D1113" t="str">
            <v>SNP</v>
          </cell>
          <cell r="E1113" t="str">
            <v>PTD</v>
          </cell>
          <cell r="F1113">
            <v>28809.191694592377</v>
          </cell>
          <cell r="G1113">
            <v>14509.55214677356</v>
          </cell>
          <cell r="H1113">
            <v>6892.2765389808883</v>
          </cell>
          <cell r="I1113">
            <v>7407.3630088379268</v>
          </cell>
          <cell r="J1113">
            <v>0</v>
          </cell>
          <cell r="K1113">
            <v>0</v>
          </cell>
          <cell r="M1113">
            <v>0.75</v>
          </cell>
          <cell r="N1113">
            <v>10882.16411008017</v>
          </cell>
          <cell r="O1113">
            <v>3627.3880366933899</v>
          </cell>
          <cell r="P1113">
            <v>0.75</v>
          </cell>
          <cell r="Q1113">
            <v>5169.2074042356662</v>
          </cell>
          <cell r="R1113">
            <v>1723.0691347452221</v>
          </cell>
          <cell r="S1113" t="str">
            <v>DISom</v>
          </cell>
          <cell r="T1113">
            <v>704.23816286485624</v>
          </cell>
          <cell r="U1113">
            <v>6166.7570942549919</v>
          </cell>
          <cell r="V1113">
            <v>52.801361241838784</v>
          </cell>
          <cell r="W1113">
            <v>0</v>
          </cell>
          <cell r="X1113">
            <v>483.56639047624054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D1113" t="str">
            <v>SCHMDP</v>
          </cell>
          <cell r="AE1113" t="str">
            <v>SNP</v>
          </cell>
          <cell r="AF1113" t="str">
            <v>SCHMDP.SNP</v>
          </cell>
        </row>
        <row r="1114">
          <cell r="A1114">
            <v>1114</v>
          </cell>
          <cell r="D1114" t="str">
            <v>SCHMDEXP</v>
          </cell>
          <cell r="E1114" t="str">
            <v>IBT</v>
          </cell>
          <cell r="F1114">
            <v>-7117.5972744341516</v>
          </cell>
          <cell r="G1114">
            <v>-3421.7454692292163</v>
          </cell>
          <cell r="H1114">
            <v>91.27024351728987</v>
          </cell>
          <cell r="I1114">
            <v>-3810.5314325967302</v>
          </cell>
          <cell r="J1114">
            <v>42.703811663030145</v>
          </cell>
          <cell r="K1114">
            <v>-19.294427788539018</v>
          </cell>
          <cell r="M1114">
            <v>0.75</v>
          </cell>
          <cell r="N1114">
            <v>-2566.3091019219123</v>
          </cell>
          <cell r="O1114">
            <v>-855.43636730730407</v>
          </cell>
          <cell r="P1114">
            <v>0.75</v>
          </cell>
          <cell r="Q1114">
            <v>68.452682637967399</v>
          </cell>
          <cell r="R1114">
            <v>22.817560879322468</v>
          </cell>
          <cell r="S1114" t="str">
            <v>DISom</v>
          </cell>
          <cell r="T1114">
            <v>-362.2775949320868</v>
          </cell>
          <cell r="U1114">
            <v>-3172.3329499054762</v>
          </cell>
          <cell r="V1114">
            <v>-27.162331109716469</v>
          </cell>
          <cell r="W1114">
            <v>0</v>
          </cell>
          <cell r="X1114">
            <v>-248.75855664945121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D1114" t="str">
            <v>SCHMDP</v>
          </cell>
          <cell r="AE1114" t="str">
            <v>SCHMDEXP</v>
          </cell>
          <cell r="AF1114" t="str">
            <v>SCHMDP.SCHMDEXP</v>
          </cell>
        </row>
        <row r="1115">
          <cell r="A1115">
            <v>1115</v>
          </cell>
          <cell r="D1115" t="str">
            <v>SG</v>
          </cell>
          <cell r="E1115" t="str">
            <v>P</v>
          </cell>
          <cell r="F1115">
            <v>6915164.928088177</v>
          </cell>
          <cell r="G1115">
            <v>6915164.928088177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M1115">
            <v>0.75</v>
          </cell>
          <cell r="N1115">
            <v>5186373.6960661327</v>
          </cell>
          <cell r="O1115">
            <v>1728791.2320220442</v>
          </cell>
          <cell r="P1115">
            <v>0.75</v>
          </cell>
          <cell r="Q1115">
            <v>0</v>
          </cell>
          <cell r="R1115">
            <v>0</v>
          </cell>
          <cell r="S1115" t="str">
            <v>DRB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 t="str">
            <v>SCHMDP</v>
          </cell>
          <cell r="AE1115" t="str">
            <v>SG</v>
          </cell>
          <cell r="AF1115" t="str">
            <v>SCHMDP.SG</v>
          </cell>
        </row>
        <row r="1116">
          <cell r="A1116">
            <v>1116</v>
          </cell>
          <cell r="D1116" t="str">
            <v>SO</v>
          </cell>
          <cell r="E1116" t="str">
            <v>SCHMDP-SO</v>
          </cell>
          <cell r="F1116">
            <v>-12948.205230938584</v>
          </cell>
          <cell r="G1116">
            <v>-5996.2314724757634</v>
          </cell>
          <cell r="H1116">
            <v>-1020.5198144605766</v>
          </cell>
          <cell r="I1116">
            <v>-4154.1879014413344</v>
          </cell>
          <cell r="J1116">
            <v>-1777.2660425609095</v>
          </cell>
          <cell r="K1116">
            <v>0</v>
          </cell>
          <cell r="M1116">
            <v>0.75</v>
          </cell>
          <cell r="N1116">
            <v>-4497.1736043568226</v>
          </cell>
          <cell r="O1116">
            <v>-1499.0578681189409</v>
          </cell>
          <cell r="P1116">
            <v>0.75</v>
          </cell>
          <cell r="Q1116">
            <v>-765.38986084543251</v>
          </cell>
          <cell r="R1116">
            <v>-255.12995361514416</v>
          </cell>
          <cell r="S1116" t="str">
            <v>DISom</v>
          </cell>
          <cell r="T1116">
            <v>-394.94995080110414</v>
          </cell>
          <cell r="U1116">
            <v>-3458.4328703097485</v>
          </cell>
          <cell r="V1116">
            <v>-29.611992255377714</v>
          </cell>
          <cell r="W1116">
            <v>0</v>
          </cell>
          <cell r="X1116">
            <v>-271.19308807510447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D1116" t="str">
            <v>SCHMDP</v>
          </cell>
          <cell r="AE1116" t="str">
            <v>SO</v>
          </cell>
          <cell r="AF1116" t="str">
            <v>SCHMDP.SO</v>
          </cell>
        </row>
        <row r="1117">
          <cell r="A1117">
            <v>1117</v>
          </cell>
          <cell r="F1117">
            <v>7201690.7408888154</v>
          </cell>
          <cell r="G1117">
            <v>7198038.9269046644</v>
          </cell>
          <cell r="H1117">
            <v>5963.0269680376014</v>
          </cell>
          <cell r="I1117">
            <v>-557.35632520013769</v>
          </cell>
          <cell r="J1117">
            <v>-1734.5622308978793</v>
          </cell>
          <cell r="K1117">
            <v>-19.294427788539018</v>
          </cell>
          <cell r="N1117">
            <v>5190192.3774699336</v>
          </cell>
          <cell r="O1117">
            <v>2007846.5494347299</v>
          </cell>
          <cell r="Q1117">
            <v>4472.2702260282003</v>
          </cell>
          <cell r="R1117">
            <v>1490.7567420094003</v>
          </cell>
          <cell r="T1117">
            <v>-52.989382868334701</v>
          </cell>
          <cell r="U1117">
            <v>-464.00872596023282</v>
          </cell>
          <cell r="V1117">
            <v>-3.9729621232553995</v>
          </cell>
          <cell r="W1117">
            <v>0</v>
          </cell>
          <cell r="X1117">
            <v>-36.385254248315135</v>
          </cell>
          <cell r="AD1117" t="str">
            <v>SCHMDP</v>
          </cell>
          <cell r="AE1117" t="str">
            <v>NA</v>
          </cell>
          <cell r="AF1117" t="str">
            <v>SCHMDP.NA1</v>
          </cell>
        </row>
        <row r="1118">
          <cell r="A1118">
            <v>1118</v>
          </cell>
          <cell r="AD1118" t="str">
            <v>SCHMDP</v>
          </cell>
          <cell r="AE1118" t="str">
            <v>NA</v>
          </cell>
          <cell r="AF1118" t="str">
            <v>SCHMDP.NA2</v>
          </cell>
        </row>
        <row r="1119">
          <cell r="A1119">
            <v>1119</v>
          </cell>
          <cell r="B1119" t="str">
            <v>SCHMDT</v>
          </cell>
          <cell r="C1119" t="str">
            <v xml:space="preserve">  Deductions - Temporary</v>
          </cell>
          <cell r="AD1119" t="str">
            <v>SCHMDT</v>
          </cell>
          <cell r="AE1119" t="str">
            <v>NA</v>
          </cell>
          <cell r="AF1119" t="str">
            <v>SCHMDT.NA</v>
          </cell>
        </row>
        <row r="1120">
          <cell r="A1120">
            <v>1120</v>
          </cell>
          <cell r="D1120" t="str">
            <v>S</v>
          </cell>
          <cell r="E1120" t="str">
            <v>GP</v>
          </cell>
          <cell r="F1120">
            <v>4372312</v>
          </cell>
          <cell r="G1120">
            <v>2132987.9049460543</v>
          </cell>
          <cell r="H1120">
            <v>1062805.9568920629</v>
          </cell>
          <cell r="I1120">
            <v>1150829.5234221977</v>
          </cell>
          <cell r="J1120">
            <v>25688.614739686822</v>
          </cell>
          <cell r="K1120">
            <v>0</v>
          </cell>
          <cell r="M1120">
            <v>0.75</v>
          </cell>
          <cell r="N1120">
            <v>1599740.9287095407</v>
          </cell>
          <cell r="O1120">
            <v>533246.97623651358</v>
          </cell>
          <cell r="P1120">
            <v>0.75</v>
          </cell>
          <cell r="Q1120">
            <v>797104.46766904718</v>
          </cell>
          <cell r="R1120">
            <v>265701.48922301573</v>
          </cell>
          <cell r="S1120" t="str">
            <v>PLNT</v>
          </cell>
          <cell r="T1120">
            <v>201861.3390987133</v>
          </cell>
          <cell r="U1120">
            <v>580105.31355921552</v>
          </cell>
          <cell r="V1120">
            <v>215496.13110843647</v>
          </cell>
          <cell r="W1120">
            <v>118625.13231366695</v>
          </cell>
          <cell r="X1120">
            <v>34741.607342165342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D1120" t="str">
            <v>SCHMDT</v>
          </cell>
          <cell r="AE1120" t="str">
            <v>S</v>
          </cell>
          <cell r="AF1120" t="str">
            <v>SCHMDT.S</v>
          </cell>
        </row>
        <row r="1121">
          <cell r="A1121">
            <v>1121</v>
          </cell>
          <cell r="D1121" t="str">
            <v>BADDEBT</v>
          </cell>
          <cell r="E1121" t="str">
            <v>CUST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M1121">
            <v>0.75</v>
          </cell>
          <cell r="N1121">
            <v>0</v>
          </cell>
          <cell r="O1121">
            <v>0</v>
          </cell>
          <cell r="P1121">
            <v>0.75</v>
          </cell>
          <cell r="Q1121">
            <v>0</v>
          </cell>
          <cell r="R1121">
            <v>0</v>
          </cell>
          <cell r="S1121" t="str">
            <v>CUST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D1121" t="str">
            <v>SCHMDT</v>
          </cell>
          <cell r="AE1121" t="str">
            <v>BADDEBT</v>
          </cell>
          <cell r="AF1121" t="str">
            <v>SCHMDT.BADDEBT</v>
          </cell>
        </row>
        <row r="1122">
          <cell r="A1122">
            <v>1122</v>
          </cell>
          <cell r="D1122" t="str">
            <v>SNP</v>
          </cell>
          <cell r="E1122" t="str">
            <v>SCHMDT-SNP</v>
          </cell>
          <cell r="F1122">
            <v>22337446.560425721</v>
          </cell>
          <cell r="G1122">
            <v>11026735.33733489</v>
          </cell>
          <cell r="H1122">
            <v>5430707.6311703864</v>
          </cell>
          <cell r="I1122">
            <v>5880003.5919204466</v>
          </cell>
          <cell r="J1122">
            <v>0</v>
          </cell>
          <cell r="K1122">
            <v>0</v>
          </cell>
          <cell r="M1122">
            <v>0.75</v>
          </cell>
          <cell r="N1122">
            <v>8270051.5030011674</v>
          </cell>
          <cell r="O1122">
            <v>2756683.8343337225</v>
          </cell>
          <cell r="P1122">
            <v>0.75</v>
          </cell>
          <cell r="Q1122">
            <v>4073030.7233777898</v>
          </cell>
          <cell r="R1122">
            <v>1357676.9077925966</v>
          </cell>
          <cell r="S1122" t="str">
            <v>DISom</v>
          </cell>
          <cell r="T1122">
            <v>559027.94587927754</v>
          </cell>
          <cell r="U1122">
            <v>4895204.1126453225</v>
          </cell>
          <cell r="V1122">
            <v>41913.997382046517</v>
          </cell>
          <cell r="W1122">
            <v>0</v>
          </cell>
          <cell r="X1122">
            <v>383857.53601380071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D1122" t="str">
            <v>SCHMDT</v>
          </cell>
          <cell r="AE1122" t="str">
            <v>SNP</v>
          </cell>
          <cell r="AF1122" t="str">
            <v>SCHMDT.SNP</v>
          </cell>
        </row>
        <row r="1123">
          <cell r="A1123">
            <v>1123</v>
          </cell>
          <cell r="D1123" t="str">
            <v>CN</v>
          </cell>
          <cell r="E1123" t="str">
            <v>CUST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M1123">
            <v>0.75</v>
          </cell>
          <cell r="N1123">
            <v>0</v>
          </cell>
          <cell r="O1123">
            <v>0</v>
          </cell>
          <cell r="P1123">
            <v>0.75</v>
          </cell>
          <cell r="Q1123">
            <v>0</v>
          </cell>
          <cell r="R1123">
            <v>0</v>
          </cell>
          <cell r="S1123" t="str">
            <v>CUST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D1123" t="str">
            <v>SCHMDT</v>
          </cell>
          <cell r="AE1123" t="str">
            <v>CN</v>
          </cell>
          <cell r="AF1123" t="str">
            <v>SCHMDT.CN</v>
          </cell>
        </row>
        <row r="1124">
          <cell r="A1124">
            <v>1124</v>
          </cell>
          <cell r="D1124" t="str">
            <v>SG</v>
          </cell>
          <cell r="E1124" t="str">
            <v>SCHMDT</v>
          </cell>
          <cell r="F1124">
            <v>83972.69730139582</v>
          </cell>
          <cell r="G1124">
            <v>38387.966260566573</v>
          </cell>
          <cell r="H1124">
            <v>25773.352317070785</v>
          </cell>
          <cell r="I1124">
            <v>18990.032784105075</v>
          </cell>
          <cell r="J1124">
            <v>646.90865670761514</v>
          </cell>
          <cell r="K1124">
            <v>174.43728294580649</v>
          </cell>
          <cell r="M1124">
            <v>0.75</v>
          </cell>
          <cell r="N1124">
            <v>28790.974695424928</v>
          </cell>
          <cell r="O1124">
            <v>9596.9915651416432</v>
          </cell>
          <cell r="P1124">
            <v>0.75</v>
          </cell>
          <cell r="Q1124">
            <v>19330.014237803087</v>
          </cell>
          <cell r="R1124">
            <v>6443.3380792676962</v>
          </cell>
          <cell r="S1124" t="str">
            <v>PLNT</v>
          </cell>
          <cell r="T1124">
            <v>3330.9481285540487</v>
          </cell>
          <cell r="U1124">
            <v>9572.4159821381345</v>
          </cell>
          <cell r="V1124">
            <v>3555.9381396715394</v>
          </cell>
          <cell r="W1124">
            <v>1957.4533897571077</v>
          </cell>
          <cell r="X1124">
            <v>573.27714398424337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D1124" t="str">
            <v>SCHMDT</v>
          </cell>
          <cell r="AE1124" t="str">
            <v>SG</v>
          </cell>
          <cell r="AF1124" t="str">
            <v>SCHMDT.SG</v>
          </cell>
        </row>
        <row r="1125">
          <cell r="A1125">
            <v>1125</v>
          </cell>
          <cell r="D1125" t="str">
            <v>DGP</v>
          </cell>
          <cell r="E1125" t="str">
            <v>CUST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M1125">
            <v>0.75</v>
          </cell>
          <cell r="N1125">
            <v>0</v>
          </cell>
          <cell r="O1125">
            <v>0</v>
          </cell>
          <cell r="P1125">
            <v>0.75</v>
          </cell>
          <cell r="Q1125">
            <v>0</v>
          </cell>
          <cell r="R1125">
            <v>0</v>
          </cell>
          <cell r="S1125" t="str">
            <v>CUST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D1125" t="str">
            <v>SCHMDT</v>
          </cell>
          <cell r="AE1125" t="str">
            <v>DGP</v>
          </cell>
          <cell r="AF1125" t="str">
            <v>SCHMDT.DGP</v>
          </cell>
        </row>
        <row r="1126">
          <cell r="A1126">
            <v>1126</v>
          </cell>
          <cell r="D1126" t="str">
            <v>SE</v>
          </cell>
          <cell r="E1126" t="str">
            <v>P</v>
          </cell>
          <cell r="F1126">
            <v>13094470.455603894</v>
          </cell>
          <cell r="G1126">
            <v>13094470.455603894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M1126">
            <v>0</v>
          </cell>
          <cell r="N1126">
            <v>0</v>
          </cell>
          <cell r="O1126">
            <v>13094470.455603894</v>
          </cell>
          <cell r="P1126">
            <v>0</v>
          </cell>
          <cell r="Q1126">
            <v>0</v>
          </cell>
          <cell r="R1126">
            <v>0</v>
          </cell>
          <cell r="S1126" t="str">
            <v>DRB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D1126" t="str">
            <v>SCHMDT</v>
          </cell>
          <cell r="AE1126" t="str">
            <v>SE</v>
          </cell>
          <cell r="AF1126" t="str">
            <v>SCHMDT.SE</v>
          </cell>
        </row>
        <row r="1127">
          <cell r="A1127">
            <v>1127</v>
          </cell>
          <cell r="D1127" t="str">
            <v>SG</v>
          </cell>
          <cell r="E1127" t="str">
            <v>SCHMDT-SG</v>
          </cell>
          <cell r="F1127">
            <v>90262562.363547876</v>
          </cell>
          <cell r="G1127">
            <v>90210247.574870214</v>
          </cell>
          <cell r="H1127">
            <v>52314.788677670724</v>
          </cell>
          <cell r="I1127">
            <v>0</v>
          </cell>
          <cell r="J1127">
            <v>0</v>
          </cell>
          <cell r="K1127">
            <v>0</v>
          </cell>
          <cell r="M1127">
            <v>0.75</v>
          </cell>
          <cell r="N1127">
            <v>67657685.681152657</v>
          </cell>
          <cell r="O1127">
            <v>22552561.893717553</v>
          </cell>
          <cell r="P1127">
            <v>0.75</v>
          </cell>
          <cell r="Q1127">
            <v>39236.091508253041</v>
          </cell>
          <cell r="R1127">
            <v>13078.697169417681</v>
          </cell>
          <cell r="S1127" t="str">
            <v>DRB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D1127" t="str">
            <v>SCHMDT</v>
          </cell>
          <cell r="AE1127" t="str">
            <v>SG</v>
          </cell>
          <cell r="AF1127" t="str">
            <v>SCHMDT.SG1</v>
          </cell>
        </row>
        <row r="1128">
          <cell r="A1128">
            <v>1128</v>
          </cell>
          <cell r="D1128" t="str">
            <v>GPS</v>
          </cell>
          <cell r="E1128" t="str">
            <v>SCHMDT-GPS</v>
          </cell>
          <cell r="F1128">
            <v>-17308434.722328834</v>
          </cell>
          <cell r="G1128">
            <v>-8544196.3238890506</v>
          </cell>
          <cell r="H1128">
            <v>-4208048.0540106203</v>
          </cell>
          <cell r="I1128">
            <v>-4556190.3444291651</v>
          </cell>
          <cell r="J1128">
            <v>0</v>
          </cell>
          <cell r="K1128">
            <v>0</v>
          </cell>
          <cell r="M1128">
            <v>0.75</v>
          </cell>
          <cell r="N1128">
            <v>-6408147.242916788</v>
          </cell>
          <cell r="O1128">
            <v>-2136049.0809722627</v>
          </cell>
          <cell r="P1128">
            <v>0.75</v>
          </cell>
          <cell r="Q1128">
            <v>-3156036.0405079653</v>
          </cell>
          <cell r="R1128">
            <v>-1052012.0135026551</v>
          </cell>
          <cell r="S1128" t="str">
            <v>PLNT</v>
          </cell>
          <cell r="T1128">
            <v>-799178.90999194293</v>
          </cell>
          <cell r="U1128">
            <v>-2296665.2962907213</v>
          </cell>
          <cell r="V1128">
            <v>-853159.71812959621</v>
          </cell>
          <cell r="W1128">
            <v>-469642.69811826805</v>
          </cell>
          <cell r="X1128">
            <v>-137543.72189863646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D1128" t="str">
            <v>SCHMDT</v>
          </cell>
          <cell r="AE1128" t="str">
            <v>GPS</v>
          </cell>
          <cell r="AF1128" t="str">
            <v>SCHMDT.GPS</v>
          </cell>
        </row>
        <row r="1129">
          <cell r="A1129">
            <v>1129</v>
          </cell>
          <cell r="D1129" t="str">
            <v>SO</v>
          </cell>
          <cell r="E1129" t="str">
            <v>SCHMDT-SO</v>
          </cell>
          <cell r="F1129">
            <v>22893263.876900688</v>
          </cell>
          <cell r="G1129">
            <v>10169670.927124901</v>
          </cell>
          <cell r="H1129">
            <v>2151891.5883277678</v>
          </cell>
          <cell r="I1129">
            <v>7942403.4722043844</v>
          </cell>
          <cell r="J1129">
            <v>2629297.889243633</v>
          </cell>
          <cell r="K1129">
            <v>0</v>
          </cell>
          <cell r="M1129">
            <v>0.75</v>
          </cell>
          <cell r="N1129">
            <v>7627253.1953436751</v>
          </cell>
          <cell r="O1129">
            <v>2542417.7317812252</v>
          </cell>
          <cell r="P1129">
            <v>0.75</v>
          </cell>
          <cell r="Q1129">
            <v>1613918.691245826</v>
          </cell>
          <cell r="R1129">
            <v>537972.89708194195</v>
          </cell>
          <cell r="S1129" t="str">
            <v>DISom</v>
          </cell>
          <cell r="T1129">
            <v>755105.91600858502</v>
          </cell>
          <cell r="U1129">
            <v>6612187.4814578192</v>
          </cell>
          <cell r="V1129">
            <v>56615.25084756031</v>
          </cell>
          <cell r="W1129">
            <v>0</v>
          </cell>
          <cell r="X1129">
            <v>518494.82389042026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D1129" t="str">
            <v>SCHMDT</v>
          </cell>
          <cell r="AE1129" t="str">
            <v>SO</v>
          </cell>
          <cell r="AF1129" t="str">
            <v>SCHMDT.SO</v>
          </cell>
        </row>
        <row r="1130">
          <cell r="A1130">
            <v>1130</v>
          </cell>
          <cell r="D1130" t="str">
            <v>TAXDEPR</v>
          </cell>
          <cell r="E1130" t="str">
            <v>TAXDEPR</v>
          </cell>
          <cell r="F1130">
            <v>502780145</v>
          </cell>
          <cell r="G1130">
            <v>189567246.55506384</v>
          </cell>
          <cell r="H1130">
            <v>181889635.85241887</v>
          </cell>
          <cell r="I1130">
            <v>128680799.70238766</v>
          </cell>
          <cell r="J1130">
            <v>2642462.8901296761</v>
          </cell>
          <cell r="K1130">
            <v>0</v>
          </cell>
          <cell r="M1130">
            <v>0.75</v>
          </cell>
          <cell r="N1130">
            <v>142175434.91629788</v>
          </cell>
          <cell r="O1130">
            <v>47391811.638765961</v>
          </cell>
          <cell r="P1130">
            <v>0.75</v>
          </cell>
          <cell r="Q1130">
            <v>136417226.88931414</v>
          </cell>
          <cell r="R1130">
            <v>45472408.963104717</v>
          </cell>
          <cell r="S1130" t="str">
            <v>DISom</v>
          </cell>
          <cell r="T1130">
            <v>12234033.875519065</v>
          </cell>
          <cell r="U1130">
            <v>107128978.76238908</v>
          </cell>
          <cell r="V1130">
            <v>917265.88556112919</v>
          </cell>
          <cell r="W1130">
            <v>0</v>
          </cell>
          <cell r="X1130">
            <v>8400521.1789183952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D1130" t="str">
            <v>SCHMDT</v>
          </cell>
          <cell r="AE1130" t="str">
            <v>TAXDEPR</v>
          </cell>
          <cell r="AF1130" t="str">
            <v>SCHMDT.TAXDEPR</v>
          </cell>
        </row>
        <row r="1131">
          <cell r="A1131">
            <v>1131</v>
          </cell>
          <cell r="D1131" t="str">
            <v>SNPD</v>
          </cell>
          <cell r="E1131" t="str">
            <v>DPW</v>
          </cell>
          <cell r="F1131">
            <v>24384.372927244513</v>
          </cell>
          <cell r="G1131">
            <v>0</v>
          </cell>
          <cell r="H1131">
            <v>0</v>
          </cell>
          <cell r="I1131">
            <v>24384.372927244513</v>
          </cell>
          <cell r="J1131">
            <v>0</v>
          </cell>
          <cell r="K1131">
            <v>0</v>
          </cell>
          <cell r="M1131">
            <v>0.75</v>
          </cell>
          <cell r="N1131">
            <v>0</v>
          </cell>
          <cell r="O1131">
            <v>0</v>
          </cell>
          <cell r="P1131">
            <v>0.75</v>
          </cell>
          <cell r="Q1131">
            <v>0</v>
          </cell>
          <cell r="R1131">
            <v>0</v>
          </cell>
          <cell r="S1131" t="str">
            <v>PLNT</v>
          </cell>
          <cell r="T1131">
            <v>4277.1427670179692</v>
          </cell>
          <cell r="U1131">
            <v>12291.572309371968</v>
          </cell>
          <cell r="V1131">
            <v>4566.0438130754483</v>
          </cell>
          <cell r="W1131">
            <v>2513.4908394412023</v>
          </cell>
          <cell r="X1131">
            <v>736.12319833792287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D1131" t="str">
            <v>SCHMDT</v>
          </cell>
          <cell r="AE1131" t="str">
            <v>SNPD</v>
          </cell>
          <cell r="AF1131" t="str">
            <v>SCHMDT.SNPD</v>
          </cell>
        </row>
        <row r="1132">
          <cell r="A1132">
            <v>1132</v>
          </cell>
          <cell r="F1132">
            <v>638540122.60437799</v>
          </cell>
          <cell r="G1132">
            <v>307695550.39731532</v>
          </cell>
          <cell r="H1132">
            <v>186405081.1157932</v>
          </cell>
          <cell r="I1132">
            <v>139141220.35121688</v>
          </cell>
          <cell r="J1132">
            <v>5298096.3027697038</v>
          </cell>
          <cell r="K1132">
            <v>174.43728294580649</v>
          </cell>
          <cell r="N1132">
            <v>220950809.95628357</v>
          </cell>
          <cell r="O1132">
            <v>86744740.441031754</v>
          </cell>
          <cell r="Q1132">
            <v>139803810.83684489</v>
          </cell>
          <cell r="R1132">
            <v>46601270.2789483</v>
          </cell>
          <cell r="T1132">
            <v>12958458.257409269</v>
          </cell>
          <cell r="U1132">
            <v>116941674.36205223</v>
          </cell>
          <cell r="V1132">
            <v>386253.5287223233</v>
          </cell>
          <cell r="W1132">
            <v>-346546.62157540279</v>
          </cell>
          <cell r="X1132">
            <v>9201380.8246084675</v>
          </cell>
          <cell r="AD1132" t="str">
            <v>SCHMDT</v>
          </cell>
          <cell r="AE1132" t="str">
            <v>NA</v>
          </cell>
          <cell r="AF1132" t="str">
            <v>SCHMDT.NA1</v>
          </cell>
        </row>
        <row r="1133">
          <cell r="A1133">
            <v>1133</v>
          </cell>
          <cell r="AD1133" t="str">
            <v>SCHMDT</v>
          </cell>
          <cell r="AE1133" t="str">
            <v>NA</v>
          </cell>
          <cell r="AF1133" t="str">
            <v>SCHMDT.NA2</v>
          </cell>
        </row>
        <row r="1134">
          <cell r="A1134">
            <v>1134</v>
          </cell>
          <cell r="B1134" t="str">
            <v>TOTAL SCHEDULE - M DEDUCTIONS</v>
          </cell>
          <cell r="F1134">
            <v>645741813.34526682</v>
          </cell>
          <cell r="G1134">
            <v>314893589.32422</v>
          </cell>
          <cell r="H1134">
            <v>186411044.14276123</v>
          </cell>
          <cell r="I1134">
            <v>139140662.99489167</v>
          </cell>
          <cell r="J1134">
            <v>5296361.7405388057</v>
          </cell>
          <cell r="K1134">
            <v>155.14285515726746</v>
          </cell>
          <cell r="N1134">
            <v>226141002.3337535</v>
          </cell>
          <cell r="O1134">
            <v>88752586.99046649</v>
          </cell>
          <cell r="Q1134">
            <v>139808283.10707092</v>
          </cell>
          <cell r="R1134">
            <v>46602761.035690308</v>
          </cell>
          <cell r="T1134">
            <v>12958405.2680264</v>
          </cell>
          <cell r="U1134">
            <v>116941210.35332628</v>
          </cell>
          <cell r="V1134">
            <v>386249.55576020002</v>
          </cell>
          <cell r="W1134">
            <v>-346546.62157540279</v>
          </cell>
          <cell r="X1134">
            <v>9201344.4393542185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D1134" t="str">
            <v>TOTAL SCHEDULE - M DEDUCTIONS</v>
          </cell>
          <cell r="AE1134" t="str">
            <v>NA</v>
          </cell>
          <cell r="AF1134" t="str">
            <v>TOTAL SCHEDULE - M DEDUCTIONS.NA</v>
          </cell>
        </row>
        <row r="1135">
          <cell r="A1135">
            <v>1135</v>
          </cell>
          <cell r="AD1135" t="str">
            <v>TOTAL SCHEDULE - M DEDUCTIONS</v>
          </cell>
          <cell r="AE1135" t="str">
            <v>NA</v>
          </cell>
          <cell r="AF1135" t="str">
            <v>TOTAL SCHEDULE - M DEDUCTIONS.NA1</v>
          </cell>
        </row>
        <row r="1136">
          <cell r="A1136">
            <v>1136</v>
          </cell>
          <cell r="B1136" t="str">
            <v>TOTAL SCHEDULE - M ADJUSTMENTS</v>
          </cell>
          <cell r="F1136">
            <v>-271299473.83323252</v>
          </cell>
          <cell r="G1136">
            <v>-130782691.52348554</v>
          </cell>
          <cell r="H1136">
            <v>-131376212.86206463</v>
          </cell>
          <cell r="I1136">
            <v>-7039194.3423077911</v>
          </cell>
          <cell r="J1136">
            <v>-2101694.0592840076</v>
          </cell>
          <cell r="K1136">
            <v>318.95390948658803</v>
          </cell>
          <cell r="N1136">
            <v>-64508549.482260615</v>
          </cell>
          <cell r="O1136">
            <v>-66274142.041224882</v>
          </cell>
          <cell r="Q1136">
            <v>-98532159.646548465</v>
          </cell>
          <cell r="R1136">
            <v>-32844053.215516157</v>
          </cell>
          <cell r="T1136">
            <v>9521829.3135208264</v>
          </cell>
          <cell r="U1136">
            <v>-47526744.343873262</v>
          </cell>
          <cell r="V1136">
            <v>22800664.751331564</v>
          </cell>
          <cell r="W1136">
            <v>13076598.305236449</v>
          </cell>
          <cell r="X1136">
            <v>-4911542.3685233966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D1136" t="str">
            <v>TOTAL SCHEDULE - M ADJUSTMENTS</v>
          </cell>
          <cell r="AE1136" t="str">
            <v>NA</v>
          </cell>
          <cell r="AF1136" t="str">
            <v>TOTAL SCHEDULE - M ADJUSTMENTS.NA</v>
          </cell>
        </row>
        <row r="1137">
          <cell r="A1137">
            <v>1137</v>
          </cell>
          <cell r="AD1137" t="str">
            <v>TOTAL SCHEDULE - M ADJUSTMENTS</v>
          </cell>
          <cell r="AE1137" t="str">
            <v>NA</v>
          </cell>
          <cell r="AF1137" t="str">
            <v>TOTAL SCHEDULE - M ADJUSTMENTS.NA1</v>
          </cell>
        </row>
        <row r="1138">
          <cell r="A1138">
            <v>1138</v>
          </cell>
          <cell r="B1138">
            <v>40911</v>
          </cell>
          <cell r="C1138" t="str">
            <v>State Income Taxes</v>
          </cell>
          <cell r="AD1138">
            <v>40911</v>
          </cell>
          <cell r="AE1138" t="str">
            <v>NA</v>
          </cell>
          <cell r="AF1138" t="str">
            <v>40911.NA</v>
          </cell>
        </row>
        <row r="1139">
          <cell r="A1139">
            <v>1139</v>
          </cell>
          <cell r="E1139" t="str">
            <v>IBT</v>
          </cell>
          <cell r="F1139">
            <v>9369071.1791201755</v>
          </cell>
          <cell r="G1139">
            <v>4504129.0792318797</v>
          </cell>
          <cell r="H1139">
            <v>-120141.30261635248</v>
          </cell>
          <cell r="I1139">
            <v>5015897.7595584327</v>
          </cell>
          <cell r="J1139">
            <v>-56212.094568455133</v>
          </cell>
          <cell r="K1139">
            <v>25397.737514670956</v>
          </cell>
          <cell r="M1139">
            <v>0.75</v>
          </cell>
          <cell r="N1139">
            <v>3378096.8094239095</v>
          </cell>
          <cell r="O1139">
            <v>1126032.2698079699</v>
          </cell>
          <cell r="P1139">
            <v>0.75</v>
          </cell>
          <cell r="Q1139">
            <v>-145776.63919797129</v>
          </cell>
          <cell r="R1139">
            <v>25635.336581619336</v>
          </cell>
          <cell r="S1139" t="str">
            <v>DRB</v>
          </cell>
          <cell r="T1139">
            <v>2848364.1229500431</v>
          </cell>
          <cell r="U1139">
            <v>-1674656.2122845363</v>
          </cell>
          <cell r="V1139">
            <v>2834717.5318633537</v>
          </cell>
          <cell r="W1139">
            <v>1354329.9643804452</v>
          </cell>
          <cell r="X1139">
            <v>-346857.64735087723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D1139">
            <v>40911</v>
          </cell>
          <cell r="AE1139" t="str">
            <v>NA</v>
          </cell>
          <cell r="AF1139" t="str">
            <v>40911.NA1</v>
          </cell>
        </row>
        <row r="1140">
          <cell r="A1140">
            <v>1140</v>
          </cell>
          <cell r="D1140" t="str">
            <v>IBT</v>
          </cell>
          <cell r="E1140" t="str">
            <v>IBT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M1140">
            <v>0.75</v>
          </cell>
          <cell r="N1140">
            <v>0</v>
          </cell>
          <cell r="O1140">
            <v>0</v>
          </cell>
          <cell r="P1140">
            <v>0.75</v>
          </cell>
          <cell r="Q1140">
            <v>0</v>
          </cell>
          <cell r="R1140">
            <v>0</v>
          </cell>
          <cell r="S1140" t="str">
            <v>DRB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D1140">
            <v>40911</v>
          </cell>
          <cell r="AE1140" t="str">
            <v>IBT</v>
          </cell>
          <cell r="AF1140" t="str">
            <v>40911.IBT</v>
          </cell>
        </row>
        <row r="1141">
          <cell r="A1141">
            <v>1141</v>
          </cell>
          <cell r="D1141" t="str">
            <v>P</v>
          </cell>
          <cell r="E1141" t="str">
            <v>P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M1141">
            <v>0.75</v>
          </cell>
          <cell r="N1141">
            <v>0</v>
          </cell>
          <cell r="O1141">
            <v>0</v>
          </cell>
          <cell r="P1141">
            <v>0.75</v>
          </cell>
          <cell r="Q1141">
            <v>0</v>
          </cell>
          <cell r="R1141">
            <v>0</v>
          </cell>
          <cell r="S1141" t="str">
            <v>DRB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D1141">
            <v>40911</v>
          </cell>
          <cell r="AE1141" t="str">
            <v>P</v>
          </cell>
          <cell r="AF1141" t="str">
            <v>40911.P</v>
          </cell>
        </row>
        <row r="1142">
          <cell r="A1142">
            <v>1142</v>
          </cell>
          <cell r="D1142" t="str">
            <v>IBT</v>
          </cell>
          <cell r="E1142" t="str">
            <v>IBT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M1142">
            <v>0.75</v>
          </cell>
          <cell r="N1142">
            <v>0</v>
          </cell>
          <cell r="O1142">
            <v>0</v>
          </cell>
          <cell r="P1142">
            <v>0.75</v>
          </cell>
          <cell r="Q1142">
            <v>0</v>
          </cell>
          <cell r="R1142">
            <v>0</v>
          </cell>
          <cell r="S1142" t="str">
            <v>DRB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>
            <v>40911</v>
          </cell>
          <cell r="AE1142" t="str">
            <v>IBT</v>
          </cell>
          <cell r="AF1142" t="str">
            <v>40911.IBT1</v>
          </cell>
        </row>
        <row r="1143">
          <cell r="A1143">
            <v>1143</v>
          </cell>
          <cell r="B1143" t="str">
            <v>TOTAL STATE TAXES</v>
          </cell>
          <cell r="F1143">
            <v>9369071.1791201755</v>
          </cell>
          <cell r="G1143">
            <v>4504129.0792318797</v>
          </cell>
          <cell r="H1143">
            <v>-120141.30261635248</v>
          </cell>
          <cell r="I1143">
            <v>5015897.7595584327</v>
          </cell>
          <cell r="J1143">
            <v>-56212.094568455133</v>
          </cell>
          <cell r="K1143">
            <v>25397.737514670956</v>
          </cell>
          <cell r="N1143">
            <v>3378096.8094239095</v>
          </cell>
          <cell r="O1143">
            <v>1126032.2698079699</v>
          </cell>
          <cell r="Q1143">
            <v>-145776.63919797129</v>
          </cell>
          <cell r="R1143">
            <v>25635.336581619336</v>
          </cell>
          <cell r="T1143">
            <v>2848364.1229500431</v>
          </cell>
          <cell r="U1143">
            <v>-1674656.2122845363</v>
          </cell>
          <cell r="V1143">
            <v>2834717.5318633537</v>
          </cell>
          <cell r="W1143">
            <v>1354329.9643804452</v>
          </cell>
          <cell r="X1143">
            <v>-346857.64735087723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D1143" t="str">
            <v>TOTAL STATE TAXES</v>
          </cell>
          <cell r="AE1143" t="str">
            <v>NA</v>
          </cell>
          <cell r="AF1143" t="str">
            <v>TOTAL STATE TAXES.NA</v>
          </cell>
        </row>
        <row r="1144">
          <cell r="A1144">
            <v>1144</v>
          </cell>
          <cell r="AD1144" t="str">
            <v>TOTAL STATE TAXES</v>
          </cell>
          <cell r="AE1144" t="str">
            <v>NA</v>
          </cell>
          <cell r="AF1144" t="str">
            <v>TOTAL STATE TAXES.NA1</v>
          </cell>
        </row>
        <row r="1145">
          <cell r="A1145">
            <v>1145</v>
          </cell>
          <cell r="B1145" t="str">
            <v>Calculation of Taxable Income:</v>
          </cell>
          <cell r="AD1145" t="str">
            <v>Calculation of Taxable Income:</v>
          </cell>
          <cell r="AE1145" t="str">
            <v>NA</v>
          </cell>
          <cell r="AF1145" t="str">
            <v>Calculation of Taxable Income:.NA</v>
          </cell>
        </row>
        <row r="1146">
          <cell r="A1146">
            <v>1146</v>
          </cell>
          <cell r="C1146" t="str">
            <v>Operating Revenues</v>
          </cell>
          <cell r="F1146">
            <v>2172603892.8590889</v>
          </cell>
          <cell r="G1146">
            <v>1469228753.7436054</v>
          </cell>
          <cell r="H1146">
            <v>335816324.83179331</v>
          </cell>
          <cell r="I1146">
            <v>318581567.74804097</v>
          </cell>
          <cell r="J1146">
            <v>41662104.786360256</v>
          </cell>
          <cell r="K1146">
            <v>7315141.7492887555</v>
          </cell>
          <cell r="N1146">
            <v>1101921565.3077042</v>
          </cell>
          <cell r="O1146">
            <v>367307188.43590134</v>
          </cell>
          <cell r="Q1146">
            <v>249180266.29020274</v>
          </cell>
          <cell r="R1146">
            <v>86636058.541590571</v>
          </cell>
          <cell r="T1146">
            <v>68200671.39391236</v>
          </cell>
          <cell r="U1146">
            <v>147301958.21080589</v>
          </cell>
          <cell r="V1146">
            <v>65668885.751093499</v>
          </cell>
          <cell r="W1146">
            <v>30674191.609256532</v>
          </cell>
          <cell r="X1146">
            <v>6735860.7829726189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D1146" t="str">
            <v>Calculation of Taxable Income:</v>
          </cell>
          <cell r="AE1146" t="str">
            <v>NA</v>
          </cell>
          <cell r="AF1146" t="str">
            <v>Calculation of Taxable Income:.NA1</v>
          </cell>
        </row>
        <row r="1147">
          <cell r="A1147">
            <v>1147</v>
          </cell>
          <cell r="C1147" t="str">
            <v>Operating Deductions:</v>
          </cell>
          <cell r="AD1147" t="str">
            <v>Calculation of Taxable Income:</v>
          </cell>
          <cell r="AE1147" t="str">
            <v>NA</v>
          </cell>
          <cell r="AF1147" t="str">
            <v>Calculation of Taxable Income:.NA2</v>
          </cell>
        </row>
        <row r="1148">
          <cell r="A1148">
            <v>1148</v>
          </cell>
          <cell r="C1148" t="str">
            <v xml:space="preserve">   O &amp; M Expenses</v>
          </cell>
          <cell r="F1148">
            <v>1191792702.0656672</v>
          </cell>
          <cell r="G1148">
            <v>940473819.61601305</v>
          </cell>
          <cell r="H1148">
            <v>108246885.61683835</v>
          </cell>
          <cell r="I1148">
            <v>99442807.228388548</v>
          </cell>
          <cell r="J1148">
            <v>37046443.558976755</v>
          </cell>
          <cell r="K1148">
            <v>6582746.0454502851</v>
          </cell>
          <cell r="N1148">
            <v>342033999.59444457</v>
          </cell>
          <cell r="O1148">
            <v>598439820.02156866</v>
          </cell>
          <cell r="Q1148">
            <v>79729412.919420615</v>
          </cell>
          <cell r="R1148">
            <v>28517472.697417747</v>
          </cell>
          <cell r="T1148">
            <v>17017430.140417702</v>
          </cell>
          <cell r="U1148">
            <v>70802017.735755607</v>
          </cell>
          <cell r="V1148">
            <v>4562698.4693814898</v>
          </cell>
          <cell r="W1148">
            <v>2270113.121277919</v>
          </cell>
          <cell r="X1148">
            <v>4790547.7615558412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D1148" t="str">
            <v>Calculation of Taxable Income:</v>
          </cell>
          <cell r="AE1148" t="str">
            <v>NA</v>
          </cell>
          <cell r="AF1148" t="str">
            <v>Calculation of Taxable Income:.NA3</v>
          </cell>
        </row>
        <row r="1149">
          <cell r="A1149">
            <v>1149</v>
          </cell>
          <cell r="C1149" t="str">
            <v xml:space="preserve">   Depreciation Expense</v>
          </cell>
          <cell r="F1149">
            <v>281010473.78048629</v>
          </cell>
          <cell r="G1149">
            <v>180333413.25633821</v>
          </cell>
          <cell r="H1149">
            <v>48365423.760498956</v>
          </cell>
          <cell r="I1149">
            <v>51753388.876307435</v>
          </cell>
          <cell r="J1149">
            <v>558247.8873416764</v>
          </cell>
          <cell r="K1149">
            <v>0</v>
          </cell>
          <cell r="N1149">
            <v>135234058.71782008</v>
          </cell>
          <cell r="O1149">
            <v>45099354.538518138</v>
          </cell>
          <cell r="Q1149">
            <v>36274067.820374221</v>
          </cell>
          <cell r="R1149">
            <v>12091355.940124739</v>
          </cell>
          <cell r="T1149">
            <v>-10780599.26764412</v>
          </cell>
          <cell r="U1149">
            <v>40724737.835793667</v>
          </cell>
          <cell r="V1149">
            <v>12130991.269975889</v>
          </cell>
          <cell r="W1149">
            <v>6509757.7820744421</v>
          </cell>
          <cell r="X1149">
            <v>3168501.256107565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D1149" t="str">
            <v>Calculation of Taxable Income:</v>
          </cell>
          <cell r="AE1149" t="str">
            <v>NA</v>
          </cell>
          <cell r="AF1149" t="str">
            <v>Calculation of Taxable Income:.NA4</v>
          </cell>
        </row>
        <row r="1150">
          <cell r="A1150">
            <v>1150</v>
          </cell>
          <cell r="C1150" t="str">
            <v xml:space="preserve">   Amortization Expense</v>
          </cell>
          <cell r="F1150">
            <v>14381182.344740994</v>
          </cell>
          <cell r="G1150">
            <v>13566609.565588996</v>
          </cell>
          <cell r="H1150">
            <v>128281.12749625888</v>
          </cell>
          <cell r="I1150">
            <v>-876664.04554905265</v>
          </cell>
          <cell r="J1150">
            <v>1562955.6972047968</v>
          </cell>
          <cell r="K1150">
            <v>0</v>
          </cell>
          <cell r="N1150">
            <v>10159186.282472152</v>
          </cell>
          <cell r="O1150">
            <v>3407423.2831168445</v>
          </cell>
          <cell r="Q1150">
            <v>96210.845622194087</v>
          </cell>
          <cell r="R1150">
            <v>32070.28187406472</v>
          </cell>
          <cell r="T1150">
            <v>-153771.32283502017</v>
          </cell>
          <cell r="U1150">
            <v>-441905.13075910404</v>
          </cell>
          <cell r="V1150">
            <v>-164157.85852965462</v>
          </cell>
          <cell r="W1150">
            <v>-90364.720648324161</v>
          </cell>
          <cell r="X1150">
            <v>-26465.012776949647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D1150" t="str">
            <v>Calculation of Taxable Income:</v>
          </cell>
          <cell r="AE1150" t="str">
            <v>NA</v>
          </cell>
          <cell r="AF1150" t="str">
            <v>Calculation of Taxable Income:.NA5</v>
          </cell>
        </row>
        <row r="1151">
          <cell r="A1151">
            <v>1151</v>
          </cell>
          <cell r="C1151" t="str">
            <v xml:space="preserve">   Taxes Other Than Income</v>
          </cell>
          <cell r="F1151">
            <v>65813792.691764064</v>
          </cell>
          <cell r="G1151">
            <v>32690025.835980766</v>
          </cell>
          <cell r="H1151">
            <v>15720586.757735159</v>
          </cell>
          <cell r="I1151">
            <v>17022594.998645678</v>
          </cell>
          <cell r="J1151">
            <v>379975.37940248323</v>
          </cell>
          <cell r="K1151">
            <v>609.72</v>
          </cell>
          <cell r="N1151">
            <v>24517519.376985576</v>
          </cell>
          <cell r="O1151">
            <v>8172506.4589951914</v>
          </cell>
          <cell r="Q1151">
            <v>11790440.068301369</v>
          </cell>
          <cell r="R1151">
            <v>3930146.6894337898</v>
          </cell>
          <cell r="T1151">
            <v>2985849.555843431</v>
          </cell>
          <cell r="U1151">
            <v>8580678.2049839217</v>
          </cell>
          <cell r="V1151">
            <v>3187529.7678544144</v>
          </cell>
          <cell r="W1151">
            <v>1754653.9630227215</v>
          </cell>
          <cell r="X1151">
            <v>513883.50694118859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 t="str">
            <v>Calculation of Taxable Income:</v>
          </cell>
          <cell r="AE1151" t="str">
            <v>NA</v>
          </cell>
          <cell r="AF1151" t="str">
            <v>Calculation of Taxable Income:.NA6</v>
          </cell>
        </row>
        <row r="1152">
          <cell r="A1152">
            <v>1152</v>
          </cell>
          <cell r="C1152" t="str">
            <v xml:space="preserve">   Interest &amp; Dividends (AFUDC-Equity)</v>
          </cell>
          <cell r="F1152">
            <v>-14643858.942457337</v>
          </cell>
          <cell r="G1152">
            <v>-7143857.5302946391</v>
          </cell>
          <cell r="H1152">
            <v>-3559576.8362209201</v>
          </cell>
          <cell r="I1152">
            <v>-3854387.6118195741</v>
          </cell>
          <cell r="J1152">
            <v>-86036.964122209087</v>
          </cell>
          <cell r="K1152">
            <v>0</v>
          </cell>
          <cell r="N1152">
            <v>-5357893.1477209795</v>
          </cell>
          <cell r="O1152">
            <v>-1785964.3825736598</v>
          </cell>
          <cell r="Q1152">
            <v>-2669682.6271656901</v>
          </cell>
          <cell r="R1152">
            <v>-889894.20905523002</v>
          </cell>
          <cell r="T1152">
            <v>-676079.14890271006</v>
          </cell>
          <cell r="U1152">
            <v>-1942903.5218738131</v>
          </cell>
          <cell r="V1152">
            <v>-721745.1422947942</v>
          </cell>
          <cell r="W1152">
            <v>-397302.3207473933</v>
          </cell>
          <cell r="X1152">
            <v>-116357.47800086302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D1152" t="str">
            <v>Calculation of Taxable Income:</v>
          </cell>
          <cell r="AE1152" t="str">
            <v>NA</v>
          </cell>
          <cell r="AF1152" t="str">
            <v>Calculation of Taxable Income:.NA7</v>
          </cell>
        </row>
        <row r="1153">
          <cell r="A1153">
            <v>1153</v>
          </cell>
          <cell r="C1153" t="str">
            <v xml:space="preserve">   Misc Revenue &amp; Expense</v>
          </cell>
          <cell r="F1153">
            <v>525804.42565718829</v>
          </cell>
          <cell r="G1153">
            <v>-401751.51707398647</v>
          </cell>
          <cell r="H1153">
            <v>-45.27196011681059</v>
          </cell>
          <cell r="I1153">
            <v>-55842.285308708386</v>
          </cell>
          <cell r="J1153">
            <v>983443.5</v>
          </cell>
          <cell r="K1153">
            <v>0</v>
          </cell>
          <cell r="N1153">
            <v>-301313.63780548982</v>
          </cell>
          <cell r="O1153">
            <v>-100437.87926849662</v>
          </cell>
          <cell r="Q1153">
            <v>-33.953970087607942</v>
          </cell>
          <cell r="R1153">
            <v>-11.317990029202647</v>
          </cell>
          <cell r="T1153">
            <v>-9795.0202539362945</v>
          </cell>
          <cell r="U1153">
            <v>-28148.744683348828</v>
          </cell>
          <cell r="V1153">
            <v>-10456.628189808243</v>
          </cell>
          <cell r="W1153">
            <v>-5756.1075281980375</v>
          </cell>
          <cell r="X1153">
            <v>-1685.7846534169776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 t="str">
            <v>Calculation of Taxable Income:</v>
          </cell>
          <cell r="AE1153" t="str">
            <v>NA</v>
          </cell>
          <cell r="AF1153" t="str">
            <v>Calculation of Taxable Income:.NA8</v>
          </cell>
        </row>
        <row r="1154">
          <cell r="A1154">
            <v>1154</v>
          </cell>
          <cell r="C1154" t="str">
            <v xml:space="preserve">    Total Operating Deductions</v>
          </cell>
          <cell r="F1154">
            <v>1538880096.3658586</v>
          </cell>
          <cell r="G1154">
            <v>1159518259.2265522</v>
          </cell>
          <cell r="H1154">
            <v>168901555.15438771</v>
          </cell>
          <cell r="I1154">
            <v>163431897.16066432</v>
          </cell>
          <cell r="J1154">
            <v>40445029.058803506</v>
          </cell>
          <cell r="K1154">
            <v>6583355.7654502848</v>
          </cell>
          <cell r="N1154">
            <v>506285557.18619591</v>
          </cell>
          <cell r="O1154">
            <v>653232702.04035676</v>
          </cell>
          <cell r="Q1154">
            <v>125220415.07258262</v>
          </cell>
          <cell r="R1154">
            <v>43681140.081805088</v>
          </cell>
          <cell r="T1154">
            <v>8383034.9366253465</v>
          </cell>
          <cell r="U1154">
            <v>117694476.37921691</v>
          </cell>
          <cell r="V1154">
            <v>18984859.878197532</v>
          </cell>
          <cell r="W1154">
            <v>10041101.717451166</v>
          </cell>
          <cell r="X1154">
            <v>8328424.2491733655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D1154" t="str">
            <v>Calculation of Taxable Income:</v>
          </cell>
          <cell r="AE1154" t="str">
            <v>NA</v>
          </cell>
          <cell r="AF1154" t="str">
            <v>Calculation of Taxable Income:.NA9</v>
          </cell>
        </row>
        <row r="1155">
          <cell r="A1155">
            <v>1155</v>
          </cell>
          <cell r="C1155" t="str">
            <v>Other Deductions:</v>
          </cell>
          <cell r="AD1155" t="str">
            <v>Calculation of Taxable Income:</v>
          </cell>
          <cell r="AE1155" t="str">
            <v>NA</v>
          </cell>
          <cell r="AF1155" t="str">
            <v>Calculation of Taxable Income:.NA10</v>
          </cell>
        </row>
        <row r="1156">
          <cell r="A1156">
            <v>1156</v>
          </cell>
          <cell r="C1156" t="str">
            <v xml:space="preserve">   Interest Deductions</v>
          </cell>
          <cell r="F1156">
            <v>156057116.07144806</v>
          </cell>
          <cell r="G1156">
            <v>79717911.380530611</v>
          </cell>
          <cell r="H1156">
            <v>38184841.013939038</v>
          </cell>
          <cell r="I1156">
            <v>37628146.739376523</v>
          </cell>
          <cell r="J1156">
            <v>353533.53101404506</v>
          </cell>
          <cell r="K1156">
            <v>172683.40658780397</v>
          </cell>
          <cell r="N1156">
            <v>56220641.316690952</v>
          </cell>
          <cell r="O1156">
            <v>23497270.063839652</v>
          </cell>
          <cell r="Q1156">
            <v>28638630.760454282</v>
          </cell>
          <cell r="R1156">
            <v>9546210.2534847595</v>
          </cell>
          <cell r="T1156">
            <v>6600167.9084720984</v>
          </cell>
          <cell r="U1156">
            <v>18967438.198828854</v>
          </cell>
          <cell r="V1156">
            <v>7045978.4686470665</v>
          </cell>
          <cell r="W1156">
            <v>3878631.7128910385</v>
          </cell>
          <cell r="X1156">
            <v>1135930.4505374697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D1156" t="str">
            <v>Calculation of Taxable Income:</v>
          </cell>
          <cell r="AE1156" t="str">
            <v>NA</v>
          </cell>
          <cell r="AF1156" t="str">
            <v>Calculation of Taxable Income:.NA11</v>
          </cell>
        </row>
        <row r="1157">
          <cell r="A1157">
            <v>1157</v>
          </cell>
          <cell r="C1157" t="str">
            <v xml:space="preserve">   Interest on PCRBS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D1157" t="str">
            <v>Calculation of Taxable Income:</v>
          </cell>
          <cell r="AE1157" t="str">
            <v>NA</v>
          </cell>
          <cell r="AF1157" t="str">
            <v>Calculation of Taxable Income:.NA12</v>
          </cell>
        </row>
        <row r="1158">
          <cell r="A1158">
            <v>1158</v>
          </cell>
          <cell r="C1158" t="str">
            <v xml:space="preserve">   Schedule M Adjustments</v>
          </cell>
          <cell r="F1158">
            <v>-271299473.83323252</v>
          </cell>
          <cell r="G1158">
            <v>-130782691.52348554</v>
          </cell>
          <cell r="H1158">
            <v>-131376212.86206463</v>
          </cell>
          <cell r="I1158">
            <v>-7039194.3423077911</v>
          </cell>
          <cell r="J1158">
            <v>-2101694.0592840076</v>
          </cell>
          <cell r="K1158">
            <v>318.95390948658803</v>
          </cell>
          <cell r="N1158">
            <v>-64508549.482260615</v>
          </cell>
          <cell r="O1158">
            <v>-66274142.041224882</v>
          </cell>
          <cell r="Q1158">
            <v>-98532159.646548465</v>
          </cell>
          <cell r="R1158">
            <v>-32844053.215516157</v>
          </cell>
          <cell r="T1158">
            <v>9521829.3135208264</v>
          </cell>
          <cell r="U1158">
            <v>-47526744.343873262</v>
          </cell>
          <cell r="V1158">
            <v>22800664.751331564</v>
          </cell>
          <cell r="W1158">
            <v>13076598.305236449</v>
          </cell>
          <cell r="X1158">
            <v>-4911542.3685233966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D1158" t="str">
            <v>Calculation of Taxable Income:</v>
          </cell>
          <cell r="AE1158" t="str">
            <v>NA</v>
          </cell>
          <cell r="AF1158" t="str">
            <v>Calculation of Taxable Income:.NA13</v>
          </cell>
        </row>
        <row r="1159">
          <cell r="A1159">
            <v>1159</v>
          </cell>
          <cell r="AD1159" t="str">
            <v>Calculation of Taxable Income:</v>
          </cell>
          <cell r="AE1159" t="str">
            <v>NA</v>
          </cell>
          <cell r="AF1159" t="str">
            <v>Calculation of Taxable Income:.NA14</v>
          </cell>
        </row>
        <row r="1160">
          <cell r="A1160">
            <v>1160</v>
          </cell>
          <cell r="C1160" t="str">
            <v xml:space="preserve">    Income Before State Taxes</v>
          </cell>
          <cell r="F1160">
            <v>206367206.58854973</v>
          </cell>
          <cell r="G1160">
            <v>99209891.61303699</v>
          </cell>
          <cell r="H1160">
            <v>-2646284.1985980719</v>
          </cell>
          <cell r="I1160">
            <v>110482329.50569235</v>
          </cell>
          <cell r="J1160">
            <v>-1238151.8627413025</v>
          </cell>
          <cell r="K1160">
            <v>559421.53116015322</v>
          </cell>
          <cell r="N1160">
            <v>474906817.32255685</v>
          </cell>
          <cell r="O1160">
            <v>-375696925.70951998</v>
          </cell>
          <cell r="Q1160">
            <v>-3210939.1893826276</v>
          </cell>
          <cell r="R1160">
            <v>564654.99078456685</v>
          </cell>
          <cell r="T1160">
            <v>62739297.862335742</v>
          </cell>
          <cell r="U1160">
            <v>-36886700.711113133</v>
          </cell>
          <cell r="V1160">
            <v>62438712.155580476</v>
          </cell>
          <cell r="W1160">
            <v>29831056.484150775</v>
          </cell>
          <cell r="X1160">
            <v>-7640036.2852616124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D1160" t="str">
            <v>Calculation of Taxable Income:</v>
          </cell>
          <cell r="AE1160" t="str">
            <v>NA</v>
          </cell>
          <cell r="AF1160" t="str">
            <v>Calculation of Taxable Income:.NA15</v>
          </cell>
        </row>
        <row r="1161">
          <cell r="A1161">
            <v>1161</v>
          </cell>
          <cell r="AD1161" t="str">
            <v>Calculation of Taxable Income:</v>
          </cell>
          <cell r="AE1161" t="str">
            <v>NA</v>
          </cell>
          <cell r="AF1161" t="str">
            <v>Calculation of Taxable Income:.NA16</v>
          </cell>
        </row>
        <row r="1162">
          <cell r="A1162">
            <v>1162</v>
          </cell>
          <cell r="C1162" t="str">
            <v>State Income Taxes</v>
          </cell>
          <cell r="E1162" t="str">
            <v>SIT</v>
          </cell>
          <cell r="F1162">
            <v>9369071.1791201755</v>
          </cell>
          <cell r="G1162">
            <v>4504129.0792318797</v>
          </cell>
          <cell r="H1162">
            <v>-120141.30261635248</v>
          </cell>
          <cell r="I1162">
            <v>5015897.7595584327</v>
          </cell>
          <cell r="J1162">
            <v>-56212.094568455126</v>
          </cell>
          <cell r="K1162">
            <v>25397.737514670956</v>
          </cell>
          <cell r="M1162">
            <v>0.75</v>
          </cell>
          <cell r="N1162">
            <v>3378096.8094239095</v>
          </cell>
          <cell r="O1162">
            <v>1126032.2698079699</v>
          </cell>
          <cell r="P1162">
            <v>0.75</v>
          </cell>
          <cell r="Q1162">
            <v>-90105.976962264365</v>
          </cell>
          <cell r="R1162">
            <v>-30035.325654088119</v>
          </cell>
          <cell r="S1162" t="str">
            <v>DRB</v>
          </cell>
          <cell r="T1162">
            <v>1075920.0086009295</v>
          </cell>
          <cell r="U1162">
            <v>2316886.7741598142</v>
          </cell>
          <cell r="V1162">
            <v>1034964.6945676029</v>
          </cell>
          <cell r="W1162">
            <v>482573.47826870665</v>
          </cell>
          <cell r="X1162">
            <v>105552.80396137806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D1162" t="str">
            <v>Calculation of Taxable Income:</v>
          </cell>
          <cell r="AE1162" t="str">
            <v>NA</v>
          </cell>
          <cell r="AF1162" t="str">
            <v>Calculation of Taxable Income:.NA17</v>
          </cell>
        </row>
        <row r="1163">
          <cell r="A1163">
            <v>1163</v>
          </cell>
          <cell r="AD1163" t="str">
            <v>Calculation of Taxable Income:</v>
          </cell>
          <cell r="AE1163" t="str">
            <v>NA</v>
          </cell>
          <cell r="AF1163" t="str">
            <v>Calculation of Taxable Income:.NA18</v>
          </cell>
        </row>
        <row r="1164">
          <cell r="A1164">
            <v>1164</v>
          </cell>
          <cell r="B1164" t="str">
            <v>Total Taxable Income</v>
          </cell>
          <cell r="F1164">
            <v>196998135.40942955</v>
          </cell>
          <cell r="G1164">
            <v>94705762.533805117</v>
          </cell>
          <cell r="H1164">
            <v>-2526142.8959817193</v>
          </cell>
          <cell r="I1164">
            <v>105466431.74613391</v>
          </cell>
          <cell r="J1164">
            <v>-1181939.7681728473</v>
          </cell>
          <cell r="K1164">
            <v>534023.79364548228</v>
          </cell>
          <cell r="N1164">
            <v>471528720.51313293</v>
          </cell>
          <cell r="O1164">
            <v>-376822957.97932798</v>
          </cell>
          <cell r="Q1164">
            <v>-3120833.2124203634</v>
          </cell>
          <cell r="R1164">
            <v>594690.31643865502</v>
          </cell>
          <cell r="T1164">
            <v>61663377.853734814</v>
          </cell>
          <cell r="U1164">
            <v>-39203587.485272944</v>
          </cell>
          <cell r="V1164">
            <v>61403747.46101287</v>
          </cell>
          <cell r="W1164">
            <v>29348483.005882069</v>
          </cell>
          <cell r="X1164">
            <v>-7745589.08922299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D1164" t="str">
            <v>Total Taxable Income</v>
          </cell>
          <cell r="AE1164" t="str">
            <v>NA</v>
          </cell>
          <cell r="AF1164" t="str">
            <v>Total Taxable Income.NA</v>
          </cell>
        </row>
        <row r="1165">
          <cell r="A1165">
            <v>1165</v>
          </cell>
          <cell r="AD1165" t="str">
            <v>Total Taxable Income</v>
          </cell>
          <cell r="AE1165" t="str">
            <v>NA</v>
          </cell>
          <cell r="AF1165" t="str">
            <v>Total Taxable Income.NA1</v>
          </cell>
        </row>
        <row r="1166">
          <cell r="A1166">
            <v>1166</v>
          </cell>
          <cell r="B1166" t="str">
            <v>Tax Rate</v>
          </cell>
          <cell r="F1166">
            <v>0.35</v>
          </cell>
          <cell r="AD1166" t="str">
            <v>Tax Rate</v>
          </cell>
          <cell r="AE1166" t="str">
            <v>NA</v>
          </cell>
          <cell r="AF1166" t="str">
            <v>Tax Rate.NA</v>
          </cell>
        </row>
        <row r="1167">
          <cell r="A1167">
            <v>1167</v>
          </cell>
          <cell r="AD1167" t="str">
            <v>Tax Rate</v>
          </cell>
          <cell r="AE1167" t="str">
            <v>NA</v>
          </cell>
          <cell r="AF1167" t="str">
            <v>Tax Rate.NA1</v>
          </cell>
        </row>
        <row r="1168">
          <cell r="A1168">
            <v>1168</v>
          </cell>
          <cell r="B1168" t="str">
            <v>Federal Income Tax - Calculated</v>
          </cell>
          <cell r="F1168">
            <v>68949347.39330034</v>
          </cell>
          <cell r="G1168">
            <v>33147016.88683179</v>
          </cell>
          <cell r="H1168">
            <v>-884150.01359360164</v>
          </cell>
          <cell r="I1168">
            <v>36913251.111146867</v>
          </cell>
          <cell r="J1168">
            <v>-413678.91886049655</v>
          </cell>
          <cell r="K1168">
            <v>186908.32777591879</v>
          </cell>
          <cell r="N1168">
            <v>165035052.17959651</v>
          </cell>
          <cell r="O1168">
            <v>-131888035.29276478</v>
          </cell>
          <cell r="Q1168">
            <v>-1092291.624347127</v>
          </cell>
          <cell r="R1168">
            <v>208141.61075352924</v>
          </cell>
          <cell r="T1168">
            <v>21582182.248807184</v>
          </cell>
          <cell r="U1168">
            <v>-13721255.61984553</v>
          </cell>
          <cell r="V1168">
            <v>21491311.611354504</v>
          </cell>
          <cell r="W1168">
            <v>10271969.052058723</v>
          </cell>
          <cell r="X1168">
            <v>-2710956.1812280463</v>
          </cell>
          <cell r="AD1168" t="str">
            <v>Federal Income Tax - Calculated</v>
          </cell>
          <cell r="AE1168" t="str">
            <v>NA</v>
          </cell>
          <cell r="AF1168" t="str">
            <v>Federal Income Tax - Calculated.NA</v>
          </cell>
        </row>
        <row r="1169">
          <cell r="A1169">
            <v>1169</v>
          </cell>
          <cell r="AD1169" t="str">
            <v>Federal Income Tax - Calculated</v>
          </cell>
          <cell r="AE1169" t="str">
            <v>NA</v>
          </cell>
          <cell r="AF1169" t="str">
            <v>Federal Income Tax - Calculated.NA1</v>
          </cell>
        </row>
        <row r="1170">
          <cell r="A1170">
            <v>1170</v>
          </cell>
          <cell r="B1170" t="str">
            <v>Adjustments to Calculated Tax:</v>
          </cell>
          <cell r="AD1170" t="str">
            <v>Adjustments to Calculated Tax:</v>
          </cell>
          <cell r="AE1170" t="str">
            <v>NA</v>
          </cell>
          <cell r="AF1170" t="str">
            <v>Adjustments to Calculated Tax:.NA</v>
          </cell>
        </row>
        <row r="1171">
          <cell r="A1171">
            <v>1171</v>
          </cell>
          <cell r="B1171">
            <v>40910</v>
          </cell>
          <cell r="C1171" t="str">
            <v>PMI</v>
          </cell>
          <cell r="D1171" t="str">
            <v>SE</v>
          </cell>
          <cell r="E1171" t="str">
            <v>P</v>
          </cell>
          <cell r="F1171">
            <v>-24969.597559992482</v>
          </cell>
          <cell r="G1171">
            <v>-24969.597559992482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M1171">
            <v>0.75</v>
          </cell>
          <cell r="N1171">
            <v>-18727.198169994361</v>
          </cell>
          <cell r="O1171">
            <v>-6242.3993899981206</v>
          </cell>
          <cell r="P1171">
            <v>0.75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D1171">
            <v>40910</v>
          </cell>
          <cell r="AE1171" t="str">
            <v>SE</v>
          </cell>
          <cell r="AF1171" t="str">
            <v>40910.SE</v>
          </cell>
        </row>
        <row r="1172">
          <cell r="A1172">
            <v>1172</v>
          </cell>
          <cell r="B1172">
            <v>40910</v>
          </cell>
          <cell r="C1172" t="str">
            <v>PTC</v>
          </cell>
          <cell r="D1172" t="str">
            <v>SG</v>
          </cell>
          <cell r="E1172" t="str">
            <v>P</v>
          </cell>
          <cell r="F1172">
            <v>-25884494.564828217</v>
          </cell>
          <cell r="G1172">
            <v>-25884494.564828217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M1172">
            <v>0.75</v>
          </cell>
          <cell r="N1172">
            <v>-19413370.923621163</v>
          </cell>
          <cell r="O1172">
            <v>-6471123.6412070543</v>
          </cell>
          <cell r="P1172">
            <v>0.75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D1172">
            <v>40910</v>
          </cell>
          <cell r="AE1172" t="str">
            <v>SG</v>
          </cell>
          <cell r="AF1172" t="str">
            <v>40910.SG</v>
          </cell>
        </row>
        <row r="1173">
          <cell r="A1173">
            <v>1173</v>
          </cell>
          <cell r="B1173">
            <v>40910</v>
          </cell>
          <cell r="C1173" t="str">
            <v>OTHER</v>
          </cell>
          <cell r="D1173" t="str">
            <v>SO</v>
          </cell>
          <cell r="E1173" t="str">
            <v>P</v>
          </cell>
          <cell r="F1173">
            <v>-192.4949496464661</v>
          </cell>
          <cell r="G1173">
            <v>-192.4949496464661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M1173">
            <v>0.75</v>
          </cell>
          <cell r="N1173">
            <v>-144.37121223484957</v>
          </cell>
          <cell r="O1173">
            <v>-48.123737411616524</v>
          </cell>
          <cell r="P1173">
            <v>0.75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D1173">
            <v>40910</v>
          </cell>
          <cell r="AE1173" t="str">
            <v>SO</v>
          </cell>
          <cell r="AF1173" t="str">
            <v>40910.SO</v>
          </cell>
        </row>
        <row r="1174">
          <cell r="A1174">
            <v>1174</v>
          </cell>
          <cell r="B1174">
            <v>40910</v>
          </cell>
          <cell r="C1174" t="str">
            <v>SITUS</v>
          </cell>
          <cell r="D1174" t="str">
            <v>S</v>
          </cell>
          <cell r="E1174" t="str">
            <v>LABOR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M1174">
            <v>0.75</v>
          </cell>
          <cell r="N1174">
            <v>0</v>
          </cell>
          <cell r="O1174">
            <v>0</v>
          </cell>
          <cell r="P1174">
            <v>0.75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D1174">
            <v>40910</v>
          </cell>
          <cell r="AE1174" t="str">
            <v>S</v>
          </cell>
          <cell r="AF1174" t="str">
            <v>40910.S</v>
          </cell>
        </row>
        <row r="1175">
          <cell r="A1175">
            <v>1175</v>
          </cell>
          <cell r="F1175">
            <v>-25909656.657337856</v>
          </cell>
          <cell r="G1175">
            <v>-25909656.657337856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N1175">
            <v>-19432242.493003394</v>
          </cell>
          <cell r="O1175">
            <v>-6477414.1643344639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D1175">
            <v>40910</v>
          </cell>
          <cell r="AE1175" t="str">
            <v>NA</v>
          </cell>
          <cell r="AF1175" t="str">
            <v>40910.NA</v>
          </cell>
        </row>
        <row r="1176">
          <cell r="A1176">
            <v>1176</v>
          </cell>
          <cell r="B1176" t="str">
            <v>Federal Income Tax Per Calculation</v>
          </cell>
          <cell r="AD1176" t="str">
            <v>Federal Income Tax Per Calculation</v>
          </cell>
          <cell r="AE1176" t="str">
            <v>NA</v>
          </cell>
          <cell r="AF1176" t="str">
            <v>Federal Income Tax Per Calculation.NA</v>
          </cell>
        </row>
        <row r="1177">
          <cell r="A1177">
            <v>1177</v>
          </cell>
          <cell r="AD1177" t="str">
            <v>Federal Income Tax Per Calculation</v>
          </cell>
          <cell r="AE1177" t="str">
            <v>NA</v>
          </cell>
          <cell r="AF1177" t="str">
            <v>Federal Income Tax Per Calculation.NA1</v>
          </cell>
        </row>
        <row r="1178">
          <cell r="A1178">
            <v>1178</v>
          </cell>
          <cell r="B1178" t="str">
            <v xml:space="preserve">Adjustment to Book Tax </v>
          </cell>
          <cell r="AD1178" t="str">
            <v xml:space="preserve">Adjustment to Book Tax </v>
          </cell>
          <cell r="AE1178" t="str">
            <v>NA</v>
          </cell>
          <cell r="AF1178" t="str">
            <v>Adjustment to Book Tax .NA</v>
          </cell>
        </row>
        <row r="1179">
          <cell r="A1179">
            <v>1179</v>
          </cell>
          <cell r="AD1179" t="str">
            <v xml:space="preserve">Adjustment to Book Tax </v>
          </cell>
          <cell r="AE1179" t="str">
            <v>NA</v>
          </cell>
          <cell r="AF1179" t="str">
            <v>Adjustment to Book Tax .NA1</v>
          </cell>
        </row>
        <row r="1180">
          <cell r="A1180">
            <v>1180</v>
          </cell>
          <cell r="B1180" t="str">
            <v>Federal Income Tax Expense</v>
          </cell>
          <cell r="E1180" t="str">
            <v>FIT</v>
          </cell>
          <cell r="F1180">
            <v>43039690.73596248</v>
          </cell>
          <cell r="G1180">
            <v>7237360.2294939347</v>
          </cell>
          <cell r="H1180">
            <v>-884150.01359360164</v>
          </cell>
          <cell r="I1180">
            <v>36913251.111146867</v>
          </cell>
          <cell r="J1180">
            <v>-413678.91886049655</v>
          </cell>
          <cell r="K1180">
            <v>186908.32777591879</v>
          </cell>
          <cell r="M1180">
            <v>0.75</v>
          </cell>
          <cell r="N1180">
            <v>5428020.172120451</v>
          </cell>
          <cell r="O1180">
            <v>1809340.0573734837</v>
          </cell>
          <cell r="P1180">
            <v>0.75</v>
          </cell>
          <cell r="Q1180">
            <v>-663112.51019520126</v>
          </cell>
          <cell r="R1180">
            <v>-221037.50339840041</v>
          </cell>
          <cell r="S1180" t="str">
            <v>DRB</v>
          </cell>
          <cell r="T1180">
            <v>21582182.248807184</v>
          </cell>
          <cell r="U1180">
            <v>-13721255.61984553</v>
          </cell>
          <cell r="V1180">
            <v>21491311.611354504</v>
          </cell>
          <cell r="W1180">
            <v>10271969.052058723</v>
          </cell>
          <cell r="X1180">
            <v>-2710956.1812280463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D1180" t="str">
            <v>Federal Income Tax Expense</v>
          </cell>
          <cell r="AE1180" t="str">
            <v>NA</v>
          </cell>
          <cell r="AF1180" t="str">
            <v>Federal Income Tax Expense.NA</v>
          </cell>
        </row>
        <row r="1181">
          <cell r="A1181">
            <v>1181</v>
          </cell>
          <cell r="F1181">
            <v>0</v>
          </cell>
          <cell r="AD1181" t="str">
            <v>Federal Income Tax Expense</v>
          </cell>
          <cell r="AE1181" t="str">
            <v>NA</v>
          </cell>
          <cell r="AF1181" t="str">
            <v>Federal Income Tax Expense.NA1</v>
          </cell>
        </row>
        <row r="1182">
          <cell r="A1182">
            <v>1182</v>
          </cell>
          <cell r="B1182" t="str">
            <v>TOTAL OPERATING EXPENSES</v>
          </cell>
          <cell r="F1182">
            <v>1705502096.5760026</v>
          </cell>
          <cell r="G1182">
            <v>1230567091.4067807</v>
          </cell>
          <cell r="H1182">
            <v>221519706.27023676</v>
          </cell>
          <cell r="I1182">
            <v>206007184.81453332</v>
          </cell>
          <cell r="J1182">
            <v>40612452.253710695</v>
          </cell>
          <cell r="K1182">
            <v>6795661.8307408746</v>
          </cell>
          <cell r="N1182">
            <v>559572181.32136714</v>
          </cell>
          <cell r="O1182">
            <v>670994910.08541381</v>
          </cell>
          <cell r="Q1182">
            <v>164684028.40946946</v>
          </cell>
          <cell r="R1182">
            <v>56835677.860767357</v>
          </cell>
          <cell r="T1182">
            <v>31107951.489362188</v>
          </cell>
          <cell r="U1182">
            <v>106806016.02537018</v>
          </cell>
          <cell r="V1182">
            <v>41527814.517860509</v>
          </cell>
          <cell r="W1182">
            <v>20802552.849556338</v>
          </cell>
          <cell r="X1182">
            <v>5762849.9323840952</v>
          </cell>
          <cell r="AD1182" t="str">
            <v>TOTAL OPERATING EXPENSES</v>
          </cell>
          <cell r="AE1182" t="str">
            <v>NA</v>
          </cell>
          <cell r="AF1182" t="str">
            <v>TOTAL OPERATING EXPENSES.NA</v>
          </cell>
        </row>
        <row r="1183">
          <cell r="A1183">
            <v>1183</v>
          </cell>
          <cell r="AD1183" t="str">
            <v>TOTAL OPERATING EXPENSES</v>
          </cell>
          <cell r="AE1183" t="str">
            <v>NA</v>
          </cell>
          <cell r="AF1183" t="str">
            <v>TOTAL OPERATING EXPENSES.NA1</v>
          </cell>
        </row>
        <row r="1184">
          <cell r="A1184">
            <v>1184</v>
          </cell>
          <cell r="AD1184" t="str">
            <v>TOTAL OPERATING EXPENSES</v>
          </cell>
          <cell r="AE1184" t="str">
            <v>NA</v>
          </cell>
          <cell r="AF1184" t="str">
            <v>TOTAL OPERATING EXPENSES.NA2</v>
          </cell>
        </row>
        <row r="1185">
          <cell r="A1185">
            <v>1185</v>
          </cell>
          <cell r="B1185">
            <v>310</v>
          </cell>
          <cell r="C1185" t="str">
            <v>Land and Land Rights</v>
          </cell>
          <cell r="AD1185">
            <v>310</v>
          </cell>
          <cell r="AE1185" t="str">
            <v>NA</v>
          </cell>
          <cell r="AF1185" t="str">
            <v>310.NA</v>
          </cell>
        </row>
        <row r="1186">
          <cell r="A1186">
            <v>1186</v>
          </cell>
          <cell r="D1186" t="str">
            <v>SG</v>
          </cell>
          <cell r="E1186" t="str">
            <v>P</v>
          </cell>
          <cell r="F1186">
            <v>1018454.3800252011</v>
          </cell>
          <cell r="G1186">
            <v>1018454.3800252011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M1186">
            <v>0.75</v>
          </cell>
          <cell r="N1186">
            <v>763840.78501890088</v>
          </cell>
          <cell r="O1186">
            <v>254613.59500630028</v>
          </cell>
          <cell r="Q1186">
            <v>0</v>
          </cell>
          <cell r="R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D1186">
            <v>310</v>
          </cell>
          <cell r="AE1186" t="str">
            <v>SG</v>
          </cell>
          <cell r="AF1186" t="str">
            <v>310.SG</v>
          </cell>
        </row>
        <row r="1187">
          <cell r="A1187">
            <v>1187</v>
          </cell>
          <cell r="D1187" t="str">
            <v>SG</v>
          </cell>
          <cell r="E1187" t="str">
            <v>P</v>
          </cell>
          <cell r="F1187">
            <v>15208970.125745026</v>
          </cell>
          <cell r="G1187">
            <v>15208970.125745026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M1187">
            <v>0.75</v>
          </cell>
          <cell r="N1187">
            <v>11406727.594308769</v>
          </cell>
          <cell r="O1187">
            <v>3802242.5314362566</v>
          </cell>
          <cell r="Q1187">
            <v>0</v>
          </cell>
          <cell r="R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D1187">
            <v>310</v>
          </cell>
          <cell r="AE1187" t="str">
            <v>SG</v>
          </cell>
          <cell r="AF1187" t="str">
            <v>310.SG1</v>
          </cell>
        </row>
        <row r="1188">
          <cell r="A1188">
            <v>1188</v>
          </cell>
          <cell r="D1188" t="str">
            <v>SG</v>
          </cell>
          <cell r="E1188" t="str">
            <v>P</v>
          </cell>
          <cell r="F1188">
            <v>23556384.565720625</v>
          </cell>
          <cell r="G1188">
            <v>23556384.565720625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M1188">
            <v>0.75</v>
          </cell>
          <cell r="N1188">
            <v>17667288.424290471</v>
          </cell>
          <cell r="O1188">
            <v>5889096.1414301563</v>
          </cell>
          <cell r="Q1188">
            <v>0</v>
          </cell>
          <cell r="R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D1188">
            <v>310</v>
          </cell>
          <cell r="AE1188" t="str">
            <v>SG</v>
          </cell>
          <cell r="AF1188" t="str">
            <v>310.SG2</v>
          </cell>
        </row>
        <row r="1189">
          <cell r="A1189">
            <v>1189</v>
          </cell>
          <cell r="D1189" t="str">
            <v>S</v>
          </cell>
          <cell r="E1189" t="str">
            <v>P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M1189">
            <v>0.75</v>
          </cell>
          <cell r="N1189">
            <v>0</v>
          </cell>
          <cell r="O1189">
            <v>0</v>
          </cell>
          <cell r="Q1189">
            <v>0</v>
          </cell>
          <cell r="R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D1189">
            <v>310</v>
          </cell>
          <cell r="AE1189" t="str">
            <v>S</v>
          </cell>
          <cell r="AF1189" t="str">
            <v>310.S</v>
          </cell>
        </row>
        <row r="1190">
          <cell r="A1190">
            <v>1190</v>
          </cell>
          <cell r="D1190" t="str">
            <v>SG</v>
          </cell>
          <cell r="E1190" t="str">
            <v>P</v>
          </cell>
          <cell r="F1190">
            <v>1152786.3890543717</v>
          </cell>
          <cell r="G1190">
            <v>1152786.3890543717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M1190">
            <v>0.75</v>
          </cell>
          <cell r="N1190">
            <v>864589.79179077875</v>
          </cell>
          <cell r="O1190">
            <v>288196.59726359294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D1190">
            <v>310</v>
          </cell>
          <cell r="AE1190" t="str">
            <v>SG</v>
          </cell>
          <cell r="AF1190" t="str">
            <v>310.SG3</v>
          </cell>
        </row>
        <row r="1191">
          <cell r="A1191">
            <v>1191</v>
          </cell>
          <cell r="F1191">
            <v>40936595.460545227</v>
          </cell>
          <cell r="G1191">
            <v>40936595.460545227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N1191">
            <v>30702446.59540892</v>
          </cell>
          <cell r="O1191">
            <v>10234148.865136307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D1191">
            <v>310</v>
          </cell>
          <cell r="AE1191" t="str">
            <v>NA</v>
          </cell>
          <cell r="AF1191" t="str">
            <v>310.NA1</v>
          </cell>
        </row>
        <row r="1192">
          <cell r="A1192">
            <v>1192</v>
          </cell>
          <cell r="AD1192">
            <v>310</v>
          </cell>
          <cell r="AE1192" t="str">
            <v>NA</v>
          </cell>
          <cell r="AF1192" t="str">
            <v>310.NA2</v>
          </cell>
        </row>
        <row r="1193">
          <cell r="A1193">
            <v>1193</v>
          </cell>
          <cell r="B1193">
            <v>311</v>
          </cell>
          <cell r="C1193" t="str">
            <v>Structures and Improvements</v>
          </cell>
          <cell r="AD1193">
            <v>311</v>
          </cell>
          <cell r="AE1193" t="str">
            <v>NA</v>
          </cell>
          <cell r="AF1193" t="str">
            <v>311.NA</v>
          </cell>
        </row>
        <row r="1194">
          <cell r="A1194">
            <v>1194</v>
          </cell>
          <cell r="D1194" t="str">
            <v>SG</v>
          </cell>
          <cell r="E1194" t="str">
            <v>P</v>
          </cell>
          <cell r="F1194">
            <v>99958215.820479497</v>
          </cell>
          <cell r="G1194">
            <v>99958215.820479497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M1194">
            <v>0.75</v>
          </cell>
          <cell r="N1194">
            <v>74968661.865359619</v>
          </cell>
          <cell r="O1194">
            <v>24989553.955119874</v>
          </cell>
          <cell r="Q1194">
            <v>0</v>
          </cell>
          <cell r="R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>
            <v>311</v>
          </cell>
          <cell r="AE1194" t="str">
            <v>SG</v>
          </cell>
          <cell r="AF1194" t="str">
            <v>311.SG</v>
          </cell>
        </row>
        <row r="1195">
          <cell r="A1195">
            <v>1195</v>
          </cell>
          <cell r="D1195" t="str">
            <v>SG</v>
          </cell>
          <cell r="E1195" t="str">
            <v>P</v>
          </cell>
          <cell r="F1195">
            <v>139769025.97641316</v>
          </cell>
          <cell r="G1195">
            <v>139769025.97641316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M1195">
            <v>0.75</v>
          </cell>
          <cell r="N1195">
            <v>104826769.48230988</v>
          </cell>
          <cell r="O1195">
            <v>34942256.49410329</v>
          </cell>
          <cell r="Q1195">
            <v>0</v>
          </cell>
          <cell r="R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D1195">
            <v>311</v>
          </cell>
          <cell r="AE1195" t="str">
            <v>SG</v>
          </cell>
          <cell r="AF1195" t="str">
            <v>311.SG1</v>
          </cell>
        </row>
        <row r="1196">
          <cell r="A1196">
            <v>1196</v>
          </cell>
          <cell r="D1196" t="str">
            <v>SG</v>
          </cell>
          <cell r="E1196" t="str">
            <v>P</v>
          </cell>
          <cell r="F1196">
            <v>177606253.36740574</v>
          </cell>
          <cell r="G1196">
            <v>177606253.36740574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M1196">
            <v>0.75</v>
          </cell>
          <cell r="N1196">
            <v>133204690.0255543</v>
          </cell>
          <cell r="O1196">
            <v>44401563.341851436</v>
          </cell>
          <cell r="Q1196">
            <v>0</v>
          </cell>
          <cell r="R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D1196">
            <v>311</v>
          </cell>
          <cell r="AE1196" t="str">
            <v>SG</v>
          </cell>
          <cell r="AF1196" t="str">
            <v>311.SG2</v>
          </cell>
        </row>
        <row r="1197">
          <cell r="A1197">
            <v>1197</v>
          </cell>
          <cell r="D1197" t="str">
            <v>SG</v>
          </cell>
          <cell r="E1197" t="str">
            <v>P</v>
          </cell>
          <cell r="F1197">
            <v>28028420.318393003</v>
          </cell>
          <cell r="G1197">
            <v>28028420.318393003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M1197">
            <v>0.75</v>
          </cell>
          <cell r="N1197">
            <v>21021315.238794751</v>
          </cell>
          <cell r="O1197">
            <v>7007105.0795982508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D1197">
            <v>311</v>
          </cell>
          <cell r="AE1197" t="str">
            <v>SG</v>
          </cell>
          <cell r="AF1197" t="str">
            <v>311.SG3</v>
          </cell>
        </row>
        <row r="1198">
          <cell r="A1198">
            <v>1198</v>
          </cell>
          <cell r="F1198">
            <v>445361915.48269141</v>
          </cell>
          <cell r="G1198">
            <v>445361915.48269141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N1198">
            <v>334021436.61201853</v>
          </cell>
          <cell r="O1198">
            <v>111340478.87067285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D1198">
            <v>311</v>
          </cell>
          <cell r="AE1198" t="str">
            <v>NA</v>
          </cell>
          <cell r="AF1198" t="str">
            <v>311.NA1</v>
          </cell>
        </row>
        <row r="1199">
          <cell r="A1199">
            <v>1199</v>
          </cell>
          <cell r="AD1199">
            <v>311</v>
          </cell>
          <cell r="AE1199" t="str">
            <v>NA</v>
          </cell>
          <cell r="AF1199" t="str">
            <v>311.NA2</v>
          </cell>
        </row>
        <row r="1200">
          <cell r="A1200">
            <v>1200</v>
          </cell>
          <cell r="B1200">
            <v>312</v>
          </cell>
          <cell r="C1200" t="str">
            <v>Boiler Plant Equipment</v>
          </cell>
          <cell r="AD1200">
            <v>312</v>
          </cell>
          <cell r="AE1200" t="str">
            <v>NA</v>
          </cell>
          <cell r="AF1200" t="str">
            <v>312.NA</v>
          </cell>
        </row>
        <row r="1201">
          <cell r="A1201">
            <v>1201</v>
          </cell>
          <cell r="D1201" t="str">
            <v>SG</v>
          </cell>
          <cell r="E1201" t="str">
            <v>P</v>
          </cell>
          <cell r="F1201">
            <v>268049065.75263929</v>
          </cell>
          <cell r="G1201">
            <v>268049065.75263929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M1201">
            <v>0.75</v>
          </cell>
          <cell r="N1201">
            <v>201036799.31447947</v>
          </cell>
          <cell r="O1201">
            <v>67012266.438159823</v>
          </cell>
          <cell r="Q1201">
            <v>0</v>
          </cell>
          <cell r="R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D1201">
            <v>312</v>
          </cell>
          <cell r="AE1201" t="str">
            <v>SG</v>
          </cell>
          <cell r="AF1201" t="str">
            <v>312.SG</v>
          </cell>
        </row>
        <row r="1202">
          <cell r="A1202">
            <v>1202</v>
          </cell>
          <cell r="D1202" t="str">
            <v>SG</v>
          </cell>
          <cell r="E1202" t="str">
            <v>P</v>
          </cell>
          <cell r="F1202">
            <v>232479773.02988711</v>
          </cell>
          <cell r="G1202">
            <v>232479773.02988711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M1202">
            <v>0.75</v>
          </cell>
          <cell r="N1202">
            <v>174359829.77241534</v>
          </cell>
          <cell r="O1202">
            <v>58119943.257471777</v>
          </cell>
          <cell r="Q1202">
            <v>0</v>
          </cell>
          <cell r="R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D1202">
            <v>312</v>
          </cell>
          <cell r="AE1202" t="str">
            <v>SG</v>
          </cell>
          <cell r="AF1202" t="str">
            <v>312.SG1</v>
          </cell>
        </row>
        <row r="1203">
          <cell r="A1203">
            <v>1203</v>
          </cell>
          <cell r="D1203" t="str">
            <v>SG</v>
          </cell>
          <cell r="E1203" t="str">
            <v>P</v>
          </cell>
          <cell r="F1203">
            <v>1234405914.9179499</v>
          </cell>
          <cell r="G1203">
            <v>1234405914.9179499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M1203">
            <v>0.75</v>
          </cell>
          <cell r="N1203">
            <v>925804436.1884625</v>
          </cell>
          <cell r="O1203">
            <v>308601478.72948748</v>
          </cell>
          <cell r="Q1203">
            <v>0</v>
          </cell>
          <cell r="R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D1203">
            <v>312</v>
          </cell>
          <cell r="AE1203" t="str">
            <v>SG</v>
          </cell>
          <cell r="AF1203" t="str">
            <v>312.SG2</v>
          </cell>
        </row>
        <row r="1204">
          <cell r="A1204">
            <v>1204</v>
          </cell>
          <cell r="D1204" t="str">
            <v>SG</v>
          </cell>
          <cell r="E1204" t="str">
            <v>P</v>
          </cell>
          <cell r="F1204">
            <v>145994295.21012658</v>
          </cell>
          <cell r="G1204">
            <v>145994295.21012658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M1204">
            <v>0.75</v>
          </cell>
          <cell r="N1204">
            <v>109495721.40759493</v>
          </cell>
          <cell r="O1204">
            <v>36498573.802531645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D1204">
            <v>312</v>
          </cell>
          <cell r="AE1204" t="str">
            <v>SG</v>
          </cell>
          <cell r="AF1204" t="str">
            <v>312.SG3</v>
          </cell>
        </row>
        <row r="1205">
          <cell r="A1205">
            <v>1205</v>
          </cell>
          <cell r="F1205">
            <v>1880929048.9106028</v>
          </cell>
          <cell r="G1205">
            <v>1880929048.9106028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N1205">
            <v>1410696786.6829522</v>
          </cell>
          <cell r="O1205">
            <v>470232262.2276507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D1205">
            <v>312</v>
          </cell>
          <cell r="AE1205" t="str">
            <v>NA</v>
          </cell>
          <cell r="AF1205" t="str">
            <v>312.NA1</v>
          </cell>
        </row>
        <row r="1206">
          <cell r="A1206">
            <v>1206</v>
          </cell>
          <cell r="AD1206">
            <v>312</v>
          </cell>
          <cell r="AE1206" t="str">
            <v>NA</v>
          </cell>
          <cell r="AF1206" t="str">
            <v>312.NA2</v>
          </cell>
        </row>
        <row r="1207">
          <cell r="A1207">
            <v>1207</v>
          </cell>
          <cell r="B1207">
            <v>314</v>
          </cell>
          <cell r="C1207" t="str">
            <v>Turbogenerator Units</v>
          </cell>
          <cell r="AD1207">
            <v>314</v>
          </cell>
          <cell r="AE1207" t="str">
            <v>NA</v>
          </cell>
          <cell r="AF1207" t="str">
            <v>314.NA</v>
          </cell>
        </row>
        <row r="1208">
          <cell r="A1208">
            <v>1208</v>
          </cell>
          <cell r="D1208" t="str">
            <v>SG</v>
          </cell>
          <cell r="E1208" t="str">
            <v>P</v>
          </cell>
          <cell r="F1208">
            <v>50104240.782086231</v>
          </cell>
          <cell r="G1208">
            <v>50104240.782086231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M1208">
            <v>0.75</v>
          </cell>
          <cell r="N1208">
            <v>37578180.586564675</v>
          </cell>
          <cell r="O1208">
            <v>12526060.195521558</v>
          </cell>
          <cell r="Q1208">
            <v>0</v>
          </cell>
          <cell r="R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D1208">
            <v>314</v>
          </cell>
          <cell r="AE1208" t="str">
            <v>SG</v>
          </cell>
          <cell r="AF1208" t="str">
            <v>314.SG</v>
          </cell>
        </row>
        <row r="1209">
          <cell r="A1209">
            <v>1209</v>
          </cell>
          <cell r="D1209" t="str">
            <v>SG</v>
          </cell>
          <cell r="E1209" t="str">
            <v>P</v>
          </cell>
          <cell r="F1209">
            <v>57497310.738299228</v>
          </cell>
          <cell r="G1209">
            <v>57497310.738299228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M1209">
            <v>0.75</v>
          </cell>
          <cell r="N1209">
            <v>43122983.053724423</v>
          </cell>
          <cell r="O1209">
            <v>14374327.684574807</v>
          </cell>
          <cell r="Q1209">
            <v>0</v>
          </cell>
          <cell r="R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D1209">
            <v>314</v>
          </cell>
          <cell r="AE1209" t="str">
            <v>SG</v>
          </cell>
          <cell r="AF1209" t="str">
            <v>314.SG1</v>
          </cell>
        </row>
        <row r="1210">
          <cell r="A1210">
            <v>1210</v>
          </cell>
          <cell r="D1210" t="str">
            <v>SG</v>
          </cell>
          <cell r="E1210" t="str">
            <v>P</v>
          </cell>
          <cell r="F1210">
            <v>298428500.20969045</v>
          </cell>
          <cell r="G1210">
            <v>298428500.20969045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M1210">
            <v>0.75</v>
          </cell>
          <cell r="N1210">
            <v>223821375.15726784</v>
          </cell>
          <cell r="O1210">
            <v>74607125.052422613</v>
          </cell>
          <cell r="Q1210">
            <v>0</v>
          </cell>
          <cell r="R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D1210">
            <v>314</v>
          </cell>
          <cell r="AE1210" t="str">
            <v>SG</v>
          </cell>
          <cell r="AF1210" t="str">
            <v>314.SG2</v>
          </cell>
        </row>
        <row r="1211">
          <cell r="A1211">
            <v>1211</v>
          </cell>
          <cell r="D1211" t="str">
            <v>SG</v>
          </cell>
          <cell r="E1211" t="str">
            <v>P</v>
          </cell>
          <cell r="F1211">
            <v>29610273.068367578</v>
          </cell>
          <cell r="G1211">
            <v>29610273.068367578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M1211">
            <v>0.75</v>
          </cell>
          <cell r="N1211">
            <v>22207704.801275685</v>
          </cell>
          <cell r="O1211">
            <v>7402568.2670918945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D1211">
            <v>314</v>
          </cell>
          <cell r="AE1211" t="str">
            <v>SG</v>
          </cell>
          <cell r="AF1211" t="str">
            <v>314.SG3</v>
          </cell>
        </row>
        <row r="1212">
          <cell r="A1212">
            <v>1212</v>
          </cell>
          <cell r="F1212">
            <v>435640324.7984435</v>
          </cell>
          <cell r="G1212">
            <v>435640324.7984435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N1212">
            <v>326730243.59883261</v>
          </cell>
          <cell r="O1212">
            <v>108910081.19961087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D1212">
            <v>314</v>
          </cell>
          <cell r="AE1212" t="str">
            <v>NA</v>
          </cell>
          <cell r="AF1212" t="str">
            <v>314.NA1</v>
          </cell>
        </row>
        <row r="1213">
          <cell r="A1213">
            <v>1213</v>
          </cell>
          <cell r="AD1213">
            <v>314</v>
          </cell>
          <cell r="AE1213" t="str">
            <v>NA</v>
          </cell>
          <cell r="AF1213" t="str">
            <v>314.NA2</v>
          </cell>
        </row>
        <row r="1214">
          <cell r="A1214">
            <v>1214</v>
          </cell>
          <cell r="B1214">
            <v>315</v>
          </cell>
          <cell r="C1214" t="str">
            <v>Accessory Electric Equipment</v>
          </cell>
          <cell r="AD1214">
            <v>315</v>
          </cell>
          <cell r="AE1214" t="str">
            <v>NA</v>
          </cell>
          <cell r="AF1214" t="str">
            <v>315.NA</v>
          </cell>
        </row>
        <row r="1215">
          <cell r="A1215">
            <v>1215</v>
          </cell>
          <cell r="D1215" t="str">
            <v>SG</v>
          </cell>
          <cell r="E1215" t="str">
            <v>P</v>
          </cell>
          <cell r="F1215">
            <v>37867674.226949498</v>
          </cell>
          <cell r="G1215">
            <v>37867674.226949498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M1215">
            <v>0.75</v>
          </cell>
          <cell r="N1215">
            <v>28400755.670212124</v>
          </cell>
          <cell r="O1215">
            <v>9466918.5567373745</v>
          </cell>
          <cell r="Q1215">
            <v>0</v>
          </cell>
          <cell r="R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315</v>
          </cell>
          <cell r="AE1215" t="str">
            <v>SG</v>
          </cell>
          <cell r="AF1215" t="str">
            <v>315.SG</v>
          </cell>
        </row>
        <row r="1216">
          <cell r="A1216">
            <v>1216</v>
          </cell>
          <cell r="D1216" t="str">
            <v>SG</v>
          </cell>
          <cell r="E1216" t="str">
            <v>P</v>
          </cell>
          <cell r="F1216">
            <v>59774097.25013148</v>
          </cell>
          <cell r="G1216">
            <v>59774097.25013148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M1216">
            <v>0.75</v>
          </cell>
          <cell r="N1216">
            <v>44830572.937598608</v>
          </cell>
          <cell r="O1216">
            <v>14943524.31253287</v>
          </cell>
          <cell r="Q1216">
            <v>0</v>
          </cell>
          <cell r="R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D1216">
            <v>315</v>
          </cell>
          <cell r="AE1216" t="str">
            <v>SG</v>
          </cell>
          <cell r="AF1216" t="str">
            <v>315.SG1</v>
          </cell>
        </row>
        <row r="1217">
          <cell r="A1217">
            <v>1217</v>
          </cell>
          <cell r="D1217" t="str">
            <v>SG</v>
          </cell>
          <cell r="E1217" t="str">
            <v>P</v>
          </cell>
          <cell r="F1217">
            <v>88309913.402481943</v>
          </cell>
          <cell r="G1217">
            <v>88309913.402481943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M1217">
            <v>0.75</v>
          </cell>
          <cell r="N1217">
            <v>66232435.051861458</v>
          </cell>
          <cell r="O1217">
            <v>22077478.350620486</v>
          </cell>
          <cell r="Q1217">
            <v>0</v>
          </cell>
          <cell r="R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315</v>
          </cell>
          <cell r="AE1217" t="str">
            <v>SG</v>
          </cell>
          <cell r="AF1217" t="str">
            <v>315.SG2</v>
          </cell>
        </row>
        <row r="1218">
          <cell r="A1218">
            <v>1218</v>
          </cell>
          <cell r="D1218" t="str">
            <v>SG</v>
          </cell>
          <cell r="E1218" t="str">
            <v>P</v>
          </cell>
          <cell r="F1218">
            <v>29734917.986571591</v>
          </cell>
          <cell r="G1218">
            <v>29734917.986571591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M1218">
            <v>0.75</v>
          </cell>
          <cell r="N1218">
            <v>22301188.489928693</v>
          </cell>
          <cell r="O1218">
            <v>7433729.4966428978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D1218">
            <v>315</v>
          </cell>
          <cell r="AE1218" t="str">
            <v>SG</v>
          </cell>
          <cell r="AF1218" t="str">
            <v>315.SG3</v>
          </cell>
        </row>
        <row r="1219">
          <cell r="A1219">
            <v>1219</v>
          </cell>
          <cell r="F1219">
            <v>215686602.86613449</v>
          </cell>
          <cell r="G1219">
            <v>215686602.86613449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N1219">
            <v>161764952.14960089</v>
          </cell>
          <cell r="O1219">
            <v>53921650.716533624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315</v>
          </cell>
          <cell r="AE1219" t="str">
            <v>NA</v>
          </cell>
          <cell r="AF1219" t="str">
            <v>315.NA1</v>
          </cell>
        </row>
        <row r="1220">
          <cell r="A1220">
            <v>1220</v>
          </cell>
          <cell r="AD1220">
            <v>315</v>
          </cell>
          <cell r="AE1220" t="str">
            <v>NA</v>
          </cell>
          <cell r="AF1220" t="str">
            <v>315.NA2</v>
          </cell>
        </row>
        <row r="1221">
          <cell r="A1221">
            <v>1221</v>
          </cell>
          <cell r="B1221">
            <v>316</v>
          </cell>
          <cell r="C1221" t="str">
            <v>Misc Power Plant Equipment</v>
          </cell>
          <cell r="AD1221">
            <v>316</v>
          </cell>
          <cell r="AE1221" t="str">
            <v>NA</v>
          </cell>
          <cell r="AF1221" t="str">
            <v>316.NA</v>
          </cell>
        </row>
        <row r="1222">
          <cell r="A1222">
            <v>1222</v>
          </cell>
          <cell r="D1222" t="str">
            <v>SG</v>
          </cell>
          <cell r="E1222" t="str">
            <v>P</v>
          </cell>
          <cell r="F1222">
            <v>1365401.6693066999</v>
          </cell>
          <cell r="G1222">
            <v>1365401.6693066999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M1222">
            <v>0.75</v>
          </cell>
          <cell r="N1222">
            <v>1024051.2519800249</v>
          </cell>
          <cell r="O1222">
            <v>341350.41732667497</v>
          </cell>
          <cell r="Q1222">
            <v>0</v>
          </cell>
          <cell r="R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D1222">
            <v>316</v>
          </cell>
          <cell r="AE1222" t="str">
            <v>SG</v>
          </cell>
          <cell r="AF1222" t="str">
            <v>316.SG</v>
          </cell>
        </row>
        <row r="1223">
          <cell r="A1223">
            <v>1223</v>
          </cell>
          <cell r="D1223" t="str">
            <v>SG</v>
          </cell>
          <cell r="E1223" t="str">
            <v>P</v>
          </cell>
          <cell r="F1223">
            <v>2204060.8092238377</v>
          </cell>
          <cell r="G1223">
            <v>2204060.8092238377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M1223">
            <v>0.75</v>
          </cell>
          <cell r="N1223">
            <v>1653045.6069178781</v>
          </cell>
          <cell r="O1223">
            <v>551015.20230595942</v>
          </cell>
          <cell r="Q1223">
            <v>0</v>
          </cell>
          <cell r="R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316</v>
          </cell>
          <cell r="AE1223" t="str">
            <v>SG</v>
          </cell>
          <cell r="AF1223" t="str">
            <v>316.SG1</v>
          </cell>
        </row>
        <row r="1224">
          <cell r="A1224">
            <v>1224</v>
          </cell>
          <cell r="D1224" t="str">
            <v>SG</v>
          </cell>
          <cell r="E1224" t="str">
            <v>P</v>
          </cell>
          <cell r="F1224">
            <v>8304434.5928265154</v>
          </cell>
          <cell r="G1224">
            <v>8304434.5928265154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M1224">
            <v>0.75</v>
          </cell>
          <cell r="N1224">
            <v>6228325.9446198866</v>
          </cell>
          <cell r="O1224">
            <v>2076108.6482066289</v>
          </cell>
          <cell r="Q1224">
            <v>0</v>
          </cell>
          <cell r="R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316</v>
          </cell>
          <cell r="AE1224" t="str">
            <v>SG</v>
          </cell>
          <cell r="AF1224" t="str">
            <v>316.SG2</v>
          </cell>
        </row>
        <row r="1225">
          <cell r="A1225">
            <v>1225</v>
          </cell>
          <cell r="D1225" t="str">
            <v>SG</v>
          </cell>
          <cell r="E1225" t="str">
            <v>P</v>
          </cell>
          <cell r="F1225">
            <v>1791043.2898459644</v>
          </cell>
          <cell r="G1225">
            <v>1791043.2898459644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M1225">
            <v>0.75</v>
          </cell>
          <cell r="N1225">
            <v>1343282.4673844734</v>
          </cell>
          <cell r="O1225">
            <v>447760.8224614911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D1225">
            <v>316</v>
          </cell>
          <cell r="AE1225" t="str">
            <v>SG</v>
          </cell>
          <cell r="AF1225" t="str">
            <v>316.SG3</v>
          </cell>
        </row>
        <row r="1226">
          <cell r="A1226">
            <v>1226</v>
          </cell>
          <cell r="F1226">
            <v>13664940.361203017</v>
          </cell>
          <cell r="G1226">
            <v>13664940.361203017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N1226">
            <v>10248705.270902261</v>
          </cell>
          <cell r="O1226">
            <v>3416235.0903007542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316</v>
          </cell>
          <cell r="AE1226" t="str">
            <v>NA</v>
          </cell>
          <cell r="AF1226" t="str">
            <v>316.NA1</v>
          </cell>
        </row>
        <row r="1227">
          <cell r="A1227">
            <v>1227</v>
          </cell>
          <cell r="AD1227">
            <v>316</v>
          </cell>
          <cell r="AE1227" t="str">
            <v>NA</v>
          </cell>
          <cell r="AF1227" t="str">
            <v>316.NA2</v>
          </cell>
        </row>
        <row r="1228">
          <cell r="A1228">
            <v>1228</v>
          </cell>
          <cell r="AD1228">
            <v>316</v>
          </cell>
          <cell r="AE1228" t="str">
            <v>NA</v>
          </cell>
          <cell r="AF1228" t="str">
            <v>316.NA3</v>
          </cell>
        </row>
        <row r="1229">
          <cell r="A1229">
            <v>1229</v>
          </cell>
          <cell r="B1229" t="str">
            <v>SP</v>
          </cell>
          <cell r="C1229" t="str">
            <v>Unclassified Steam Plant - Account 300</v>
          </cell>
          <cell r="AD1229" t="str">
            <v>SP</v>
          </cell>
          <cell r="AE1229" t="str">
            <v>NA</v>
          </cell>
          <cell r="AF1229" t="str">
            <v>SP.NA</v>
          </cell>
        </row>
        <row r="1230">
          <cell r="A1230">
            <v>1230</v>
          </cell>
          <cell r="D1230" t="str">
            <v>SG</v>
          </cell>
          <cell r="E1230" t="str">
            <v>P</v>
          </cell>
          <cell r="F1230">
            <v>-1017807.3126920181</v>
          </cell>
          <cell r="G1230">
            <v>-1017807.3126920181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M1230">
            <v>0.75</v>
          </cell>
          <cell r="N1230">
            <v>-763355.48451901355</v>
          </cell>
          <cell r="O1230">
            <v>-254451.82817300453</v>
          </cell>
          <cell r="Q1230">
            <v>0</v>
          </cell>
          <cell r="R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 t="str">
            <v>SP</v>
          </cell>
          <cell r="AE1230" t="str">
            <v>SG</v>
          </cell>
          <cell r="AF1230" t="str">
            <v>SP.SG</v>
          </cell>
        </row>
        <row r="1231">
          <cell r="A1231">
            <v>1231</v>
          </cell>
          <cell r="F1231">
            <v>-1017807.3126920181</v>
          </cell>
          <cell r="G1231">
            <v>-1017807.3126920181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N1231">
            <v>-763355.48451901355</v>
          </cell>
          <cell r="O1231">
            <v>-254451.82817300453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D1231" t="str">
            <v>SP</v>
          </cell>
          <cell r="AE1231" t="str">
            <v>NA</v>
          </cell>
          <cell r="AF1231" t="str">
            <v>SP.NA1</v>
          </cell>
        </row>
        <row r="1232">
          <cell r="A1232">
            <v>1232</v>
          </cell>
          <cell r="AD1232" t="str">
            <v>SP</v>
          </cell>
          <cell r="AE1232" t="str">
            <v>NA</v>
          </cell>
          <cell r="AF1232" t="str">
            <v>SP.NA2</v>
          </cell>
        </row>
        <row r="1233">
          <cell r="A1233">
            <v>1233</v>
          </cell>
          <cell r="AD1233" t="str">
            <v>SP</v>
          </cell>
          <cell r="AE1233" t="str">
            <v>NA</v>
          </cell>
          <cell r="AF1233" t="str">
            <v>SP.NA3</v>
          </cell>
        </row>
        <row r="1234">
          <cell r="A1234">
            <v>1234</v>
          </cell>
          <cell r="B1234" t="str">
            <v>Total Steam Production Plant</v>
          </cell>
          <cell r="F1234">
            <v>3031201620.5669284</v>
          </cell>
          <cell r="G1234">
            <v>3031201620.5669284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N1234">
            <v>2273401215.4251962</v>
          </cell>
          <cell r="O1234">
            <v>757800405.1417321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 t="str">
            <v>Total Steam Production Plant</v>
          </cell>
          <cell r="AE1234" t="str">
            <v>NA</v>
          </cell>
          <cell r="AF1234" t="str">
            <v>Total Steam Production Plant.NA</v>
          </cell>
        </row>
        <row r="1235">
          <cell r="A1235">
            <v>1235</v>
          </cell>
          <cell r="AD1235" t="str">
            <v>Total Steam Production Plant</v>
          </cell>
          <cell r="AE1235" t="str">
            <v>NA</v>
          </cell>
          <cell r="AF1235" t="str">
            <v>Total Steam Production Plant.NA1</v>
          </cell>
        </row>
        <row r="1236">
          <cell r="A1236">
            <v>1236</v>
          </cell>
          <cell r="B1236">
            <v>320</v>
          </cell>
          <cell r="C1236" t="str">
            <v>Land and Land Rights</v>
          </cell>
          <cell r="AD1236">
            <v>320</v>
          </cell>
          <cell r="AE1236" t="str">
            <v>NA</v>
          </cell>
          <cell r="AF1236" t="str">
            <v>320.NA</v>
          </cell>
        </row>
        <row r="1237">
          <cell r="A1237">
            <v>1237</v>
          </cell>
          <cell r="D1237" t="str">
            <v>SG</v>
          </cell>
          <cell r="E1237" t="str">
            <v>P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M1237">
            <v>0.75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320</v>
          </cell>
          <cell r="AE1237" t="str">
            <v>SG</v>
          </cell>
          <cell r="AF1237" t="str">
            <v>320.SG</v>
          </cell>
        </row>
        <row r="1238">
          <cell r="A1238">
            <v>1238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320</v>
          </cell>
          <cell r="AE1238" t="str">
            <v>NA</v>
          </cell>
          <cell r="AF1238" t="str">
            <v>320.NA1</v>
          </cell>
        </row>
        <row r="1239">
          <cell r="A1239">
            <v>1239</v>
          </cell>
          <cell r="AD1239">
            <v>320</v>
          </cell>
          <cell r="AE1239" t="str">
            <v>NA</v>
          </cell>
          <cell r="AF1239" t="str">
            <v>320.NA2</v>
          </cell>
        </row>
        <row r="1240">
          <cell r="A1240">
            <v>1240</v>
          </cell>
          <cell r="B1240">
            <v>321</v>
          </cell>
          <cell r="C1240" t="str">
            <v>Structures and Improvements</v>
          </cell>
          <cell r="AD1240">
            <v>321</v>
          </cell>
          <cell r="AE1240" t="str">
            <v>NA</v>
          </cell>
          <cell r="AF1240" t="str">
            <v>321.NA</v>
          </cell>
        </row>
        <row r="1241">
          <cell r="A1241">
            <v>1241</v>
          </cell>
          <cell r="D1241" t="str">
            <v>SG</v>
          </cell>
          <cell r="E1241" t="str">
            <v>P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M1241">
            <v>0.75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D1241">
            <v>321</v>
          </cell>
          <cell r="AE1241" t="str">
            <v>SG</v>
          </cell>
          <cell r="AF1241" t="str">
            <v>321.SG</v>
          </cell>
        </row>
        <row r="1242">
          <cell r="A1242">
            <v>1242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D1242">
            <v>321</v>
          </cell>
          <cell r="AE1242" t="str">
            <v>NA</v>
          </cell>
          <cell r="AF1242" t="str">
            <v>321.NA1</v>
          </cell>
        </row>
        <row r="1243">
          <cell r="A1243">
            <v>1243</v>
          </cell>
          <cell r="AD1243">
            <v>321</v>
          </cell>
          <cell r="AE1243" t="str">
            <v>NA</v>
          </cell>
          <cell r="AF1243" t="str">
            <v>321.NA2</v>
          </cell>
        </row>
        <row r="1244">
          <cell r="A1244">
            <v>1244</v>
          </cell>
          <cell r="B1244">
            <v>322</v>
          </cell>
          <cell r="C1244" t="str">
            <v>Reactor Plant Equipment</v>
          </cell>
          <cell r="AD1244">
            <v>322</v>
          </cell>
          <cell r="AE1244" t="str">
            <v>NA</v>
          </cell>
          <cell r="AF1244" t="str">
            <v>322.NA</v>
          </cell>
        </row>
        <row r="1245">
          <cell r="A1245">
            <v>1245</v>
          </cell>
          <cell r="D1245" t="str">
            <v>SG</v>
          </cell>
          <cell r="E1245" t="str">
            <v>P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M1245">
            <v>0.75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D1245">
            <v>322</v>
          </cell>
          <cell r="AE1245" t="str">
            <v>SG</v>
          </cell>
          <cell r="AF1245" t="str">
            <v>322.SG</v>
          </cell>
        </row>
        <row r="1246">
          <cell r="A1246">
            <v>1246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D1246">
            <v>322</v>
          </cell>
          <cell r="AE1246" t="str">
            <v>NA</v>
          </cell>
          <cell r="AF1246" t="str">
            <v>322.NA1</v>
          </cell>
        </row>
        <row r="1247">
          <cell r="A1247">
            <v>1247</v>
          </cell>
          <cell r="AD1247">
            <v>322</v>
          </cell>
          <cell r="AE1247" t="str">
            <v>NA</v>
          </cell>
          <cell r="AF1247" t="str">
            <v>322.NA2</v>
          </cell>
        </row>
        <row r="1248">
          <cell r="A1248">
            <v>1248</v>
          </cell>
          <cell r="B1248">
            <v>323</v>
          </cell>
          <cell r="C1248" t="str">
            <v>Turbogenerator Units</v>
          </cell>
          <cell r="AD1248">
            <v>323</v>
          </cell>
          <cell r="AE1248" t="str">
            <v>NA</v>
          </cell>
          <cell r="AF1248" t="str">
            <v>323.NA</v>
          </cell>
        </row>
        <row r="1249">
          <cell r="A1249">
            <v>1249</v>
          </cell>
          <cell r="D1249" t="str">
            <v>SG</v>
          </cell>
          <cell r="E1249" t="str">
            <v>P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M1249">
            <v>0.75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D1249">
            <v>323</v>
          </cell>
          <cell r="AE1249" t="str">
            <v>SG</v>
          </cell>
          <cell r="AF1249" t="str">
            <v>323.SG</v>
          </cell>
        </row>
        <row r="1250">
          <cell r="A1250">
            <v>1250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N1250">
            <v>0</v>
          </cell>
          <cell r="O1250">
            <v>0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D1250">
            <v>323</v>
          </cell>
          <cell r="AE1250" t="str">
            <v>NA</v>
          </cell>
          <cell r="AF1250" t="str">
            <v>323.NA1</v>
          </cell>
        </row>
        <row r="1251">
          <cell r="A1251">
            <v>1251</v>
          </cell>
          <cell r="AD1251">
            <v>323</v>
          </cell>
          <cell r="AE1251" t="str">
            <v>NA</v>
          </cell>
          <cell r="AF1251" t="str">
            <v>323.NA2</v>
          </cell>
        </row>
        <row r="1252">
          <cell r="A1252">
            <v>1252</v>
          </cell>
          <cell r="B1252">
            <v>324</v>
          </cell>
          <cell r="C1252" t="str">
            <v>Land and Land Rights</v>
          </cell>
          <cell r="AD1252">
            <v>324</v>
          </cell>
          <cell r="AE1252" t="str">
            <v>NA</v>
          </cell>
          <cell r="AF1252" t="str">
            <v>324.NA</v>
          </cell>
        </row>
        <row r="1253">
          <cell r="A1253">
            <v>1253</v>
          </cell>
          <cell r="D1253" t="str">
            <v>SG</v>
          </cell>
          <cell r="E1253" t="str">
            <v>P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M1253">
            <v>0.75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324</v>
          </cell>
          <cell r="AE1253" t="str">
            <v>SG</v>
          </cell>
          <cell r="AF1253" t="str">
            <v>324.SG</v>
          </cell>
        </row>
        <row r="1254">
          <cell r="A1254">
            <v>1254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N1254">
            <v>0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D1254">
            <v>324</v>
          </cell>
          <cell r="AE1254" t="str">
            <v>NA</v>
          </cell>
          <cell r="AF1254" t="str">
            <v>324.NA1</v>
          </cell>
        </row>
        <row r="1255">
          <cell r="A1255">
            <v>1255</v>
          </cell>
          <cell r="AD1255">
            <v>324</v>
          </cell>
          <cell r="AE1255" t="str">
            <v>NA</v>
          </cell>
          <cell r="AF1255" t="str">
            <v>324.NA2</v>
          </cell>
        </row>
        <row r="1256">
          <cell r="A1256">
            <v>1256</v>
          </cell>
          <cell r="B1256">
            <v>325</v>
          </cell>
          <cell r="C1256" t="str">
            <v>Misc. Power Plant Equipment</v>
          </cell>
          <cell r="AD1256">
            <v>325</v>
          </cell>
          <cell r="AE1256" t="str">
            <v>NA</v>
          </cell>
          <cell r="AF1256" t="str">
            <v>325.NA</v>
          </cell>
        </row>
        <row r="1257">
          <cell r="A1257">
            <v>1257</v>
          </cell>
          <cell r="D1257" t="str">
            <v>SG</v>
          </cell>
          <cell r="E1257" t="str">
            <v>P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M1257">
            <v>0.75</v>
          </cell>
          <cell r="N1257">
            <v>0</v>
          </cell>
          <cell r="O1257">
            <v>0</v>
          </cell>
          <cell r="Q1257">
            <v>0</v>
          </cell>
          <cell r="R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D1257">
            <v>325</v>
          </cell>
          <cell r="AE1257" t="str">
            <v>SG</v>
          </cell>
          <cell r="AF1257" t="str">
            <v>325.SG</v>
          </cell>
        </row>
        <row r="1258">
          <cell r="A1258">
            <v>1258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N1258">
            <v>0</v>
          </cell>
          <cell r="O1258">
            <v>0</v>
          </cell>
          <cell r="Q1258">
            <v>0</v>
          </cell>
          <cell r="R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325</v>
          </cell>
          <cell r="AE1258" t="str">
            <v>NA</v>
          </cell>
          <cell r="AF1258" t="str">
            <v>325.NA1</v>
          </cell>
        </row>
        <row r="1259">
          <cell r="A1259">
            <v>1259</v>
          </cell>
          <cell r="AD1259">
            <v>325</v>
          </cell>
          <cell r="AE1259" t="str">
            <v>NA</v>
          </cell>
          <cell r="AF1259" t="str">
            <v>325.NA2</v>
          </cell>
        </row>
        <row r="1260">
          <cell r="A1260">
            <v>1260</v>
          </cell>
          <cell r="AD1260">
            <v>325</v>
          </cell>
          <cell r="AE1260" t="str">
            <v>NA</v>
          </cell>
          <cell r="AF1260" t="str">
            <v>325.NA3</v>
          </cell>
        </row>
        <row r="1261">
          <cell r="A1261">
            <v>1261</v>
          </cell>
          <cell r="B1261" t="str">
            <v>N00</v>
          </cell>
          <cell r="C1261" t="str">
            <v>Unclassified Nuclear Plant - Acct 300</v>
          </cell>
          <cell r="AD1261" t="str">
            <v>N00</v>
          </cell>
          <cell r="AE1261" t="str">
            <v>NA</v>
          </cell>
          <cell r="AF1261" t="str">
            <v>N00.NA</v>
          </cell>
        </row>
        <row r="1262">
          <cell r="A1262">
            <v>1262</v>
          </cell>
          <cell r="D1262" t="str">
            <v>SG</v>
          </cell>
          <cell r="E1262" t="str">
            <v>P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M1262">
            <v>0.75</v>
          </cell>
          <cell r="N1262">
            <v>0</v>
          </cell>
          <cell r="O1262">
            <v>0</v>
          </cell>
          <cell r="Q1262">
            <v>0</v>
          </cell>
          <cell r="R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 t="str">
            <v>N00</v>
          </cell>
          <cell r="AE1262" t="str">
            <v>SG</v>
          </cell>
          <cell r="AF1262" t="str">
            <v>N00.SG</v>
          </cell>
        </row>
        <row r="1263">
          <cell r="A1263">
            <v>1263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N1263">
            <v>0</v>
          </cell>
          <cell r="O1263">
            <v>0</v>
          </cell>
          <cell r="Q1263">
            <v>0</v>
          </cell>
          <cell r="R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D1263" t="str">
            <v>N00</v>
          </cell>
          <cell r="AE1263" t="str">
            <v>NA</v>
          </cell>
          <cell r="AF1263" t="str">
            <v>N00.NA1</v>
          </cell>
        </row>
        <row r="1264">
          <cell r="A1264">
            <v>1264</v>
          </cell>
          <cell r="AD1264" t="str">
            <v>N00</v>
          </cell>
          <cell r="AE1264" t="str">
            <v>NA</v>
          </cell>
          <cell r="AF1264" t="str">
            <v>N00.NA2</v>
          </cell>
        </row>
        <row r="1265">
          <cell r="A1265">
            <v>1265</v>
          </cell>
          <cell r="AD1265" t="str">
            <v>N00</v>
          </cell>
          <cell r="AE1265" t="str">
            <v>NA</v>
          </cell>
          <cell r="AF1265" t="str">
            <v>N00.NA3</v>
          </cell>
        </row>
        <row r="1266">
          <cell r="A1266">
            <v>1266</v>
          </cell>
          <cell r="B1266" t="str">
            <v>Total Nuclear Production Plant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N1266">
            <v>0</v>
          </cell>
          <cell r="O1266">
            <v>0</v>
          </cell>
          <cell r="Q1266">
            <v>0</v>
          </cell>
          <cell r="R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D1266" t="str">
            <v>Total Nuclear Production Plant</v>
          </cell>
          <cell r="AE1266" t="str">
            <v>NA</v>
          </cell>
          <cell r="AF1266" t="str">
            <v>Total Nuclear Production Plant.NA</v>
          </cell>
        </row>
        <row r="1267">
          <cell r="A1267">
            <v>1267</v>
          </cell>
          <cell r="AD1267" t="str">
            <v>Total Nuclear Production Plant</v>
          </cell>
          <cell r="AE1267" t="str">
            <v>NA</v>
          </cell>
          <cell r="AF1267" t="str">
            <v>Total Nuclear Production Plant.NA1</v>
          </cell>
        </row>
        <row r="1268">
          <cell r="A1268">
            <v>1268</v>
          </cell>
          <cell r="B1268">
            <v>330</v>
          </cell>
          <cell r="C1268" t="str">
            <v>Land and Land Rights</v>
          </cell>
          <cell r="AD1268">
            <v>330</v>
          </cell>
          <cell r="AE1268" t="str">
            <v>NA</v>
          </cell>
          <cell r="AF1268" t="str">
            <v>330.NA</v>
          </cell>
        </row>
        <row r="1269">
          <cell r="A1269">
            <v>1269</v>
          </cell>
          <cell r="D1269" t="str">
            <v>SG</v>
          </cell>
          <cell r="E1269" t="str">
            <v>P</v>
          </cell>
          <cell r="F1269">
            <v>4519790.7017412009</v>
          </cell>
          <cell r="G1269">
            <v>4519790.7017412009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M1269">
            <v>0.75</v>
          </cell>
          <cell r="N1269">
            <v>3389843.0263059009</v>
          </cell>
          <cell r="O1269">
            <v>1129947.6754353002</v>
          </cell>
          <cell r="Q1269">
            <v>0</v>
          </cell>
          <cell r="R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330</v>
          </cell>
          <cell r="AE1269" t="str">
            <v>SG</v>
          </cell>
          <cell r="AF1269" t="str">
            <v>330.SG</v>
          </cell>
        </row>
        <row r="1270">
          <cell r="A1270">
            <v>1270</v>
          </cell>
          <cell r="D1270" t="str">
            <v>SG</v>
          </cell>
          <cell r="E1270" t="str">
            <v>P</v>
          </cell>
          <cell r="F1270">
            <v>2304635.8236250472</v>
          </cell>
          <cell r="G1270">
            <v>2304635.8236250472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M1270">
            <v>0.75</v>
          </cell>
          <cell r="N1270">
            <v>1728476.8677187855</v>
          </cell>
          <cell r="O1270">
            <v>576158.95590626181</v>
          </cell>
          <cell r="Q1270">
            <v>0</v>
          </cell>
          <cell r="R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D1270">
            <v>330</v>
          </cell>
          <cell r="AE1270" t="str">
            <v>SG</v>
          </cell>
          <cell r="AF1270" t="str">
            <v>330.SG1</v>
          </cell>
        </row>
        <row r="1271">
          <cell r="A1271">
            <v>1271</v>
          </cell>
          <cell r="D1271" t="str">
            <v>SG</v>
          </cell>
          <cell r="E1271" t="str">
            <v>P</v>
          </cell>
          <cell r="F1271">
            <v>6580560.3663610918</v>
          </cell>
          <cell r="G1271">
            <v>6580560.3663610918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M1271">
            <v>0.75</v>
          </cell>
          <cell r="N1271">
            <v>4935420.2747708187</v>
          </cell>
          <cell r="O1271">
            <v>1645140.091590273</v>
          </cell>
          <cell r="Q1271">
            <v>0</v>
          </cell>
          <cell r="R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D1271">
            <v>330</v>
          </cell>
          <cell r="AE1271" t="str">
            <v>SG</v>
          </cell>
          <cell r="AF1271" t="str">
            <v>330.SG2</v>
          </cell>
        </row>
        <row r="1272">
          <cell r="A1272">
            <v>1272</v>
          </cell>
          <cell r="D1272" t="str">
            <v>SG</v>
          </cell>
          <cell r="E1272" t="str">
            <v>P</v>
          </cell>
          <cell r="F1272">
            <v>293705.60888368124</v>
          </cell>
          <cell r="G1272">
            <v>293705.60888368124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M1272">
            <v>0.75</v>
          </cell>
          <cell r="N1272">
            <v>220279.20666276093</v>
          </cell>
          <cell r="O1272">
            <v>73426.40222092031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330</v>
          </cell>
          <cell r="AE1272" t="str">
            <v>SG</v>
          </cell>
          <cell r="AF1272" t="str">
            <v>330.SG3</v>
          </cell>
        </row>
        <row r="1273">
          <cell r="A1273">
            <v>1273</v>
          </cell>
          <cell r="F1273">
            <v>13698692.50061102</v>
          </cell>
          <cell r="G1273">
            <v>13698692.50061102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N1273">
            <v>10274019.375458267</v>
          </cell>
          <cell r="O1273">
            <v>3424673.1251527551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330</v>
          </cell>
          <cell r="AE1273" t="str">
            <v>NA</v>
          </cell>
          <cell r="AF1273" t="str">
            <v>330.NA1</v>
          </cell>
        </row>
        <row r="1274">
          <cell r="A1274">
            <v>1274</v>
          </cell>
          <cell r="AD1274">
            <v>330</v>
          </cell>
          <cell r="AE1274" t="str">
            <v>NA</v>
          </cell>
          <cell r="AF1274" t="str">
            <v>330.NA2</v>
          </cell>
        </row>
        <row r="1275">
          <cell r="A1275">
            <v>1275</v>
          </cell>
          <cell r="B1275">
            <v>331</v>
          </cell>
          <cell r="C1275" t="str">
            <v>Structures and Improvements</v>
          </cell>
          <cell r="AD1275">
            <v>331</v>
          </cell>
          <cell r="AE1275" t="str">
            <v>NA</v>
          </cell>
          <cell r="AF1275" t="str">
            <v>331.NA</v>
          </cell>
        </row>
        <row r="1276">
          <cell r="A1276">
            <v>1276</v>
          </cell>
          <cell r="D1276" t="str">
            <v>SG</v>
          </cell>
          <cell r="E1276" t="str">
            <v>P</v>
          </cell>
          <cell r="F1276">
            <v>8804849.6646299548</v>
          </cell>
          <cell r="G1276">
            <v>8804849.6646299548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M1276">
            <v>0.75</v>
          </cell>
          <cell r="N1276">
            <v>6603637.2484724661</v>
          </cell>
          <cell r="O1276">
            <v>2201212.4161574887</v>
          </cell>
          <cell r="Q1276">
            <v>0</v>
          </cell>
          <cell r="R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331</v>
          </cell>
          <cell r="AE1276" t="str">
            <v>SG</v>
          </cell>
          <cell r="AF1276" t="str">
            <v>331.SG</v>
          </cell>
        </row>
        <row r="1277">
          <cell r="A1277">
            <v>1277</v>
          </cell>
          <cell r="D1277" t="str">
            <v>SG</v>
          </cell>
          <cell r="E1277" t="str">
            <v>P</v>
          </cell>
          <cell r="F1277">
            <v>2240573.2167137684</v>
          </cell>
          <cell r="G1277">
            <v>2240573.2167137684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M1277">
            <v>0.75</v>
          </cell>
          <cell r="N1277">
            <v>1680429.9125353263</v>
          </cell>
          <cell r="O1277">
            <v>560143.30417844211</v>
          </cell>
          <cell r="Q1277">
            <v>0</v>
          </cell>
          <cell r="R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D1277">
            <v>331</v>
          </cell>
          <cell r="AE1277" t="str">
            <v>SG</v>
          </cell>
          <cell r="AF1277" t="str">
            <v>331.SG1</v>
          </cell>
        </row>
        <row r="1278">
          <cell r="A1278">
            <v>1278</v>
          </cell>
          <cell r="D1278" t="str">
            <v>SG</v>
          </cell>
          <cell r="E1278" t="str">
            <v>P</v>
          </cell>
          <cell r="F1278">
            <v>95566854.103305474</v>
          </cell>
          <cell r="G1278">
            <v>95566854.103305474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M1278">
            <v>0.75</v>
          </cell>
          <cell r="N1278">
            <v>71675140.577479109</v>
          </cell>
          <cell r="O1278">
            <v>23891713.525826368</v>
          </cell>
          <cell r="Q1278">
            <v>0</v>
          </cell>
          <cell r="R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D1278">
            <v>331</v>
          </cell>
          <cell r="AE1278" t="str">
            <v>SG</v>
          </cell>
          <cell r="AF1278" t="str">
            <v>331.SG2</v>
          </cell>
        </row>
        <row r="1279">
          <cell r="A1279">
            <v>1279</v>
          </cell>
          <cell r="D1279" t="str">
            <v>SG</v>
          </cell>
          <cell r="E1279" t="str">
            <v>P</v>
          </cell>
          <cell r="F1279">
            <v>4138815.1227851734</v>
          </cell>
          <cell r="G1279">
            <v>4138815.1227851734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M1279">
            <v>0.75</v>
          </cell>
          <cell r="N1279">
            <v>3104111.34208888</v>
          </cell>
          <cell r="O1279">
            <v>1034703.7806962933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331</v>
          </cell>
          <cell r="AE1279" t="str">
            <v>SG</v>
          </cell>
          <cell r="AF1279" t="str">
            <v>331.SG3</v>
          </cell>
        </row>
        <row r="1280">
          <cell r="A1280">
            <v>1280</v>
          </cell>
          <cell r="F1280">
            <v>110751092.10743436</v>
          </cell>
          <cell r="G1280">
            <v>110751092.10743436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N1280">
            <v>83063319.080575779</v>
          </cell>
          <cell r="O1280">
            <v>27687773.026858591</v>
          </cell>
          <cell r="Q1280">
            <v>0</v>
          </cell>
          <cell r="R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D1280">
            <v>331</v>
          </cell>
          <cell r="AE1280" t="str">
            <v>NA</v>
          </cell>
          <cell r="AF1280" t="str">
            <v>331.NA1</v>
          </cell>
        </row>
        <row r="1281">
          <cell r="A1281">
            <v>1281</v>
          </cell>
          <cell r="AD1281">
            <v>331</v>
          </cell>
          <cell r="AE1281" t="str">
            <v>NA</v>
          </cell>
          <cell r="AF1281" t="str">
            <v>331.NA2</v>
          </cell>
        </row>
        <row r="1282">
          <cell r="A1282">
            <v>1282</v>
          </cell>
          <cell r="B1282">
            <v>332</v>
          </cell>
          <cell r="C1282" t="str">
            <v>Reservoirs, Dams &amp; Waterways</v>
          </cell>
          <cell r="AD1282">
            <v>332</v>
          </cell>
          <cell r="AE1282" t="str">
            <v>NA</v>
          </cell>
          <cell r="AF1282" t="str">
            <v>332.NA</v>
          </cell>
        </row>
        <row r="1283">
          <cell r="A1283">
            <v>1283</v>
          </cell>
          <cell r="D1283" t="str">
            <v>SG</v>
          </cell>
          <cell r="E1283" t="str">
            <v>P</v>
          </cell>
          <cell r="F1283">
            <v>64245394.064506859</v>
          </cell>
          <cell r="G1283">
            <v>64245394.064506859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M1283">
            <v>0.75</v>
          </cell>
          <cell r="N1283">
            <v>48184045.548380144</v>
          </cell>
          <cell r="O1283">
            <v>16061348.516126715</v>
          </cell>
          <cell r="Q1283">
            <v>0</v>
          </cell>
          <cell r="R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332</v>
          </cell>
          <cell r="AE1283" t="str">
            <v>SG</v>
          </cell>
          <cell r="AF1283" t="str">
            <v>332.SG</v>
          </cell>
        </row>
        <row r="1284">
          <cell r="A1284">
            <v>1284</v>
          </cell>
          <cell r="D1284" t="str">
            <v>SG</v>
          </cell>
          <cell r="E1284" t="str">
            <v>P</v>
          </cell>
          <cell r="F1284">
            <v>8329222.4783043368</v>
          </cell>
          <cell r="G1284">
            <v>8329222.4783043368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0.75</v>
          </cell>
          <cell r="N1284">
            <v>6246916.8587282524</v>
          </cell>
          <cell r="O1284">
            <v>2082305.6195760842</v>
          </cell>
          <cell r="Q1284">
            <v>0</v>
          </cell>
          <cell r="R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D1284">
            <v>332</v>
          </cell>
          <cell r="AE1284" t="str">
            <v>SG</v>
          </cell>
          <cell r="AF1284" t="str">
            <v>332.SG1</v>
          </cell>
        </row>
        <row r="1285">
          <cell r="A1285">
            <v>1285</v>
          </cell>
          <cell r="D1285" t="str">
            <v>SG</v>
          </cell>
          <cell r="E1285" t="str">
            <v>P</v>
          </cell>
          <cell r="F1285">
            <v>107922255.79872042</v>
          </cell>
          <cell r="G1285">
            <v>107922255.79872042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M1285">
            <v>0.75</v>
          </cell>
          <cell r="N1285">
            <v>80941691.849040315</v>
          </cell>
          <cell r="O1285">
            <v>26980563.949680105</v>
          </cell>
          <cell r="Q1285">
            <v>0</v>
          </cell>
          <cell r="R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D1285">
            <v>332</v>
          </cell>
          <cell r="AE1285" t="str">
            <v>SG</v>
          </cell>
          <cell r="AF1285" t="str">
            <v>332.SG2</v>
          </cell>
        </row>
        <row r="1286">
          <cell r="A1286">
            <v>1286</v>
          </cell>
          <cell r="D1286" t="str">
            <v>SG</v>
          </cell>
          <cell r="E1286" t="str">
            <v>P</v>
          </cell>
          <cell r="F1286">
            <v>30641806.42198452</v>
          </cell>
          <cell r="G1286">
            <v>30641806.42198452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M1286">
            <v>0.75</v>
          </cell>
          <cell r="N1286">
            <v>22981354.816488389</v>
          </cell>
          <cell r="O1286">
            <v>7660451.60549613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332</v>
          </cell>
          <cell r="AE1286" t="str">
            <v>SG</v>
          </cell>
          <cell r="AF1286" t="str">
            <v>332.SG3</v>
          </cell>
        </row>
        <row r="1287">
          <cell r="A1287">
            <v>1287</v>
          </cell>
          <cell r="F1287">
            <v>211138678.76351616</v>
          </cell>
          <cell r="G1287">
            <v>211138678.76351616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N1287">
            <v>158354009.07263708</v>
          </cell>
          <cell r="O1287">
            <v>52784669.690879039</v>
          </cell>
          <cell r="Q1287">
            <v>0</v>
          </cell>
          <cell r="R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D1287">
            <v>332</v>
          </cell>
          <cell r="AE1287" t="str">
            <v>NA</v>
          </cell>
          <cell r="AF1287" t="str">
            <v>332.NA1</v>
          </cell>
        </row>
        <row r="1288">
          <cell r="A1288">
            <v>1288</v>
          </cell>
          <cell r="AD1288">
            <v>332</v>
          </cell>
          <cell r="AE1288" t="str">
            <v>NA</v>
          </cell>
          <cell r="AF1288" t="str">
            <v>332.NA2</v>
          </cell>
        </row>
        <row r="1289">
          <cell r="A1289">
            <v>1289</v>
          </cell>
          <cell r="B1289">
            <v>333</v>
          </cell>
          <cell r="C1289" t="str">
            <v>Water Wheel, Turbines, &amp; Generators</v>
          </cell>
          <cell r="AD1289">
            <v>333</v>
          </cell>
          <cell r="AE1289" t="str">
            <v>NA</v>
          </cell>
          <cell r="AF1289" t="str">
            <v>333.NA</v>
          </cell>
        </row>
        <row r="1290">
          <cell r="A1290">
            <v>1290</v>
          </cell>
          <cell r="D1290" t="str">
            <v>SG</v>
          </cell>
          <cell r="E1290" t="str">
            <v>P</v>
          </cell>
          <cell r="F1290">
            <v>12709561.492834782</v>
          </cell>
          <cell r="G1290">
            <v>12709561.492834782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M1290">
            <v>0.75</v>
          </cell>
          <cell r="N1290">
            <v>9532171.1196260862</v>
          </cell>
          <cell r="O1290">
            <v>3177390.3732086956</v>
          </cell>
          <cell r="Q1290">
            <v>0</v>
          </cell>
          <cell r="R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333</v>
          </cell>
          <cell r="AE1290" t="str">
            <v>SG</v>
          </cell>
          <cell r="AF1290" t="str">
            <v>333.SG</v>
          </cell>
        </row>
        <row r="1291">
          <cell r="A1291">
            <v>1291</v>
          </cell>
          <cell r="D1291" t="str">
            <v>SG</v>
          </cell>
          <cell r="E1291" t="str">
            <v>P</v>
          </cell>
          <cell r="F1291">
            <v>3612625.9831480659</v>
          </cell>
          <cell r="G1291">
            <v>3612625.9831480659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M1291">
            <v>0.75</v>
          </cell>
          <cell r="N1291">
            <v>2709469.4873610493</v>
          </cell>
          <cell r="O1291">
            <v>903156.49578701647</v>
          </cell>
          <cell r="Q1291">
            <v>0</v>
          </cell>
          <cell r="R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D1291">
            <v>333</v>
          </cell>
          <cell r="AE1291" t="str">
            <v>SG</v>
          </cell>
          <cell r="AF1291" t="str">
            <v>333.SG1</v>
          </cell>
        </row>
        <row r="1292">
          <cell r="A1292">
            <v>1292</v>
          </cell>
          <cell r="D1292" t="str">
            <v>SG</v>
          </cell>
          <cell r="E1292" t="str">
            <v>P</v>
          </cell>
          <cell r="F1292">
            <v>25835926.40292754</v>
          </cell>
          <cell r="G1292">
            <v>25835926.40292754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M1292">
            <v>0.75</v>
          </cell>
          <cell r="N1292">
            <v>19376944.802195653</v>
          </cell>
          <cell r="O1292">
            <v>6458981.6007318851</v>
          </cell>
          <cell r="Q1292">
            <v>0</v>
          </cell>
          <cell r="R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D1292">
            <v>333</v>
          </cell>
          <cell r="AE1292" t="str">
            <v>SG</v>
          </cell>
          <cell r="AF1292" t="str">
            <v>333.SG2</v>
          </cell>
        </row>
        <row r="1293">
          <cell r="A1293">
            <v>1293</v>
          </cell>
          <cell r="D1293" t="str">
            <v>SG</v>
          </cell>
          <cell r="E1293" t="str">
            <v>P</v>
          </cell>
          <cell r="F1293">
            <v>13487781.931186479</v>
          </cell>
          <cell r="G1293">
            <v>13487781.931186479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M1293">
            <v>0.75</v>
          </cell>
          <cell r="N1293">
            <v>10115836.448389858</v>
          </cell>
          <cell r="O1293">
            <v>3371945.4827966196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333</v>
          </cell>
          <cell r="AE1293" t="str">
            <v>SG</v>
          </cell>
          <cell r="AF1293" t="str">
            <v>333.SG3</v>
          </cell>
        </row>
        <row r="1294">
          <cell r="A1294">
            <v>1294</v>
          </cell>
          <cell r="F1294">
            <v>55645895.810096875</v>
          </cell>
          <cell r="G1294">
            <v>55645895.810096875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N1294">
            <v>41734421.857572645</v>
          </cell>
          <cell r="O1294">
            <v>13911473.952524219</v>
          </cell>
          <cell r="Q1294">
            <v>0</v>
          </cell>
          <cell r="R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D1294">
            <v>333</v>
          </cell>
          <cell r="AE1294" t="str">
            <v>NA</v>
          </cell>
          <cell r="AF1294" t="str">
            <v>333.NA1</v>
          </cell>
        </row>
        <row r="1295">
          <cell r="A1295">
            <v>1295</v>
          </cell>
          <cell r="AD1295">
            <v>333</v>
          </cell>
          <cell r="AE1295" t="str">
            <v>NA</v>
          </cell>
          <cell r="AF1295" t="str">
            <v>333.NA2</v>
          </cell>
        </row>
        <row r="1296">
          <cell r="A1296">
            <v>1296</v>
          </cell>
          <cell r="B1296">
            <v>334</v>
          </cell>
          <cell r="C1296" t="str">
            <v>Accessory Electric Equipment</v>
          </cell>
          <cell r="AD1296">
            <v>334</v>
          </cell>
          <cell r="AE1296" t="str">
            <v>NA</v>
          </cell>
          <cell r="AF1296" t="str">
            <v>334.NA</v>
          </cell>
        </row>
        <row r="1297">
          <cell r="A1297">
            <v>1297</v>
          </cell>
          <cell r="D1297" t="str">
            <v>SG</v>
          </cell>
          <cell r="E1297" t="str">
            <v>P</v>
          </cell>
          <cell r="F1297">
            <v>1760468.004063298</v>
          </cell>
          <cell r="G1297">
            <v>1760468.004063298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M1297">
            <v>0.75</v>
          </cell>
          <cell r="N1297">
            <v>1320351.0030474735</v>
          </cell>
          <cell r="O1297">
            <v>440117.0010158245</v>
          </cell>
          <cell r="Q1297">
            <v>0</v>
          </cell>
          <cell r="R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D1297">
            <v>334</v>
          </cell>
          <cell r="AE1297" t="str">
            <v>SG</v>
          </cell>
          <cell r="AF1297" t="str">
            <v>334.SG</v>
          </cell>
        </row>
        <row r="1298">
          <cell r="A1298">
            <v>1298</v>
          </cell>
          <cell r="D1298" t="str">
            <v>SG</v>
          </cell>
          <cell r="E1298" t="str">
            <v>P</v>
          </cell>
          <cell r="F1298">
            <v>1496365.2041967858</v>
          </cell>
          <cell r="G1298">
            <v>1496365.2041967858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M1298">
            <v>0.75</v>
          </cell>
          <cell r="N1298">
            <v>1122273.9031475894</v>
          </cell>
          <cell r="O1298">
            <v>374091.30104919645</v>
          </cell>
          <cell r="Q1298">
            <v>0</v>
          </cell>
          <cell r="R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D1298">
            <v>334</v>
          </cell>
          <cell r="AE1298" t="str">
            <v>SG</v>
          </cell>
          <cell r="AF1298" t="str">
            <v>334.SG1</v>
          </cell>
        </row>
        <row r="1299">
          <cell r="A1299">
            <v>1299</v>
          </cell>
          <cell r="D1299" t="str">
            <v>SG</v>
          </cell>
          <cell r="E1299" t="str">
            <v>P</v>
          </cell>
          <cell r="F1299">
            <v>27316832.72881224</v>
          </cell>
          <cell r="G1299">
            <v>27316832.72881224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M1299">
            <v>0.75</v>
          </cell>
          <cell r="N1299">
            <v>20487624.546609178</v>
          </cell>
          <cell r="O1299">
            <v>6829208.18220306</v>
          </cell>
          <cell r="Q1299">
            <v>0</v>
          </cell>
          <cell r="R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D1299">
            <v>334</v>
          </cell>
          <cell r="AE1299" t="str">
            <v>SG</v>
          </cell>
          <cell r="AF1299" t="str">
            <v>334.SG2</v>
          </cell>
        </row>
        <row r="1300">
          <cell r="A1300">
            <v>1300</v>
          </cell>
          <cell r="D1300" t="str">
            <v>SG</v>
          </cell>
          <cell r="E1300" t="str">
            <v>P</v>
          </cell>
          <cell r="F1300">
            <v>3592404.7983001326</v>
          </cell>
          <cell r="G1300">
            <v>3592404.7983001326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M1300">
            <v>0.75</v>
          </cell>
          <cell r="N1300">
            <v>2694303.5987250996</v>
          </cell>
          <cell r="O1300">
            <v>898101.19957503316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334</v>
          </cell>
          <cell r="AE1300" t="str">
            <v>SG</v>
          </cell>
          <cell r="AF1300" t="str">
            <v>334.SG3</v>
          </cell>
        </row>
        <row r="1301">
          <cell r="A1301">
            <v>1301</v>
          </cell>
          <cell r="F1301">
            <v>34166070.735372454</v>
          </cell>
          <cell r="G1301">
            <v>34166070.735372454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N1301">
            <v>25624553.05152934</v>
          </cell>
          <cell r="O1301">
            <v>8541517.6838431135</v>
          </cell>
          <cell r="Q1301">
            <v>0</v>
          </cell>
          <cell r="R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D1301">
            <v>334</v>
          </cell>
          <cell r="AE1301" t="str">
            <v>NA</v>
          </cell>
          <cell r="AF1301" t="str">
            <v>334.NA1</v>
          </cell>
        </row>
        <row r="1302">
          <cell r="A1302">
            <v>1302</v>
          </cell>
          <cell r="AD1302">
            <v>334</v>
          </cell>
          <cell r="AE1302" t="str">
            <v>NA</v>
          </cell>
          <cell r="AF1302" t="str">
            <v>334.NA2</v>
          </cell>
        </row>
        <row r="1303">
          <cell r="A1303">
            <v>1303</v>
          </cell>
          <cell r="B1303">
            <v>335</v>
          </cell>
          <cell r="C1303" t="str">
            <v>Misc. Power Plant Equipment</v>
          </cell>
          <cell r="AD1303">
            <v>335</v>
          </cell>
          <cell r="AE1303" t="str">
            <v>NA</v>
          </cell>
          <cell r="AF1303" t="str">
            <v>335.NA</v>
          </cell>
        </row>
        <row r="1304">
          <cell r="A1304">
            <v>1304</v>
          </cell>
          <cell r="D1304" t="str">
            <v>SG</v>
          </cell>
          <cell r="E1304" t="str">
            <v>P</v>
          </cell>
          <cell r="F1304">
            <v>498236.50005566404</v>
          </cell>
          <cell r="G1304">
            <v>498236.50005566404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M1304">
            <v>0.75</v>
          </cell>
          <cell r="N1304">
            <v>373677.37504174805</v>
          </cell>
          <cell r="O1304">
            <v>124559.12501391601</v>
          </cell>
          <cell r="Q1304">
            <v>0</v>
          </cell>
          <cell r="R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335</v>
          </cell>
          <cell r="AE1304" t="str">
            <v>SG</v>
          </cell>
          <cell r="AF1304" t="str">
            <v>335.SG</v>
          </cell>
        </row>
        <row r="1305">
          <cell r="A1305">
            <v>1305</v>
          </cell>
          <cell r="D1305" t="str">
            <v>SG</v>
          </cell>
          <cell r="E1305" t="str">
            <v>P</v>
          </cell>
          <cell r="F1305">
            <v>69794.458371827961</v>
          </cell>
          <cell r="G1305">
            <v>69794.458371827961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M1305">
            <v>0.75</v>
          </cell>
          <cell r="N1305">
            <v>52345.843778870971</v>
          </cell>
          <cell r="O1305">
            <v>17448.61459295699</v>
          </cell>
          <cell r="Q1305">
            <v>0</v>
          </cell>
          <cell r="R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D1305">
            <v>335</v>
          </cell>
          <cell r="AE1305" t="str">
            <v>SG</v>
          </cell>
          <cell r="AF1305" t="str">
            <v>335.SG1</v>
          </cell>
        </row>
        <row r="1306">
          <cell r="A1306">
            <v>1306</v>
          </cell>
          <cell r="D1306" t="str">
            <v>SG</v>
          </cell>
          <cell r="E1306" t="str">
            <v>P</v>
          </cell>
          <cell r="F1306">
            <v>460012.31106522592</v>
          </cell>
          <cell r="G1306">
            <v>460012.31106522592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M1306">
            <v>0.75</v>
          </cell>
          <cell r="N1306">
            <v>345009.23329891945</v>
          </cell>
          <cell r="O1306">
            <v>115003.07776630648</v>
          </cell>
          <cell r="Q1306">
            <v>0</v>
          </cell>
          <cell r="R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D1306">
            <v>335</v>
          </cell>
          <cell r="AE1306" t="str">
            <v>SG</v>
          </cell>
          <cell r="AF1306" t="str">
            <v>335.SG2</v>
          </cell>
        </row>
        <row r="1307">
          <cell r="A1307">
            <v>1307</v>
          </cell>
          <cell r="D1307" t="str">
            <v>SG</v>
          </cell>
          <cell r="E1307" t="str">
            <v>P</v>
          </cell>
          <cell r="F1307">
            <v>7804.2127062172194</v>
          </cell>
          <cell r="G1307">
            <v>7804.2127062172194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M1307">
            <v>0.75</v>
          </cell>
          <cell r="N1307">
            <v>5853.1595296629148</v>
          </cell>
          <cell r="O1307">
            <v>1951.0531765543049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335</v>
          </cell>
          <cell r="AE1307" t="str">
            <v>SG</v>
          </cell>
          <cell r="AF1307" t="str">
            <v>335.SG3</v>
          </cell>
        </row>
        <row r="1308">
          <cell r="A1308">
            <v>1308</v>
          </cell>
          <cell r="F1308">
            <v>1035847.4821989351</v>
          </cell>
          <cell r="G1308">
            <v>1035847.4821989351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N1308">
            <v>776885.61164920148</v>
          </cell>
          <cell r="O1308">
            <v>258961.87054973378</v>
          </cell>
          <cell r="Q1308">
            <v>0</v>
          </cell>
          <cell r="R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D1308">
            <v>335</v>
          </cell>
          <cell r="AE1308" t="str">
            <v>NA</v>
          </cell>
          <cell r="AF1308" t="str">
            <v>335.NA1</v>
          </cell>
        </row>
        <row r="1309">
          <cell r="A1309">
            <v>1309</v>
          </cell>
          <cell r="AD1309">
            <v>335</v>
          </cell>
          <cell r="AE1309" t="str">
            <v>NA</v>
          </cell>
          <cell r="AF1309" t="str">
            <v>335.NA2</v>
          </cell>
        </row>
        <row r="1310">
          <cell r="A1310">
            <v>1310</v>
          </cell>
          <cell r="B1310">
            <v>336</v>
          </cell>
          <cell r="C1310" t="str">
            <v>Roads, Railroads &amp; Bridges</v>
          </cell>
          <cell r="AD1310">
            <v>336</v>
          </cell>
          <cell r="AE1310" t="str">
            <v>NA</v>
          </cell>
          <cell r="AF1310" t="str">
            <v>336.NA</v>
          </cell>
        </row>
        <row r="1311">
          <cell r="A1311">
            <v>1311</v>
          </cell>
          <cell r="D1311" t="str">
            <v>SG</v>
          </cell>
          <cell r="E1311" t="str">
            <v>P</v>
          </cell>
          <cell r="F1311">
            <v>1893443.0290861283</v>
          </cell>
          <cell r="G1311">
            <v>1893443.0290861283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M1311">
            <v>0.75</v>
          </cell>
          <cell r="N1311">
            <v>1420082.2718145964</v>
          </cell>
          <cell r="O1311">
            <v>473360.75727153209</v>
          </cell>
          <cell r="Q1311">
            <v>0</v>
          </cell>
          <cell r="R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336</v>
          </cell>
          <cell r="AE1311" t="str">
            <v>SG</v>
          </cell>
          <cell r="AF1311" t="str">
            <v>336.SG</v>
          </cell>
        </row>
        <row r="1312">
          <cell r="A1312">
            <v>1312</v>
          </cell>
          <cell r="D1312" t="str">
            <v>SG</v>
          </cell>
          <cell r="E1312" t="str">
            <v>P</v>
          </cell>
          <cell r="F1312">
            <v>360978.80090021418</v>
          </cell>
          <cell r="G1312">
            <v>360978.80090021418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M1312">
            <v>0.75</v>
          </cell>
          <cell r="N1312">
            <v>270734.10067516065</v>
          </cell>
          <cell r="O1312">
            <v>90244.700225053544</v>
          </cell>
          <cell r="Q1312">
            <v>0</v>
          </cell>
          <cell r="R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D1312">
            <v>336</v>
          </cell>
          <cell r="AE1312" t="str">
            <v>SG</v>
          </cell>
          <cell r="AF1312" t="str">
            <v>336.SG1</v>
          </cell>
        </row>
        <row r="1313">
          <cell r="A1313">
            <v>1313</v>
          </cell>
          <cell r="D1313" t="str">
            <v>SG</v>
          </cell>
          <cell r="E1313" t="str">
            <v>P</v>
          </cell>
          <cell r="F1313">
            <v>6429665.2245389391</v>
          </cell>
          <cell r="G1313">
            <v>6429665.2245389391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M1313">
            <v>0.75</v>
          </cell>
          <cell r="N1313">
            <v>4822248.9184042048</v>
          </cell>
          <cell r="O1313">
            <v>1607416.3061347348</v>
          </cell>
          <cell r="Q1313">
            <v>0</v>
          </cell>
          <cell r="R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D1313">
            <v>336</v>
          </cell>
          <cell r="AE1313" t="str">
            <v>SG</v>
          </cell>
          <cell r="AF1313" t="str">
            <v>336.SG2</v>
          </cell>
        </row>
        <row r="1314">
          <cell r="A1314">
            <v>1314</v>
          </cell>
          <cell r="D1314" t="str">
            <v>SG</v>
          </cell>
          <cell r="E1314" t="str">
            <v>P</v>
          </cell>
          <cell r="F1314">
            <v>441656.14611784695</v>
          </cell>
          <cell r="G1314">
            <v>441656.14611784695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M1314">
            <v>0.75</v>
          </cell>
          <cell r="N1314">
            <v>331242.10958838521</v>
          </cell>
          <cell r="O1314">
            <v>110414.03652946174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336</v>
          </cell>
          <cell r="AE1314" t="str">
            <v>SG</v>
          </cell>
          <cell r="AF1314" t="str">
            <v>336.SG3</v>
          </cell>
        </row>
        <row r="1315">
          <cell r="A1315">
            <v>1315</v>
          </cell>
          <cell r="F1315">
            <v>9125743.2006431296</v>
          </cell>
          <cell r="G1315">
            <v>9125743.2006431296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N1315">
            <v>6844307.4004823472</v>
          </cell>
          <cell r="O1315">
            <v>2281435.8001607824</v>
          </cell>
          <cell r="Q1315">
            <v>0</v>
          </cell>
          <cell r="R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D1315">
            <v>336</v>
          </cell>
          <cell r="AE1315" t="str">
            <v>NA</v>
          </cell>
          <cell r="AF1315" t="str">
            <v>336.NA1</v>
          </cell>
        </row>
        <row r="1316">
          <cell r="A1316">
            <v>1316</v>
          </cell>
          <cell r="AD1316">
            <v>336</v>
          </cell>
          <cell r="AE1316" t="str">
            <v>NA</v>
          </cell>
          <cell r="AF1316" t="str">
            <v>336.NA2</v>
          </cell>
        </row>
        <row r="1317">
          <cell r="A1317">
            <v>1317</v>
          </cell>
          <cell r="AD1317">
            <v>336</v>
          </cell>
          <cell r="AE1317" t="str">
            <v>NA</v>
          </cell>
          <cell r="AF1317" t="str">
            <v>336.NA3</v>
          </cell>
        </row>
        <row r="1318">
          <cell r="A1318">
            <v>1318</v>
          </cell>
          <cell r="B1318" t="str">
            <v>HP</v>
          </cell>
          <cell r="C1318" t="str">
            <v>Unclassified Hydro Plant - Acct 300</v>
          </cell>
          <cell r="AD1318" t="str">
            <v>HP</v>
          </cell>
          <cell r="AE1318" t="str">
            <v>NA</v>
          </cell>
          <cell r="AF1318" t="str">
            <v>HP.NA</v>
          </cell>
        </row>
        <row r="1319">
          <cell r="A1319">
            <v>1319</v>
          </cell>
          <cell r="D1319" t="str">
            <v>S</v>
          </cell>
          <cell r="E1319" t="str">
            <v>P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M1319">
            <v>0.75</v>
          </cell>
          <cell r="N1319">
            <v>0</v>
          </cell>
          <cell r="O1319">
            <v>0</v>
          </cell>
          <cell r="Q1319">
            <v>0</v>
          </cell>
          <cell r="R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D1319" t="str">
            <v>HP</v>
          </cell>
          <cell r="AE1319" t="str">
            <v>S</v>
          </cell>
          <cell r="AF1319" t="str">
            <v>HP.S</v>
          </cell>
        </row>
        <row r="1320">
          <cell r="A1320">
            <v>1320</v>
          </cell>
          <cell r="D1320" t="str">
            <v>SG</v>
          </cell>
          <cell r="E1320" t="str">
            <v>P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M1320">
            <v>0.75</v>
          </cell>
          <cell r="N1320">
            <v>0</v>
          </cell>
          <cell r="O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D1320" t="str">
            <v>HP</v>
          </cell>
          <cell r="AE1320" t="str">
            <v>SG</v>
          </cell>
          <cell r="AF1320" t="str">
            <v>HP.SG</v>
          </cell>
        </row>
        <row r="1321">
          <cell r="A1321">
            <v>1321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N1321">
            <v>0</v>
          </cell>
          <cell r="O1321">
            <v>0</v>
          </cell>
          <cell r="Q1321">
            <v>0</v>
          </cell>
          <cell r="R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D1321" t="str">
            <v>HP</v>
          </cell>
          <cell r="AE1321" t="str">
            <v>NA</v>
          </cell>
          <cell r="AF1321" t="str">
            <v>HP.NA1</v>
          </cell>
        </row>
        <row r="1322">
          <cell r="A1322">
            <v>1322</v>
          </cell>
          <cell r="AD1322" t="str">
            <v>HP</v>
          </cell>
          <cell r="AE1322" t="str">
            <v>NA</v>
          </cell>
          <cell r="AF1322" t="str">
            <v>HP.NA2</v>
          </cell>
        </row>
        <row r="1323">
          <cell r="A1323">
            <v>1323</v>
          </cell>
          <cell r="AD1323" t="str">
            <v>HP</v>
          </cell>
          <cell r="AE1323" t="str">
            <v>NA</v>
          </cell>
          <cell r="AF1323" t="str">
            <v>HP.NA3</v>
          </cell>
        </row>
        <row r="1324">
          <cell r="A1324">
            <v>1324</v>
          </cell>
          <cell r="B1324" t="str">
            <v>Total Hydraulic Plant</v>
          </cell>
          <cell r="F1324">
            <v>435562020.59987289</v>
          </cell>
          <cell r="G1324">
            <v>435562020.59987289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N1324">
            <v>326671515.44990474</v>
          </cell>
          <cell r="O1324">
            <v>108890505.14996822</v>
          </cell>
          <cell r="Q1324">
            <v>0</v>
          </cell>
          <cell r="R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D1324" t="str">
            <v>Total Hydraulic Plant</v>
          </cell>
          <cell r="AE1324" t="str">
            <v>NA</v>
          </cell>
          <cell r="AF1324" t="str">
            <v>Total Hydraulic Plant.NA</v>
          </cell>
        </row>
        <row r="1325">
          <cell r="A1325">
            <v>1325</v>
          </cell>
          <cell r="AD1325" t="str">
            <v>Total Hydraulic Plant</v>
          </cell>
          <cell r="AE1325" t="str">
            <v>NA</v>
          </cell>
          <cell r="AF1325" t="str">
            <v>Total Hydraulic Plant.NA1</v>
          </cell>
        </row>
        <row r="1326">
          <cell r="A1326">
            <v>1326</v>
          </cell>
          <cell r="B1326">
            <v>340</v>
          </cell>
          <cell r="C1326" t="str">
            <v>Land and Land Rights</v>
          </cell>
          <cell r="AD1326">
            <v>340</v>
          </cell>
          <cell r="AE1326" t="str">
            <v>NA</v>
          </cell>
          <cell r="AF1326" t="str">
            <v>340.NA</v>
          </cell>
        </row>
        <row r="1327">
          <cell r="A1327">
            <v>1327</v>
          </cell>
          <cell r="D1327" t="str">
            <v>SG</v>
          </cell>
          <cell r="E1327" t="str">
            <v>P</v>
          </cell>
          <cell r="F1327">
            <v>16329329.464818915</v>
          </cell>
          <cell r="G1327">
            <v>16329329.464818915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M1327">
            <v>0.75</v>
          </cell>
          <cell r="N1327">
            <v>12246997.098614186</v>
          </cell>
          <cell r="O1327">
            <v>4082332.3662047288</v>
          </cell>
          <cell r="Q1327">
            <v>0</v>
          </cell>
          <cell r="R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D1327">
            <v>340</v>
          </cell>
          <cell r="AE1327" t="str">
            <v>SG</v>
          </cell>
          <cell r="AF1327" t="str">
            <v>340.SG</v>
          </cell>
        </row>
        <row r="1328">
          <cell r="A1328">
            <v>1328</v>
          </cell>
          <cell r="C1328" t="str">
            <v>SG-W</v>
          </cell>
          <cell r="D1328" t="str">
            <v>SG</v>
          </cell>
          <cell r="E1328" t="str">
            <v>P</v>
          </cell>
          <cell r="F1328">
            <v>2360406.1438922444</v>
          </cell>
          <cell r="G1328">
            <v>2360406.1438922444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M1328">
            <v>0.75</v>
          </cell>
          <cell r="N1328">
            <v>1770304.6079191833</v>
          </cell>
          <cell r="O1328">
            <v>590101.53597306111</v>
          </cell>
          <cell r="Q1328">
            <v>0</v>
          </cell>
          <cell r="R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D1328">
            <v>340</v>
          </cell>
          <cell r="AE1328" t="str">
            <v>SG</v>
          </cell>
          <cell r="AF1328" t="str">
            <v>340.SG1</v>
          </cell>
        </row>
        <row r="1329">
          <cell r="A1329">
            <v>1329</v>
          </cell>
          <cell r="C1329" t="str">
            <v>SSGCT</v>
          </cell>
          <cell r="D1329" t="str">
            <v>SG</v>
          </cell>
          <cell r="E1329" t="str">
            <v>P</v>
          </cell>
          <cell r="F1329">
            <v>94942.55850271901</v>
          </cell>
          <cell r="G1329">
            <v>94942.55850271901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M1329">
            <v>0.75</v>
          </cell>
          <cell r="N1329">
            <v>71206.91887703925</v>
          </cell>
          <cell r="O1329">
            <v>23735.639625679752</v>
          </cell>
          <cell r="Q1329">
            <v>0</v>
          </cell>
          <cell r="R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D1329">
            <v>340</v>
          </cell>
          <cell r="AE1329" t="str">
            <v>SG</v>
          </cell>
          <cell r="AF1329" t="str">
            <v>340.SG2</v>
          </cell>
        </row>
        <row r="1330">
          <cell r="A1330">
            <v>1330</v>
          </cell>
          <cell r="F1330">
            <v>18784678.16721388</v>
          </cell>
          <cell r="G1330">
            <v>18784678.16721388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N1330">
            <v>14088508.625410408</v>
          </cell>
          <cell r="O1330">
            <v>4696169.5418034699</v>
          </cell>
          <cell r="Q1330">
            <v>0</v>
          </cell>
          <cell r="R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D1330">
            <v>340</v>
          </cell>
          <cell r="AE1330" t="str">
            <v>NA</v>
          </cell>
          <cell r="AF1330" t="str">
            <v>340.NA1</v>
          </cell>
        </row>
        <row r="1331">
          <cell r="A1331">
            <v>1331</v>
          </cell>
          <cell r="AD1331">
            <v>340</v>
          </cell>
          <cell r="AE1331" t="str">
            <v>NA</v>
          </cell>
          <cell r="AF1331" t="str">
            <v>340.NA2</v>
          </cell>
        </row>
        <row r="1332">
          <cell r="A1332">
            <v>1332</v>
          </cell>
          <cell r="B1332">
            <v>341</v>
          </cell>
          <cell r="C1332" t="str">
            <v>Structures and Improvements</v>
          </cell>
          <cell r="AD1332">
            <v>341</v>
          </cell>
          <cell r="AE1332" t="str">
            <v>NA</v>
          </cell>
          <cell r="AF1332" t="str">
            <v>341.NA</v>
          </cell>
        </row>
        <row r="1333">
          <cell r="A1333">
            <v>1333</v>
          </cell>
          <cell r="D1333" t="str">
            <v>SG</v>
          </cell>
          <cell r="E1333" t="str">
            <v>P</v>
          </cell>
          <cell r="F1333">
            <v>74153758.962234139</v>
          </cell>
          <cell r="G1333">
            <v>74153758.962234139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M1333">
            <v>0.75</v>
          </cell>
          <cell r="N1333">
            <v>55615319.221675605</v>
          </cell>
          <cell r="O1333">
            <v>18538439.740558535</v>
          </cell>
          <cell r="Q1333">
            <v>0</v>
          </cell>
          <cell r="R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D1333">
            <v>341</v>
          </cell>
          <cell r="AE1333" t="str">
            <v>SG</v>
          </cell>
          <cell r="AF1333" t="str">
            <v>341.SG</v>
          </cell>
        </row>
        <row r="1334">
          <cell r="A1334">
            <v>1334</v>
          </cell>
          <cell r="D1334" t="str">
            <v>SG</v>
          </cell>
          <cell r="E1334" t="str">
            <v>P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M1334">
            <v>0.75</v>
          </cell>
          <cell r="N1334">
            <v>0</v>
          </cell>
          <cell r="O1334">
            <v>0</v>
          </cell>
          <cell r="Q1334">
            <v>0</v>
          </cell>
          <cell r="R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D1334">
            <v>341</v>
          </cell>
          <cell r="AE1334" t="str">
            <v>SG</v>
          </cell>
          <cell r="AF1334" t="str">
            <v>341.SG1</v>
          </cell>
        </row>
        <row r="1335">
          <cell r="A1335">
            <v>1335</v>
          </cell>
          <cell r="C1335" t="str">
            <v>SG-W</v>
          </cell>
          <cell r="D1335" t="str">
            <v>SG</v>
          </cell>
          <cell r="E1335" t="str">
            <v>P</v>
          </cell>
          <cell r="F1335">
            <v>23145135.144895136</v>
          </cell>
          <cell r="G1335">
            <v>23145135.144895136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M1335">
            <v>0.75</v>
          </cell>
          <cell r="N1335">
            <v>17358851.358671352</v>
          </cell>
          <cell r="O1335">
            <v>5786283.7862237841</v>
          </cell>
          <cell r="Q1335">
            <v>0</v>
          </cell>
          <cell r="R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D1335">
            <v>341</v>
          </cell>
          <cell r="AE1335" t="str">
            <v>SG</v>
          </cell>
          <cell r="AF1335" t="str">
            <v>341.SG2</v>
          </cell>
        </row>
        <row r="1336">
          <cell r="A1336">
            <v>1336</v>
          </cell>
          <cell r="D1336" t="str">
            <v>SG</v>
          </cell>
          <cell r="E1336" t="str">
            <v>P</v>
          </cell>
          <cell r="F1336">
            <v>1869170.540229978</v>
          </cell>
          <cell r="G1336">
            <v>1869170.540229978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M1336">
            <v>0.75</v>
          </cell>
          <cell r="N1336">
            <v>1401877.9051724835</v>
          </cell>
          <cell r="O1336">
            <v>467292.63505749451</v>
          </cell>
          <cell r="Q1336">
            <v>0</v>
          </cell>
          <cell r="R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D1336">
            <v>341</v>
          </cell>
          <cell r="AE1336" t="str">
            <v>SG</v>
          </cell>
          <cell r="AF1336" t="str">
            <v>341.SG3</v>
          </cell>
        </row>
        <row r="1337">
          <cell r="A1337">
            <v>1337</v>
          </cell>
          <cell r="F1337">
            <v>99168064.647359252</v>
          </cell>
          <cell r="G1337">
            <v>99168064.647359252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N1337">
            <v>74376048.485519439</v>
          </cell>
          <cell r="O1337">
            <v>24792016.161839813</v>
          </cell>
          <cell r="Q1337">
            <v>0</v>
          </cell>
          <cell r="R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D1337">
            <v>341</v>
          </cell>
          <cell r="AE1337" t="str">
            <v>NA</v>
          </cell>
          <cell r="AF1337" t="str">
            <v>341.NA1</v>
          </cell>
        </row>
        <row r="1338">
          <cell r="A1338">
            <v>1338</v>
          </cell>
          <cell r="AD1338">
            <v>341</v>
          </cell>
          <cell r="AE1338" t="str">
            <v>NA</v>
          </cell>
          <cell r="AF1338" t="str">
            <v>341.NA2</v>
          </cell>
        </row>
        <row r="1339">
          <cell r="A1339">
            <v>1339</v>
          </cell>
          <cell r="B1339">
            <v>342</v>
          </cell>
          <cell r="C1339" t="str">
            <v>Fuel Holders, Producers &amp; Accessories</v>
          </cell>
          <cell r="AD1339">
            <v>342</v>
          </cell>
          <cell r="AE1339" t="str">
            <v>NA</v>
          </cell>
          <cell r="AF1339" t="str">
            <v>342.NA</v>
          </cell>
        </row>
        <row r="1340">
          <cell r="A1340">
            <v>1340</v>
          </cell>
          <cell r="D1340" t="str">
            <v>SG</v>
          </cell>
          <cell r="E1340" t="str">
            <v>P</v>
          </cell>
          <cell r="F1340">
            <v>5872206.5171358064</v>
          </cell>
          <cell r="G1340">
            <v>5872206.5171358064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M1340">
            <v>0.75</v>
          </cell>
          <cell r="N1340">
            <v>4404154.8878518548</v>
          </cell>
          <cell r="O1340">
            <v>1468051.6292839516</v>
          </cell>
          <cell r="Q1340">
            <v>0</v>
          </cell>
          <cell r="R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D1340">
            <v>342</v>
          </cell>
          <cell r="AE1340" t="str">
            <v>SG</v>
          </cell>
          <cell r="AF1340" t="str">
            <v>342.SG</v>
          </cell>
        </row>
        <row r="1341">
          <cell r="A1341">
            <v>1341</v>
          </cell>
          <cell r="D1341" t="str">
            <v>SG</v>
          </cell>
          <cell r="E1341" t="str">
            <v>P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M1341">
            <v>0.75</v>
          </cell>
          <cell r="N1341">
            <v>0</v>
          </cell>
          <cell r="O1341">
            <v>0</v>
          </cell>
          <cell r="Q1341">
            <v>0</v>
          </cell>
          <cell r="R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D1341">
            <v>342</v>
          </cell>
          <cell r="AE1341" t="str">
            <v>SG</v>
          </cell>
          <cell r="AF1341" t="str">
            <v>342.SG1</v>
          </cell>
        </row>
        <row r="1342">
          <cell r="A1342">
            <v>1342</v>
          </cell>
          <cell r="D1342" t="str">
            <v>SG</v>
          </cell>
          <cell r="E1342" t="str">
            <v>P</v>
          </cell>
          <cell r="F1342">
            <v>1071294.9477175435</v>
          </cell>
          <cell r="G1342">
            <v>1071294.9477175435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M1342">
            <v>0.75</v>
          </cell>
          <cell r="N1342">
            <v>803471.21078815754</v>
          </cell>
          <cell r="O1342">
            <v>267823.73692938586</v>
          </cell>
          <cell r="Q1342">
            <v>0</v>
          </cell>
          <cell r="R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D1342">
            <v>342</v>
          </cell>
          <cell r="AE1342" t="str">
            <v>SG</v>
          </cell>
          <cell r="AF1342" t="str">
            <v>342.SG2</v>
          </cell>
        </row>
        <row r="1343">
          <cell r="A1343">
            <v>1343</v>
          </cell>
          <cell r="F1343">
            <v>6943501.4648533501</v>
          </cell>
          <cell r="G1343">
            <v>6943501.4648533501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N1343">
            <v>5207626.0986400126</v>
          </cell>
          <cell r="O1343">
            <v>1735875.3662133375</v>
          </cell>
          <cell r="Q1343">
            <v>0</v>
          </cell>
          <cell r="R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D1343">
            <v>342</v>
          </cell>
          <cell r="AE1343" t="str">
            <v>NA</v>
          </cell>
          <cell r="AF1343" t="str">
            <v>342.NA1</v>
          </cell>
        </row>
        <row r="1344">
          <cell r="A1344">
            <v>1344</v>
          </cell>
          <cell r="AD1344">
            <v>342</v>
          </cell>
          <cell r="AE1344" t="str">
            <v>NA</v>
          </cell>
          <cell r="AF1344" t="str">
            <v>342.NA2</v>
          </cell>
        </row>
        <row r="1345">
          <cell r="A1345">
            <v>1345</v>
          </cell>
          <cell r="B1345">
            <v>343</v>
          </cell>
          <cell r="C1345" t="str">
            <v>Prime Movers</v>
          </cell>
          <cell r="AD1345">
            <v>343</v>
          </cell>
          <cell r="AE1345" t="str">
            <v>NA</v>
          </cell>
          <cell r="AF1345" t="str">
            <v>343.NA</v>
          </cell>
        </row>
        <row r="1346">
          <cell r="A1346">
            <v>1346</v>
          </cell>
          <cell r="D1346" t="str">
            <v>SG</v>
          </cell>
          <cell r="E1346" t="str">
            <v>P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M1346">
            <v>0.75</v>
          </cell>
          <cell r="N1346">
            <v>0</v>
          </cell>
          <cell r="O1346">
            <v>0</v>
          </cell>
          <cell r="Q1346">
            <v>0</v>
          </cell>
          <cell r="R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D1346">
            <v>343</v>
          </cell>
          <cell r="AE1346" t="str">
            <v>SG</v>
          </cell>
          <cell r="AF1346" t="str">
            <v>343.SG</v>
          </cell>
        </row>
        <row r="1347">
          <cell r="A1347">
            <v>1347</v>
          </cell>
          <cell r="D1347" t="str">
            <v>SG</v>
          </cell>
          <cell r="E1347" t="str">
            <v>P</v>
          </cell>
          <cell r="F1347">
            <v>781772057.43831098</v>
          </cell>
          <cell r="G1347">
            <v>781772057.43831098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M1347">
            <v>0.75</v>
          </cell>
          <cell r="N1347">
            <v>586329043.07873321</v>
          </cell>
          <cell r="O1347">
            <v>195443014.35957775</v>
          </cell>
          <cell r="Q1347">
            <v>0</v>
          </cell>
          <cell r="R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D1347">
            <v>343</v>
          </cell>
          <cell r="AE1347" t="str">
            <v>SG</v>
          </cell>
          <cell r="AF1347" t="str">
            <v>343.SG1</v>
          </cell>
        </row>
        <row r="1348">
          <cell r="A1348">
            <v>1348</v>
          </cell>
          <cell r="C1348" t="str">
            <v>SG-W</v>
          </cell>
          <cell r="D1348" t="str">
            <v>SG</v>
          </cell>
          <cell r="E1348" t="str">
            <v>P</v>
          </cell>
          <cell r="F1348">
            <v>472731506.14018452</v>
          </cell>
          <cell r="G1348">
            <v>472731506.14018452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M1348">
            <v>0.75</v>
          </cell>
          <cell r="N1348">
            <v>354548629.60513842</v>
          </cell>
          <cell r="O1348">
            <v>118182876.53504613</v>
          </cell>
          <cell r="Q1348">
            <v>0</v>
          </cell>
          <cell r="R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D1348">
            <v>343</v>
          </cell>
          <cell r="AE1348" t="str">
            <v>SG</v>
          </cell>
          <cell r="AF1348" t="str">
            <v>343.SG2</v>
          </cell>
        </row>
        <row r="1349">
          <cell r="A1349">
            <v>1349</v>
          </cell>
          <cell r="D1349" t="str">
            <v>SG</v>
          </cell>
          <cell r="E1349" t="str">
            <v>P</v>
          </cell>
          <cell r="F1349">
            <v>24069122.57742412</v>
          </cell>
          <cell r="G1349">
            <v>24069122.57742412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M1349">
            <v>0.75</v>
          </cell>
          <cell r="N1349">
            <v>18051841.933068089</v>
          </cell>
          <cell r="O1349">
            <v>6017280.64435603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D1349">
            <v>343</v>
          </cell>
          <cell r="AE1349" t="str">
            <v>SG</v>
          </cell>
          <cell r="AF1349" t="str">
            <v>343.SG3</v>
          </cell>
        </row>
        <row r="1350">
          <cell r="A1350">
            <v>1350</v>
          </cell>
          <cell r="F1350">
            <v>1278572686.1559196</v>
          </cell>
          <cell r="G1350">
            <v>1278572686.1559196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N1350">
            <v>958929514.61693966</v>
          </cell>
          <cell r="O1350">
            <v>319643171.53897989</v>
          </cell>
          <cell r="Q1350">
            <v>0</v>
          </cell>
          <cell r="R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D1350">
            <v>343</v>
          </cell>
          <cell r="AE1350" t="str">
            <v>NA</v>
          </cell>
          <cell r="AF1350" t="str">
            <v>343.NA1</v>
          </cell>
        </row>
        <row r="1351">
          <cell r="A1351">
            <v>1351</v>
          </cell>
          <cell r="AD1351">
            <v>343</v>
          </cell>
          <cell r="AE1351" t="str">
            <v>NA</v>
          </cell>
          <cell r="AF1351" t="str">
            <v>343.NA2</v>
          </cell>
        </row>
        <row r="1352">
          <cell r="A1352">
            <v>1352</v>
          </cell>
          <cell r="B1352">
            <v>344</v>
          </cell>
          <cell r="C1352" t="str">
            <v>Generators</v>
          </cell>
          <cell r="AD1352">
            <v>344</v>
          </cell>
          <cell r="AE1352" t="str">
            <v>NA</v>
          </cell>
          <cell r="AF1352" t="str">
            <v>344.NA</v>
          </cell>
        </row>
        <row r="1353">
          <cell r="A1353">
            <v>1353</v>
          </cell>
          <cell r="D1353" t="str">
            <v>S</v>
          </cell>
          <cell r="E1353" t="str">
            <v>P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M1353">
            <v>0.75</v>
          </cell>
          <cell r="N1353">
            <v>0</v>
          </cell>
          <cell r="O1353">
            <v>0</v>
          </cell>
          <cell r="Q1353">
            <v>0</v>
          </cell>
          <cell r="R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D1353">
            <v>344</v>
          </cell>
          <cell r="AE1353" t="str">
            <v>S</v>
          </cell>
          <cell r="AF1353" t="str">
            <v>344.S</v>
          </cell>
        </row>
        <row r="1354">
          <cell r="A1354">
            <v>1354</v>
          </cell>
          <cell r="D1354" t="str">
            <v>SG</v>
          </cell>
          <cell r="E1354" t="str">
            <v>P</v>
          </cell>
          <cell r="F1354">
            <v>24397367.286576379</v>
          </cell>
          <cell r="G1354">
            <v>24397367.286576379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M1354">
            <v>0.75</v>
          </cell>
          <cell r="N1354">
            <v>18298025.464932285</v>
          </cell>
          <cell r="O1354">
            <v>6099341.8216440948</v>
          </cell>
          <cell r="Q1354">
            <v>0</v>
          </cell>
          <cell r="R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D1354">
            <v>344</v>
          </cell>
          <cell r="AE1354" t="str">
            <v>SG</v>
          </cell>
          <cell r="AF1354" t="str">
            <v>344.SG</v>
          </cell>
        </row>
        <row r="1355">
          <cell r="A1355">
            <v>1355</v>
          </cell>
          <cell r="C1355" t="str">
            <v>SG-W</v>
          </cell>
          <cell r="D1355" t="str">
            <v>SG</v>
          </cell>
          <cell r="E1355" t="str">
            <v>P</v>
          </cell>
          <cell r="F1355">
            <v>174465626.12194383</v>
          </cell>
          <cell r="G1355">
            <v>174465626.12194383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M1355">
            <v>0.75</v>
          </cell>
          <cell r="N1355">
            <v>130849219.59145787</v>
          </cell>
          <cell r="O1355">
            <v>43616406.530485958</v>
          </cell>
          <cell r="Q1355">
            <v>0</v>
          </cell>
          <cell r="R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D1355">
            <v>344</v>
          </cell>
          <cell r="AE1355" t="str">
            <v>SG</v>
          </cell>
          <cell r="AF1355" t="str">
            <v>344.SG1</v>
          </cell>
        </row>
        <row r="1356">
          <cell r="A1356">
            <v>1356</v>
          </cell>
          <cell r="D1356" t="str">
            <v>SG</v>
          </cell>
          <cell r="E1356" t="str">
            <v>P</v>
          </cell>
          <cell r="F1356">
            <v>7535767.4940682985</v>
          </cell>
          <cell r="G1356">
            <v>7535767.4940682985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M1356">
            <v>0.75</v>
          </cell>
          <cell r="N1356">
            <v>5651825.6205512239</v>
          </cell>
          <cell r="O1356">
            <v>1883941.8735170746</v>
          </cell>
          <cell r="Q1356">
            <v>0</v>
          </cell>
          <cell r="R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D1356">
            <v>344</v>
          </cell>
          <cell r="AE1356" t="str">
            <v>SG</v>
          </cell>
          <cell r="AF1356" t="str">
            <v>344.SG2</v>
          </cell>
        </row>
        <row r="1357">
          <cell r="A1357">
            <v>1357</v>
          </cell>
          <cell r="F1357">
            <v>206398760.90258852</v>
          </cell>
          <cell r="G1357">
            <v>206398760.90258852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N1357">
            <v>154799070.67694139</v>
          </cell>
          <cell r="O1357">
            <v>51599690.225647129</v>
          </cell>
          <cell r="Q1357">
            <v>0</v>
          </cell>
          <cell r="R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D1357">
            <v>344</v>
          </cell>
          <cell r="AE1357" t="str">
            <v>NA</v>
          </cell>
          <cell r="AF1357" t="str">
            <v>344.NA1</v>
          </cell>
        </row>
        <row r="1358">
          <cell r="A1358">
            <v>1358</v>
          </cell>
          <cell r="AD1358">
            <v>344</v>
          </cell>
          <cell r="AE1358" t="str">
            <v>NA</v>
          </cell>
          <cell r="AF1358" t="str">
            <v>344.NA2</v>
          </cell>
        </row>
        <row r="1359">
          <cell r="A1359">
            <v>1359</v>
          </cell>
          <cell r="B1359">
            <v>345</v>
          </cell>
          <cell r="C1359" t="str">
            <v>Accessory Electric Plant</v>
          </cell>
          <cell r="AD1359">
            <v>345</v>
          </cell>
          <cell r="AE1359" t="str">
            <v>NA</v>
          </cell>
          <cell r="AF1359" t="str">
            <v>345.NA</v>
          </cell>
        </row>
        <row r="1360">
          <cell r="A1360">
            <v>1360</v>
          </cell>
          <cell r="D1360" t="str">
            <v>SG</v>
          </cell>
          <cell r="E1360" t="str">
            <v>P</v>
          </cell>
          <cell r="F1360">
            <v>92045153.007876277</v>
          </cell>
          <cell r="G1360">
            <v>92045153.007876277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M1360">
            <v>0.75</v>
          </cell>
          <cell r="N1360">
            <v>69033864.755907208</v>
          </cell>
          <cell r="O1360">
            <v>23011288.251969069</v>
          </cell>
          <cell r="Q1360">
            <v>0</v>
          </cell>
          <cell r="R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D1360">
            <v>345</v>
          </cell>
          <cell r="AE1360" t="str">
            <v>SG</v>
          </cell>
          <cell r="AF1360" t="str">
            <v>345.SG</v>
          </cell>
        </row>
        <row r="1361">
          <cell r="A1361">
            <v>1361</v>
          </cell>
          <cell r="C1361" t="str">
            <v>SG-W</v>
          </cell>
          <cell r="D1361" t="str">
            <v>SG</v>
          </cell>
          <cell r="E1361" t="str">
            <v>P</v>
          </cell>
          <cell r="F1361">
            <v>48915877.330592319</v>
          </cell>
          <cell r="G1361">
            <v>48915877.330592319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M1361">
            <v>0.75</v>
          </cell>
          <cell r="N1361">
            <v>36686907.997944236</v>
          </cell>
          <cell r="O1361">
            <v>12228969.33264808</v>
          </cell>
          <cell r="Q1361">
            <v>0</v>
          </cell>
          <cell r="R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D1361">
            <v>345</v>
          </cell>
          <cell r="AE1361" t="str">
            <v>SG</v>
          </cell>
          <cell r="AF1361" t="str">
            <v>345.SG1</v>
          </cell>
        </row>
        <row r="1362">
          <cell r="A1362">
            <v>1362</v>
          </cell>
          <cell r="D1362" t="str">
            <v>SG</v>
          </cell>
          <cell r="E1362" t="str">
            <v>P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M1362">
            <v>0.75</v>
          </cell>
          <cell r="N1362">
            <v>0</v>
          </cell>
          <cell r="O1362">
            <v>0</v>
          </cell>
          <cell r="Q1362">
            <v>0</v>
          </cell>
          <cell r="R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D1362">
            <v>345</v>
          </cell>
          <cell r="AE1362" t="str">
            <v>SG</v>
          </cell>
          <cell r="AF1362" t="str">
            <v>345.SG2</v>
          </cell>
        </row>
        <row r="1363">
          <cell r="A1363">
            <v>1363</v>
          </cell>
          <cell r="D1363" t="str">
            <v>SG</v>
          </cell>
          <cell r="E1363" t="str">
            <v>P</v>
          </cell>
          <cell r="F1363">
            <v>1261845.7773255885</v>
          </cell>
          <cell r="G1363">
            <v>1261845.7773255885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M1363">
            <v>0.75</v>
          </cell>
          <cell r="N1363">
            <v>946384.33299419144</v>
          </cell>
          <cell r="O1363">
            <v>315461.44433139713</v>
          </cell>
          <cell r="Q1363">
            <v>0</v>
          </cell>
          <cell r="R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D1363">
            <v>345</v>
          </cell>
          <cell r="AE1363" t="str">
            <v>SG</v>
          </cell>
          <cell r="AF1363" t="str">
            <v>345.SG3</v>
          </cell>
        </row>
        <row r="1364">
          <cell r="A1364">
            <v>1364</v>
          </cell>
          <cell r="F1364">
            <v>142222876.11579421</v>
          </cell>
          <cell r="G1364">
            <v>142222876.11579421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N1364">
            <v>106667157.08684564</v>
          </cell>
          <cell r="O1364">
            <v>35555719.028948553</v>
          </cell>
          <cell r="Q1364">
            <v>0</v>
          </cell>
          <cell r="R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D1364">
            <v>345</v>
          </cell>
          <cell r="AE1364" t="str">
            <v>NA</v>
          </cell>
          <cell r="AF1364" t="str">
            <v>345.NA1</v>
          </cell>
        </row>
        <row r="1365">
          <cell r="A1365">
            <v>1365</v>
          </cell>
          <cell r="AD1365">
            <v>345</v>
          </cell>
          <cell r="AE1365" t="str">
            <v>NA</v>
          </cell>
          <cell r="AF1365" t="str">
            <v>345.NA2</v>
          </cell>
        </row>
        <row r="1366">
          <cell r="A1366">
            <v>1366</v>
          </cell>
          <cell r="B1366">
            <v>346</v>
          </cell>
          <cell r="C1366" t="str">
            <v>Misc. Power Plant Equipment</v>
          </cell>
          <cell r="AD1366">
            <v>346</v>
          </cell>
          <cell r="AE1366" t="str">
            <v>NA</v>
          </cell>
          <cell r="AF1366" t="str">
            <v>346.NA</v>
          </cell>
        </row>
        <row r="1367">
          <cell r="A1367">
            <v>1367</v>
          </cell>
          <cell r="D1367" t="str">
            <v>SG</v>
          </cell>
          <cell r="E1367" t="str">
            <v>P</v>
          </cell>
          <cell r="F1367">
            <v>5499368.8410105016</v>
          </cell>
          <cell r="G1367">
            <v>5499368.8410105016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M1367">
            <v>0.75</v>
          </cell>
          <cell r="N1367">
            <v>4124526.6307578762</v>
          </cell>
          <cell r="O1367">
            <v>1374842.2102526254</v>
          </cell>
          <cell r="Q1367">
            <v>0</v>
          </cell>
          <cell r="R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346</v>
          </cell>
          <cell r="AE1367" t="str">
            <v>SG</v>
          </cell>
          <cell r="AF1367" t="str">
            <v>346.SG</v>
          </cell>
        </row>
        <row r="1368">
          <cell r="A1368">
            <v>1368</v>
          </cell>
          <cell r="C1368" t="str">
            <v>SG-W</v>
          </cell>
          <cell r="D1368" t="str">
            <v>SG</v>
          </cell>
          <cell r="E1368" t="str">
            <v>P</v>
          </cell>
          <cell r="F1368">
            <v>1133418.5357789735</v>
          </cell>
          <cell r="G1368">
            <v>1133418.5357789735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M1368">
            <v>0.75</v>
          </cell>
          <cell r="N1368">
            <v>850063.90183423017</v>
          </cell>
          <cell r="O1368">
            <v>283354.63394474337</v>
          </cell>
          <cell r="Q1368">
            <v>0</v>
          </cell>
          <cell r="R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D1368">
            <v>346</v>
          </cell>
          <cell r="AE1368" t="str">
            <v>SG</v>
          </cell>
          <cell r="AF1368" t="str">
            <v>346.SG1</v>
          </cell>
        </row>
        <row r="1369">
          <cell r="A1369">
            <v>1369</v>
          </cell>
          <cell r="D1369" t="str">
            <v>SG</v>
          </cell>
          <cell r="E1369" t="str">
            <v>P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M1369">
            <v>0.75</v>
          </cell>
          <cell r="N1369">
            <v>0</v>
          </cell>
          <cell r="O1369">
            <v>0</v>
          </cell>
          <cell r="Q1369">
            <v>0</v>
          </cell>
          <cell r="R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346</v>
          </cell>
          <cell r="AE1369" t="str">
            <v>SG</v>
          </cell>
          <cell r="AF1369" t="str">
            <v>346.SG2</v>
          </cell>
        </row>
        <row r="1370">
          <cell r="A1370">
            <v>1370</v>
          </cell>
          <cell r="F1370">
            <v>6632787.3767894749</v>
          </cell>
          <cell r="G1370">
            <v>6632787.3767894749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N1370">
            <v>4974590.5325921066</v>
          </cell>
          <cell r="O1370">
            <v>1658196.8441973687</v>
          </cell>
          <cell r="Q1370">
            <v>0</v>
          </cell>
          <cell r="R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D1370">
            <v>346</v>
          </cell>
          <cell r="AE1370" t="str">
            <v>NA</v>
          </cell>
          <cell r="AF1370" t="str">
            <v>346.NA1</v>
          </cell>
        </row>
        <row r="1371">
          <cell r="A1371">
            <v>1371</v>
          </cell>
          <cell r="AD1371">
            <v>346</v>
          </cell>
          <cell r="AE1371" t="str">
            <v>NA</v>
          </cell>
          <cell r="AF1371" t="str">
            <v>346.NA2</v>
          </cell>
        </row>
        <row r="1372">
          <cell r="A1372">
            <v>1372</v>
          </cell>
          <cell r="B1372" t="str">
            <v>OP</v>
          </cell>
          <cell r="C1372" t="str">
            <v>Unclassified Other Prod Plant-Acct 300</v>
          </cell>
          <cell r="AD1372" t="str">
            <v>OP</v>
          </cell>
          <cell r="AE1372" t="str">
            <v>NA</v>
          </cell>
          <cell r="AF1372" t="str">
            <v>OP.NA</v>
          </cell>
        </row>
        <row r="1373">
          <cell r="A1373">
            <v>1373</v>
          </cell>
          <cell r="D1373" t="str">
            <v>S</v>
          </cell>
          <cell r="E1373" t="str">
            <v>P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M1373">
            <v>0.75</v>
          </cell>
          <cell r="N1373">
            <v>0</v>
          </cell>
          <cell r="O1373">
            <v>0</v>
          </cell>
          <cell r="Q1373">
            <v>0</v>
          </cell>
          <cell r="R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D1373" t="str">
            <v>OP</v>
          </cell>
          <cell r="AE1373" t="str">
            <v>S</v>
          </cell>
          <cell r="AF1373" t="str">
            <v>OP.S</v>
          </cell>
        </row>
        <row r="1374">
          <cell r="A1374">
            <v>1374</v>
          </cell>
          <cell r="D1374" t="str">
            <v>SG</v>
          </cell>
          <cell r="E1374" t="str">
            <v>P</v>
          </cell>
          <cell r="F1374">
            <v>6668949.950018608</v>
          </cell>
          <cell r="G1374">
            <v>6668949.950018608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M1374">
            <v>0.75</v>
          </cell>
          <cell r="N1374">
            <v>5001712.4625139562</v>
          </cell>
          <cell r="O1374">
            <v>1667237.487504652</v>
          </cell>
          <cell r="Q1374">
            <v>0</v>
          </cell>
          <cell r="R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 t="str">
            <v>OP</v>
          </cell>
          <cell r="AE1374" t="str">
            <v>SG</v>
          </cell>
          <cell r="AF1374" t="str">
            <v>OP.SG</v>
          </cell>
        </row>
        <row r="1375">
          <cell r="A1375">
            <v>1375</v>
          </cell>
          <cell r="F1375">
            <v>6668949.950018608</v>
          </cell>
          <cell r="G1375">
            <v>6668949.950018608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N1375">
            <v>5001712.4625139562</v>
          </cell>
          <cell r="O1375">
            <v>1667237.487504652</v>
          </cell>
          <cell r="Q1375">
            <v>0</v>
          </cell>
          <cell r="R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D1375" t="str">
            <v>OP</v>
          </cell>
          <cell r="AE1375" t="str">
            <v>NA</v>
          </cell>
          <cell r="AF1375" t="str">
            <v>OP.NA1</v>
          </cell>
        </row>
        <row r="1376">
          <cell r="A1376">
            <v>1376</v>
          </cell>
          <cell r="AD1376" t="str">
            <v>OP</v>
          </cell>
          <cell r="AE1376" t="str">
            <v>NA</v>
          </cell>
          <cell r="AF1376" t="str">
            <v>OP.NA2</v>
          </cell>
        </row>
        <row r="1377">
          <cell r="A1377">
            <v>1377</v>
          </cell>
          <cell r="B1377" t="str">
            <v>Total Other Production Plant</v>
          </cell>
          <cell r="F1377">
            <v>1765392304.7805371</v>
          </cell>
          <cell r="G1377">
            <v>1765392304.7805371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N1377">
            <v>1324044228.5854025</v>
          </cell>
          <cell r="O1377">
            <v>441348076.19513428</v>
          </cell>
          <cell r="Q1377">
            <v>0</v>
          </cell>
          <cell r="R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D1377" t="str">
            <v>Total Other Production Plant</v>
          </cell>
          <cell r="AE1377" t="str">
            <v>NA</v>
          </cell>
          <cell r="AF1377" t="str">
            <v>Total Other Production Plant.NA</v>
          </cell>
        </row>
        <row r="1378">
          <cell r="A1378">
            <v>1378</v>
          </cell>
          <cell r="AD1378" t="str">
            <v>Total Other Production Plant</v>
          </cell>
          <cell r="AE1378" t="str">
            <v>NA</v>
          </cell>
          <cell r="AF1378" t="str">
            <v>Total Other Production Plant.NA1</v>
          </cell>
        </row>
        <row r="1379">
          <cell r="A1379">
            <v>1379</v>
          </cell>
          <cell r="B1379" t="str">
            <v>Experimental Plant</v>
          </cell>
          <cell r="AD1379" t="str">
            <v>Experimental Plant</v>
          </cell>
          <cell r="AE1379" t="str">
            <v>NA</v>
          </cell>
          <cell r="AF1379" t="str">
            <v>Experimental Plant.NA</v>
          </cell>
        </row>
        <row r="1380">
          <cell r="A1380">
            <v>1380</v>
          </cell>
          <cell r="B1380">
            <v>103</v>
          </cell>
          <cell r="C1380" t="str">
            <v>Experimental Plant</v>
          </cell>
          <cell r="AD1380">
            <v>103</v>
          </cell>
          <cell r="AE1380" t="str">
            <v>NA</v>
          </cell>
          <cell r="AF1380" t="str">
            <v>103.NA</v>
          </cell>
        </row>
        <row r="1381">
          <cell r="A1381">
            <v>1381</v>
          </cell>
          <cell r="D1381" t="str">
            <v>SG</v>
          </cell>
          <cell r="E1381" t="str">
            <v>P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M1381">
            <v>0.75</v>
          </cell>
          <cell r="N1381">
            <v>0</v>
          </cell>
          <cell r="O1381">
            <v>0</v>
          </cell>
          <cell r="Q1381">
            <v>0</v>
          </cell>
          <cell r="R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103</v>
          </cell>
          <cell r="AE1381" t="str">
            <v>SG</v>
          </cell>
          <cell r="AF1381" t="str">
            <v>103.SG</v>
          </cell>
        </row>
        <row r="1382">
          <cell r="A1382">
            <v>1382</v>
          </cell>
          <cell r="B1382" t="str">
            <v>Total Experimental Plant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N1382">
            <v>0</v>
          </cell>
          <cell r="O1382">
            <v>0</v>
          </cell>
          <cell r="Q1382">
            <v>0</v>
          </cell>
          <cell r="R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D1382" t="str">
            <v>Total Experimental Plant</v>
          </cell>
          <cell r="AE1382" t="str">
            <v>NA</v>
          </cell>
          <cell r="AF1382" t="str">
            <v>Total Experimental Plant.NA</v>
          </cell>
        </row>
        <row r="1383">
          <cell r="A1383">
            <v>1383</v>
          </cell>
          <cell r="AD1383" t="str">
            <v>Total Experimental Plant</v>
          </cell>
          <cell r="AE1383" t="str">
            <v>NA</v>
          </cell>
          <cell r="AF1383" t="str">
            <v>Total Experimental Plant.NA1</v>
          </cell>
        </row>
        <row r="1384">
          <cell r="A1384">
            <v>1384</v>
          </cell>
          <cell r="B1384" t="str">
            <v>TOTAL PRODUCTION PLANT</v>
          </cell>
          <cell r="F1384">
            <v>5232155945.9473381</v>
          </cell>
          <cell r="G1384">
            <v>5232155945.9473381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N1384">
            <v>3924116959.4605036</v>
          </cell>
          <cell r="O1384">
            <v>1308038986.4868345</v>
          </cell>
          <cell r="Q1384">
            <v>0</v>
          </cell>
          <cell r="R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D1384" t="str">
            <v>TOTAL PRODUCTION PLANT</v>
          </cell>
          <cell r="AE1384" t="str">
            <v>NA</v>
          </cell>
          <cell r="AF1384" t="str">
            <v>TOTAL PRODUCTION PLANT.NA</v>
          </cell>
        </row>
        <row r="1385">
          <cell r="A1385">
            <v>1385</v>
          </cell>
          <cell r="AD1385" t="str">
            <v>TOTAL PRODUCTION PLANT</v>
          </cell>
          <cell r="AE1385" t="str">
            <v>NA</v>
          </cell>
          <cell r="AF1385" t="str">
            <v>TOTAL PRODUCTION PLANT.NA1</v>
          </cell>
        </row>
        <row r="1386">
          <cell r="A1386">
            <v>1386</v>
          </cell>
          <cell r="B1386">
            <v>350</v>
          </cell>
          <cell r="C1386" t="str">
            <v>Land and Land Rights</v>
          </cell>
          <cell r="AD1386">
            <v>350</v>
          </cell>
          <cell r="AE1386" t="str">
            <v>NA</v>
          </cell>
          <cell r="AF1386" t="str">
            <v>350.NA</v>
          </cell>
        </row>
        <row r="1387">
          <cell r="A1387">
            <v>1387</v>
          </cell>
          <cell r="D1387" t="str">
            <v>SG</v>
          </cell>
          <cell r="E1387" t="str">
            <v>T</v>
          </cell>
          <cell r="F1387">
            <v>9212776.4352516625</v>
          </cell>
          <cell r="G1387">
            <v>0</v>
          </cell>
          <cell r="H1387">
            <v>9212776.4352516625</v>
          </cell>
          <cell r="I1387">
            <v>0</v>
          </cell>
          <cell r="J1387">
            <v>0</v>
          </cell>
          <cell r="K1387">
            <v>0</v>
          </cell>
          <cell r="P1387">
            <v>0.75</v>
          </cell>
          <cell r="Q1387">
            <v>6909582.3264387473</v>
          </cell>
          <cell r="R1387">
            <v>2303194.1088129156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D1387">
            <v>350</v>
          </cell>
          <cell r="AE1387" t="str">
            <v>SG</v>
          </cell>
          <cell r="AF1387" t="str">
            <v>350.SG</v>
          </cell>
        </row>
        <row r="1388">
          <cell r="A1388">
            <v>1388</v>
          </cell>
          <cell r="D1388" t="str">
            <v>SG</v>
          </cell>
          <cell r="E1388" t="str">
            <v>T</v>
          </cell>
          <cell r="F1388">
            <v>21180038.636487428</v>
          </cell>
          <cell r="G1388">
            <v>0</v>
          </cell>
          <cell r="H1388">
            <v>21180038.636487428</v>
          </cell>
          <cell r="I1388">
            <v>0</v>
          </cell>
          <cell r="J1388">
            <v>0</v>
          </cell>
          <cell r="K1388">
            <v>0</v>
          </cell>
          <cell r="P1388">
            <v>0.75</v>
          </cell>
          <cell r="Q1388">
            <v>15885028.977365572</v>
          </cell>
          <cell r="R1388">
            <v>5295009.659121857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350</v>
          </cell>
          <cell r="AE1388" t="str">
            <v>SG</v>
          </cell>
          <cell r="AF1388" t="str">
            <v>350.SG1</v>
          </cell>
        </row>
        <row r="1389">
          <cell r="A1389">
            <v>1389</v>
          </cell>
          <cell r="D1389" t="str">
            <v>SG</v>
          </cell>
          <cell r="E1389" t="str">
            <v>T</v>
          </cell>
          <cell r="F1389">
            <v>75102121.670668289</v>
          </cell>
          <cell r="G1389">
            <v>0</v>
          </cell>
          <cell r="H1389">
            <v>75102121.670668289</v>
          </cell>
          <cell r="I1389">
            <v>0</v>
          </cell>
          <cell r="J1389">
            <v>0</v>
          </cell>
          <cell r="K1389">
            <v>0</v>
          </cell>
          <cell r="P1389">
            <v>0.75</v>
          </cell>
          <cell r="Q1389">
            <v>56326591.253001213</v>
          </cell>
          <cell r="R1389">
            <v>18775530.417667072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D1389">
            <v>350</v>
          </cell>
          <cell r="AE1389" t="str">
            <v>SG</v>
          </cell>
          <cell r="AF1389" t="str">
            <v>350.SG2</v>
          </cell>
        </row>
        <row r="1390">
          <cell r="A1390">
            <v>1390</v>
          </cell>
          <cell r="F1390">
            <v>105494936.74240738</v>
          </cell>
          <cell r="G1390">
            <v>0</v>
          </cell>
          <cell r="H1390">
            <v>105494936.74240738</v>
          </cell>
          <cell r="I1390">
            <v>0</v>
          </cell>
          <cell r="J1390">
            <v>0</v>
          </cell>
          <cell r="K1390">
            <v>0</v>
          </cell>
          <cell r="N1390">
            <v>0</v>
          </cell>
          <cell r="O1390">
            <v>0</v>
          </cell>
          <cell r="Q1390">
            <v>79121202.556805536</v>
          </cell>
          <cell r="R1390">
            <v>26373734.185601845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350</v>
          </cell>
          <cell r="AE1390" t="str">
            <v>NA</v>
          </cell>
          <cell r="AF1390" t="str">
            <v>350.NA1</v>
          </cell>
        </row>
        <row r="1391">
          <cell r="A1391">
            <v>1391</v>
          </cell>
          <cell r="AD1391">
            <v>350</v>
          </cell>
          <cell r="AE1391" t="str">
            <v>NA</v>
          </cell>
          <cell r="AF1391" t="str">
            <v>350.NA2</v>
          </cell>
        </row>
        <row r="1392">
          <cell r="A1392">
            <v>1392</v>
          </cell>
          <cell r="B1392">
            <v>352</v>
          </cell>
          <cell r="C1392" t="str">
            <v>Structures and Improvements</v>
          </cell>
          <cell r="AD1392">
            <v>352</v>
          </cell>
          <cell r="AE1392" t="str">
            <v>NA</v>
          </cell>
          <cell r="AF1392" t="str">
            <v>352.NA</v>
          </cell>
        </row>
        <row r="1393">
          <cell r="A1393">
            <v>1393</v>
          </cell>
          <cell r="D1393" t="str">
            <v>S</v>
          </cell>
          <cell r="E1393" t="str">
            <v>T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P1393">
            <v>0.75</v>
          </cell>
          <cell r="Q1393">
            <v>0</v>
          </cell>
          <cell r="R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352</v>
          </cell>
          <cell r="AE1393" t="str">
            <v>S</v>
          </cell>
          <cell r="AF1393" t="str">
            <v>352.S</v>
          </cell>
        </row>
        <row r="1394">
          <cell r="A1394">
            <v>1394</v>
          </cell>
          <cell r="D1394" t="str">
            <v>SG</v>
          </cell>
          <cell r="E1394" t="str">
            <v>T</v>
          </cell>
          <cell r="F1394">
            <v>3149806.059465487</v>
          </cell>
          <cell r="G1394">
            <v>0</v>
          </cell>
          <cell r="H1394">
            <v>3149806.059465487</v>
          </cell>
          <cell r="I1394">
            <v>0</v>
          </cell>
          <cell r="J1394">
            <v>0</v>
          </cell>
          <cell r="K1394">
            <v>0</v>
          </cell>
          <cell r="P1394">
            <v>0.75</v>
          </cell>
          <cell r="Q1394">
            <v>2362354.5445991154</v>
          </cell>
          <cell r="R1394">
            <v>787451.51486637176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D1394">
            <v>352</v>
          </cell>
          <cell r="AE1394" t="str">
            <v>SG</v>
          </cell>
          <cell r="AF1394" t="str">
            <v>352.SG</v>
          </cell>
        </row>
        <row r="1395">
          <cell r="A1395">
            <v>1395</v>
          </cell>
          <cell r="D1395" t="str">
            <v>SG</v>
          </cell>
          <cell r="E1395" t="str">
            <v>T</v>
          </cell>
          <cell r="F1395">
            <v>7814338.0438186172</v>
          </cell>
          <cell r="G1395">
            <v>0</v>
          </cell>
          <cell r="H1395">
            <v>7814338.0438186172</v>
          </cell>
          <cell r="I1395">
            <v>0</v>
          </cell>
          <cell r="J1395">
            <v>0</v>
          </cell>
          <cell r="K1395">
            <v>0</v>
          </cell>
          <cell r="P1395">
            <v>0.75</v>
          </cell>
          <cell r="Q1395">
            <v>5860753.5328639634</v>
          </cell>
          <cell r="R1395">
            <v>1953584.5109546543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352</v>
          </cell>
          <cell r="AE1395" t="str">
            <v>SG</v>
          </cell>
          <cell r="AF1395" t="str">
            <v>352.SG1</v>
          </cell>
        </row>
        <row r="1396">
          <cell r="A1396">
            <v>1396</v>
          </cell>
          <cell r="D1396" t="str">
            <v>SG</v>
          </cell>
          <cell r="E1396" t="str">
            <v>T</v>
          </cell>
          <cell r="F1396">
            <v>85020121.550317645</v>
          </cell>
          <cell r="G1396">
            <v>0</v>
          </cell>
          <cell r="H1396">
            <v>85020121.550317645</v>
          </cell>
          <cell r="I1396">
            <v>0</v>
          </cell>
          <cell r="J1396">
            <v>0</v>
          </cell>
          <cell r="K1396">
            <v>0</v>
          </cell>
          <cell r="P1396">
            <v>0.75</v>
          </cell>
          <cell r="Q1396">
            <v>63765091.162738234</v>
          </cell>
          <cell r="R1396">
            <v>21255030.387579411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D1396">
            <v>352</v>
          </cell>
          <cell r="AE1396" t="str">
            <v>SG</v>
          </cell>
          <cell r="AF1396" t="str">
            <v>352.SG2</v>
          </cell>
        </row>
        <row r="1397">
          <cell r="A1397">
            <v>1397</v>
          </cell>
          <cell r="F1397">
            <v>95984265.653601751</v>
          </cell>
          <cell r="G1397">
            <v>0</v>
          </cell>
          <cell r="H1397">
            <v>95984265.653601751</v>
          </cell>
          <cell r="I1397">
            <v>0</v>
          </cell>
          <cell r="J1397">
            <v>0</v>
          </cell>
          <cell r="K1397">
            <v>0</v>
          </cell>
          <cell r="N1397">
            <v>0</v>
          </cell>
          <cell r="O1397">
            <v>0</v>
          </cell>
          <cell r="Q1397">
            <v>71988199.240201309</v>
          </cell>
          <cell r="R1397">
            <v>23996066.413400438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352</v>
          </cell>
          <cell r="AE1397" t="str">
            <v>NA</v>
          </cell>
          <cell r="AF1397" t="str">
            <v>352.NA1</v>
          </cell>
        </row>
        <row r="1398">
          <cell r="A1398">
            <v>1398</v>
          </cell>
          <cell r="AD1398">
            <v>352</v>
          </cell>
          <cell r="AE1398" t="str">
            <v>NA</v>
          </cell>
          <cell r="AF1398" t="str">
            <v>352.NA2</v>
          </cell>
        </row>
        <row r="1399">
          <cell r="A1399">
            <v>1399</v>
          </cell>
          <cell r="B1399">
            <v>353</v>
          </cell>
          <cell r="C1399" t="str">
            <v>Station Equipment</v>
          </cell>
          <cell r="AD1399">
            <v>353</v>
          </cell>
          <cell r="AE1399" t="str">
            <v>NA</v>
          </cell>
          <cell r="AF1399" t="str">
            <v>353.NA</v>
          </cell>
        </row>
        <row r="1400">
          <cell r="A1400">
            <v>1400</v>
          </cell>
          <cell r="D1400" t="str">
            <v>SG</v>
          </cell>
          <cell r="E1400" t="str">
            <v>T</v>
          </cell>
          <cell r="F1400">
            <v>49197639.913049519</v>
          </cell>
          <cell r="G1400">
            <v>0</v>
          </cell>
          <cell r="H1400">
            <v>49197639.913049519</v>
          </cell>
          <cell r="I1400">
            <v>0</v>
          </cell>
          <cell r="J1400">
            <v>0</v>
          </cell>
          <cell r="K1400">
            <v>0</v>
          </cell>
          <cell r="P1400">
            <v>0.75</v>
          </cell>
          <cell r="Q1400">
            <v>36898229.934787139</v>
          </cell>
          <cell r="R1400">
            <v>12299409.97826238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353</v>
          </cell>
          <cell r="AE1400" t="str">
            <v>SG</v>
          </cell>
          <cell r="AF1400" t="str">
            <v>353.SG</v>
          </cell>
        </row>
        <row r="1401">
          <cell r="A1401">
            <v>1401</v>
          </cell>
          <cell r="D1401" t="str">
            <v>SG</v>
          </cell>
          <cell r="E1401" t="str">
            <v>T</v>
          </cell>
          <cell r="F1401">
            <v>73865403.799002245</v>
          </cell>
          <cell r="G1401">
            <v>0</v>
          </cell>
          <cell r="H1401">
            <v>73865403.799002245</v>
          </cell>
          <cell r="I1401">
            <v>0</v>
          </cell>
          <cell r="J1401">
            <v>0</v>
          </cell>
          <cell r="K1401">
            <v>0</v>
          </cell>
          <cell r="P1401">
            <v>0.75</v>
          </cell>
          <cell r="Q1401">
            <v>55399052.849251688</v>
          </cell>
          <cell r="R1401">
            <v>18466350.949750561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D1401">
            <v>353</v>
          </cell>
          <cell r="AE1401" t="str">
            <v>SG</v>
          </cell>
          <cell r="AF1401" t="str">
            <v>353.SG1</v>
          </cell>
        </row>
        <row r="1402">
          <cell r="A1402">
            <v>1402</v>
          </cell>
          <cell r="D1402" t="str">
            <v>SG</v>
          </cell>
          <cell r="E1402" t="str">
            <v>T</v>
          </cell>
          <cell r="F1402">
            <v>700808077.47665513</v>
          </cell>
          <cell r="G1402">
            <v>0</v>
          </cell>
          <cell r="H1402">
            <v>700808077.47665513</v>
          </cell>
          <cell r="I1402">
            <v>0</v>
          </cell>
          <cell r="J1402">
            <v>0</v>
          </cell>
          <cell r="K1402">
            <v>0</v>
          </cell>
          <cell r="P1402">
            <v>0.75</v>
          </cell>
          <cell r="Q1402">
            <v>525606058.10749137</v>
          </cell>
          <cell r="R1402">
            <v>175202019.36916378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353</v>
          </cell>
          <cell r="AE1402" t="str">
            <v>SG</v>
          </cell>
          <cell r="AF1402" t="str">
            <v>353.SG2</v>
          </cell>
        </row>
        <row r="1403">
          <cell r="A1403">
            <v>1403</v>
          </cell>
          <cell r="F1403">
            <v>823871121.18870687</v>
          </cell>
          <cell r="G1403">
            <v>0</v>
          </cell>
          <cell r="H1403">
            <v>823871121.18870687</v>
          </cell>
          <cell r="I1403">
            <v>0</v>
          </cell>
          <cell r="J1403">
            <v>0</v>
          </cell>
          <cell r="K1403">
            <v>0</v>
          </cell>
          <cell r="N1403">
            <v>0</v>
          </cell>
          <cell r="O1403">
            <v>0</v>
          </cell>
          <cell r="Q1403">
            <v>617903340.89153016</v>
          </cell>
          <cell r="R1403">
            <v>205967780.29717672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D1403">
            <v>353</v>
          </cell>
          <cell r="AE1403" t="str">
            <v>NA</v>
          </cell>
          <cell r="AF1403" t="str">
            <v>353.NA1</v>
          </cell>
        </row>
        <row r="1404">
          <cell r="A1404">
            <v>1404</v>
          </cell>
          <cell r="AD1404">
            <v>353</v>
          </cell>
          <cell r="AE1404" t="str">
            <v>NA</v>
          </cell>
          <cell r="AF1404" t="str">
            <v>353.NA2</v>
          </cell>
        </row>
        <row r="1405">
          <cell r="A1405">
            <v>1405</v>
          </cell>
          <cell r="B1405">
            <v>354</v>
          </cell>
          <cell r="C1405" t="str">
            <v>Towers and Fixtures</v>
          </cell>
          <cell r="AD1405">
            <v>354</v>
          </cell>
          <cell r="AE1405" t="str">
            <v>NA</v>
          </cell>
          <cell r="AF1405" t="str">
            <v>354.NA</v>
          </cell>
        </row>
        <row r="1406">
          <cell r="A1406">
            <v>1406</v>
          </cell>
          <cell r="D1406" t="str">
            <v>SG</v>
          </cell>
          <cell r="E1406" t="str">
            <v>T</v>
          </cell>
          <cell r="F1406">
            <v>67956861.681237057</v>
          </cell>
          <cell r="G1406">
            <v>0</v>
          </cell>
          <cell r="H1406">
            <v>67956861.681237057</v>
          </cell>
          <cell r="I1406">
            <v>0</v>
          </cell>
          <cell r="J1406">
            <v>0</v>
          </cell>
          <cell r="K1406">
            <v>0</v>
          </cell>
          <cell r="P1406">
            <v>0.75</v>
          </cell>
          <cell r="Q1406">
            <v>50967646.260927796</v>
          </cell>
          <cell r="R1406">
            <v>16989215.420309264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D1406">
            <v>354</v>
          </cell>
          <cell r="AE1406" t="str">
            <v>SG</v>
          </cell>
          <cell r="AF1406" t="str">
            <v>354.SG</v>
          </cell>
        </row>
        <row r="1407">
          <cell r="A1407">
            <v>1407</v>
          </cell>
          <cell r="D1407" t="str">
            <v>SG</v>
          </cell>
          <cell r="E1407" t="str">
            <v>T</v>
          </cell>
          <cell r="F1407">
            <v>58247704.763029777</v>
          </cell>
          <cell r="G1407">
            <v>0</v>
          </cell>
          <cell r="H1407">
            <v>58247704.763029777</v>
          </cell>
          <cell r="I1407">
            <v>0</v>
          </cell>
          <cell r="J1407">
            <v>0</v>
          </cell>
          <cell r="K1407">
            <v>0</v>
          </cell>
          <cell r="P1407">
            <v>0.75</v>
          </cell>
          <cell r="Q1407">
            <v>43685778.572272331</v>
          </cell>
          <cell r="R1407">
            <v>14561926.190757444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354</v>
          </cell>
          <cell r="AE1407" t="str">
            <v>SG</v>
          </cell>
          <cell r="AF1407" t="str">
            <v>354.SG1</v>
          </cell>
        </row>
        <row r="1408">
          <cell r="A1408">
            <v>1408</v>
          </cell>
          <cell r="D1408" t="str">
            <v>SG</v>
          </cell>
          <cell r="E1408" t="str">
            <v>T</v>
          </cell>
          <cell r="F1408">
            <v>417606942.72715724</v>
          </cell>
          <cell r="G1408">
            <v>0</v>
          </cell>
          <cell r="H1408">
            <v>417606942.72715724</v>
          </cell>
          <cell r="I1408">
            <v>0</v>
          </cell>
          <cell r="J1408">
            <v>0</v>
          </cell>
          <cell r="K1408">
            <v>0</v>
          </cell>
          <cell r="P1408">
            <v>0.75</v>
          </cell>
          <cell r="Q1408">
            <v>313205207.04536796</v>
          </cell>
          <cell r="R1408">
            <v>104401735.68178931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D1408">
            <v>354</v>
          </cell>
          <cell r="AE1408" t="str">
            <v>SG</v>
          </cell>
          <cell r="AF1408" t="str">
            <v>354.SG2</v>
          </cell>
        </row>
        <row r="1409">
          <cell r="A1409">
            <v>1409</v>
          </cell>
          <cell r="F1409">
            <v>543811509.17142403</v>
          </cell>
          <cell r="G1409">
            <v>0</v>
          </cell>
          <cell r="H1409">
            <v>543811509.17142403</v>
          </cell>
          <cell r="I1409">
            <v>0</v>
          </cell>
          <cell r="J1409">
            <v>0</v>
          </cell>
          <cell r="K1409">
            <v>0</v>
          </cell>
          <cell r="N1409">
            <v>0</v>
          </cell>
          <cell r="O1409">
            <v>0</v>
          </cell>
          <cell r="Q1409">
            <v>407858631.87856805</v>
          </cell>
          <cell r="R1409">
            <v>135952877.29285601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354</v>
          </cell>
          <cell r="AE1409" t="str">
            <v>NA</v>
          </cell>
          <cell r="AF1409" t="str">
            <v>354.NA1</v>
          </cell>
        </row>
        <row r="1410">
          <cell r="A1410">
            <v>1410</v>
          </cell>
          <cell r="AD1410">
            <v>354</v>
          </cell>
          <cell r="AE1410" t="str">
            <v>NA</v>
          </cell>
          <cell r="AF1410" t="str">
            <v>354.NA2</v>
          </cell>
        </row>
        <row r="1411">
          <cell r="A1411">
            <v>1411</v>
          </cell>
          <cell r="B1411">
            <v>355</v>
          </cell>
          <cell r="C1411" t="str">
            <v>Poles and Fixtures</v>
          </cell>
          <cell r="AD1411">
            <v>355</v>
          </cell>
          <cell r="AE1411" t="str">
            <v>NA</v>
          </cell>
          <cell r="AF1411" t="str">
            <v>355.NA</v>
          </cell>
        </row>
        <row r="1412">
          <cell r="A1412">
            <v>1412</v>
          </cell>
          <cell r="D1412" t="str">
            <v>SG</v>
          </cell>
          <cell r="E1412" t="str">
            <v>T</v>
          </cell>
          <cell r="F1412">
            <v>27804923.914168071</v>
          </cell>
          <cell r="G1412">
            <v>0</v>
          </cell>
          <cell r="H1412">
            <v>27804923.914168071</v>
          </cell>
          <cell r="I1412">
            <v>0</v>
          </cell>
          <cell r="J1412">
            <v>0</v>
          </cell>
          <cell r="K1412">
            <v>0</v>
          </cell>
          <cell r="P1412">
            <v>0.75</v>
          </cell>
          <cell r="Q1412">
            <v>20853692.935626052</v>
          </cell>
          <cell r="R1412">
            <v>6951230.9785420178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D1412">
            <v>355</v>
          </cell>
          <cell r="AE1412" t="str">
            <v>SG</v>
          </cell>
          <cell r="AF1412" t="str">
            <v>355.SG</v>
          </cell>
        </row>
        <row r="1413">
          <cell r="A1413">
            <v>1413</v>
          </cell>
          <cell r="D1413" t="str">
            <v>SG</v>
          </cell>
          <cell r="E1413" t="str">
            <v>T</v>
          </cell>
          <cell r="F1413">
            <v>50621829.07674963</v>
          </cell>
          <cell r="G1413">
            <v>0</v>
          </cell>
          <cell r="H1413">
            <v>50621829.07674963</v>
          </cell>
          <cell r="I1413">
            <v>0</v>
          </cell>
          <cell r="J1413">
            <v>0</v>
          </cell>
          <cell r="K1413">
            <v>0</v>
          </cell>
          <cell r="P1413">
            <v>0.75</v>
          </cell>
          <cell r="Q1413">
            <v>37966371.807562225</v>
          </cell>
          <cell r="R1413">
            <v>12655457.269187408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D1413">
            <v>355</v>
          </cell>
          <cell r="AE1413" t="str">
            <v>SG</v>
          </cell>
          <cell r="AF1413" t="str">
            <v>355.SG1</v>
          </cell>
        </row>
        <row r="1414">
          <cell r="A1414">
            <v>1414</v>
          </cell>
          <cell r="D1414" t="str">
            <v>SG</v>
          </cell>
          <cell r="E1414" t="str">
            <v>T</v>
          </cell>
          <cell r="F1414">
            <v>265844261.93930516</v>
          </cell>
          <cell r="G1414">
            <v>0</v>
          </cell>
          <cell r="H1414">
            <v>265844261.93930516</v>
          </cell>
          <cell r="I1414">
            <v>0</v>
          </cell>
          <cell r="J1414">
            <v>0</v>
          </cell>
          <cell r="K1414">
            <v>0</v>
          </cell>
          <cell r="P1414">
            <v>0.75</v>
          </cell>
          <cell r="Q1414">
            <v>199383196.45447886</v>
          </cell>
          <cell r="R1414">
            <v>66461065.484826289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355</v>
          </cell>
          <cell r="AE1414" t="str">
            <v>SG</v>
          </cell>
          <cell r="AF1414" t="str">
            <v>355.SG2</v>
          </cell>
        </row>
        <row r="1415">
          <cell r="A1415">
            <v>1415</v>
          </cell>
          <cell r="F1415">
            <v>344271014.93022287</v>
          </cell>
          <cell r="G1415">
            <v>0</v>
          </cell>
          <cell r="H1415">
            <v>344271014.93022287</v>
          </cell>
          <cell r="I1415">
            <v>0</v>
          </cell>
          <cell r="J1415">
            <v>0</v>
          </cell>
          <cell r="K1415">
            <v>0</v>
          </cell>
          <cell r="N1415">
            <v>0</v>
          </cell>
          <cell r="O1415">
            <v>0</v>
          </cell>
          <cell r="Q1415">
            <v>258203261.19766712</v>
          </cell>
          <cell r="R1415">
            <v>86067753.732555717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D1415">
            <v>355</v>
          </cell>
          <cell r="AE1415" t="str">
            <v>NA</v>
          </cell>
          <cell r="AF1415" t="str">
            <v>355.NA1</v>
          </cell>
        </row>
        <row r="1416">
          <cell r="A1416">
            <v>1416</v>
          </cell>
          <cell r="AD1416">
            <v>355</v>
          </cell>
          <cell r="AE1416" t="str">
            <v>NA</v>
          </cell>
          <cell r="AF1416" t="str">
            <v>355.NA2</v>
          </cell>
        </row>
        <row r="1417">
          <cell r="A1417">
            <v>1417</v>
          </cell>
          <cell r="B1417">
            <v>356</v>
          </cell>
          <cell r="C1417" t="str">
            <v>Clearing and Grading</v>
          </cell>
          <cell r="AD1417">
            <v>356</v>
          </cell>
          <cell r="AE1417" t="str">
            <v>NA</v>
          </cell>
          <cell r="AF1417" t="str">
            <v>356.NA</v>
          </cell>
        </row>
        <row r="1418">
          <cell r="A1418">
            <v>1418</v>
          </cell>
          <cell r="D1418" t="str">
            <v>SG</v>
          </cell>
          <cell r="E1418" t="str">
            <v>T</v>
          </cell>
          <cell r="F1418">
            <v>78178551.753774986</v>
          </cell>
          <cell r="G1418">
            <v>0</v>
          </cell>
          <cell r="H1418">
            <v>78178551.753774986</v>
          </cell>
          <cell r="I1418">
            <v>0</v>
          </cell>
          <cell r="J1418">
            <v>0</v>
          </cell>
          <cell r="K1418">
            <v>0</v>
          </cell>
          <cell r="P1418">
            <v>0.75</v>
          </cell>
          <cell r="Q1418">
            <v>58633913.815331236</v>
          </cell>
          <cell r="R1418">
            <v>19544637.938443746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356</v>
          </cell>
          <cell r="AE1418" t="str">
            <v>SG</v>
          </cell>
          <cell r="AF1418" t="str">
            <v>356.SG</v>
          </cell>
        </row>
        <row r="1419">
          <cell r="A1419">
            <v>1419</v>
          </cell>
          <cell r="D1419" t="str">
            <v>SG</v>
          </cell>
          <cell r="E1419" t="str">
            <v>T</v>
          </cell>
          <cell r="F1419">
            <v>69635464.768560514</v>
          </cell>
          <cell r="G1419">
            <v>0</v>
          </cell>
          <cell r="H1419">
            <v>69635464.768560514</v>
          </cell>
          <cell r="I1419">
            <v>0</v>
          </cell>
          <cell r="J1419">
            <v>0</v>
          </cell>
          <cell r="K1419">
            <v>0</v>
          </cell>
          <cell r="P1419">
            <v>0.75</v>
          </cell>
          <cell r="Q1419">
            <v>52226598.576420382</v>
          </cell>
          <cell r="R1419">
            <v>17408866.192140128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D1419">
            <v>356</v>
          </cell>
          <cell r="AE1419" t="str">
            <v>SG</v>
          </cell>
          <cell r="AF1419" t="str">
            <v>356.SG1</v>
          </cell>
        </row>
        <row r="1420">
          <cell r="A1420">
            <v>1420</v>
          </cell>
          <cell r="D1420" t="str">
            <v>SG</v>
          </cell>
          <cell r="E1420" t="str">
            <v>T</v>
          </cell>
          <cell r="F1420">
            <v>338317114.35876828</v>
          </cell>
          <cell r="G1420">
            <v>0</v>
          </cell>
          <cell r="H1420">
            <v>338317114.35876828</v>
          </cell>
          <cell r="I1420">
            <v>0</v>
          </cell>
          <cell r="J1420">
            <v>0</v>
          </cell>
          <cell r="K1420">
            <v>0</v>
          </cell>
          <cell r="P1420">
            <v>0.75</v>
          </cell>
          <cell r="Q1420">
            <v>253737835.76907623</v>
          </cell>
          <cell r="R1420">
            <v>84579278.589692071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D1420">
            <v>356</v>
          </cell>
          <cell r="AE1420" t="str">
            <v>SG</v>
          </cell>
          <cell r="AF1420" t="str">
            <v>356.SG2</v>
          </cell>
        </row>
        <row r="1421">
          <cell r="A1421">
            <v>1421</v>
          </cell>
          <cell r="F1421">
            <v>486131130.88110375</v>
          </cell>
          <cell r="G1421">
            <v>0</v>
          </cell>
          <cell r="H1421">
            <v>486131130.88110375</v>
          </cell>
          <cell r="I1421">
            <v>0</v>
          </cell>
          <cell r="J1421">
            <v>0</v>
          </cell>
          <cell r="K1421">
            <v>0</v>
          </cell>
          <cell r="N1421">
            <v>0</v>
          </cell>
          <cell r="O1421">
            <v>0</v>
          </cell>
          <cell r="Q1421">
            <v>364598348.16082788</v>
          </cell>
          <cell r="R1421">
            <v>121532782.72027594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356</v>
          </cell>
          <cell r="AE1421" t="str">
            <v>NA</v>
          </cell>
          <cell r="AF1421" t="str">
            <v>356.NA1</v>
          </cell>
        </row>
        <row r="1422">
          <cell r="A1422">
            <v>1422</v>
          </cell>
          <cell r="AD1422">
            <v>356</v>
          </cell>
          <cell r="AE1422" t="str">
            <v>NA</v>
          </cell>
          <cell r="AF1422" t="str">
            <v>356.NA2</v>
          </cell>
        </row>
        <row r="1423">
          <cell r="A1423">
            <v>1423</v>
          </cell>
          <cell r="B1423">
            <v>357</v>
          </cell>
          <cell r="C1423" t="str">
            <v>Underground Conduit</v>
          </cell>
          <cell r="AD1423">
            <v>357</v>
          </cell>
          <cell r="AE1423" t="str">
            <v>NA</v>
          </cell>
          <cell r="AF1423" t="str">
            <v>357.NA</v>
          </cell>
        </row>
        <row r="1424">
          <cell r="A1424">
            <v>1424</v>
          </cell>
          <cell r="D1424" t="str">
            <v>SG</v>
          </cell>
          <cell r="E1424" t="str">
            <v>T</v>
          </cell>
          <cell r="F1424">
            <v>2786.9100456391488</v>
          </cell>
          <cell r="G1424">
            <v>0</v>
          </cell>
          <cell r="H1424">
            <v>2786.9100456391488</v>
          </cell>
          <cell r="I1424">
            <v>0</v>
          </cell>
          <cell r="J1424">
            <v>0</v>
          </cell>
          <cell r="K1424">
            <v>0</v>
          </cell>
          <cell r="P1424">
            <v>0.75</v>
          </cell>
          <cell r="Q1424">
            <v>2090.1825342293614</v>
          </cell>
          <cell r="R1424">
            <v>696.72751140978721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D1424">
            <v>357</v>
          </cell>
          <cell r="AE1424" t="str">
            <v>SG</v>
          </cell>
          <cell r="AF1424" t="str">
            <v>357.SG</v>
          </cell>
        </row>
        <row r="1425">
          <cell r="A1425">
            <v>1425</v>
          </cell>
          <cell r="D1425" t="str">
            <v>SG</v>
          </cell>
          <cell r="E1425" t="str">
            <v>T</v>
          </cell>
          <cell r="F1425">
            <v>40091.406509781831</v>
          </cell>
          <cell r="G1425">
            <v>0</v>
          </cell>
          <cell r="H1425">
            <v>40091.406509781831</v>
          </cell>
          <cell r="I1425">
            <v>0</v>
          </cell>
          <cell r="J1425">
            <v>0</v>
          </cell>
          <cell r="K1425">
            <v>0</v>
          </cell>
          <cell r="P1425">
            <v>0.75</v>
          </cell>
          <cell r="Q1425">
            <v>30068.554882336372</v>
          </cell>
          <cell r="R1425">
            <v>10022.851627445458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D1425">
            <v>357</v>
          </cell>
          <cell r="AE1425" t="str">
            <v>SG</v>
          </cell>
          <cell r="AF1425" t="str">
            <v>357.SG1</v>
          </cell>
        </row>
        <row r="1426">
          <cell r="A1426">
            <v>1426</v>
          </cell>
          <cell r="D1426" t="str">
            <v>SG</v>
          </cell>
          <cell r="E1426" t="str">
            <v>T</v>
          </cell>
          <cell r="F1426">
            <v>1496711.7331124139</v>
          </cell>
          <cell r="G1426">
            <v>0</v>
          </cell>
          <cell r="H1426">
            <v>1496711.7331124139</v>
          </cell>
          <cell r="I1426">
            <v>0</v>
          </cell>
          <cell r="J1426">
            <v>0</v>
          </cell>
          <cell r="K1426">
            <v>0</v>
          </cell>
          <cell r="P1426">
            <v>0.75</v>
          </cell>
          <cell r="Q1426">
            <v>1122533.7998343105</v>
          </cell>
          <cell r="R1426">
            <v>374177.93327810348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D1426">
            <v>357</v>
          </cell>
          <cell r="AE1426" t="str">
            <v>SG</v>
          </cell>
          <cell r="AF1426" t="str">
            <v>357.SG2</v>
          </cell>
        </row>
        <row r="1427">
          <cell r="A1427">
            <v>1427</v>
          </cell>
          <cell r="F1427">
            <v>1539590.0496678348</v>
          </cell>
          <cell r="G1427">
            <v>0</v>
          </cell>
          <cell r="H1427">
            <v>1539590.0496678348</v>
          </cell>
          <cell r="I1427">
            <v>0</v>
          </cell>
          <cell r="J1427">
            <v>0</v>
          </cell>
          <cell r="K1427">
            <v>0</v>
          </cell>
          <cell r="N1427">
            <v>0</v>
          </cell>
          <cell r="O1427">
            <v>0</v>
          </cell>
          <cell r="Q1427">
            <v>1154692.5372508762</v>
          </cell>
          <cell r="R1427">
            <v>384897.51241695869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D1427">
            <v>357</v>
          </cell>
          <cell r="AE1427" t="str">
            <v>NA</v>
          </cell>
          <cell r="AF1427" t="str">
            <v>357.NA1</v>
          </cell>
        </row>
        <row r="1428">
          <cell r="A1428">
            <v>1428</v>
          </cell>
          <cell r="AD1428">
            <v>357</v>
          </cell>
          <cell r="AE1428" t="str">
            <v>NA</v>
          </cell>
          <cell r="AF1428" t="str">
            <v>357.NA2</v>
          </cell>
        </row>
        <row r="1429">
          <cell r="A1429">
            <v>1429</v>
          </cell>
          <cell r="B1429">
            <v>358</v>
          </cell>
          <cell r="C1429" t="str">
            <v xml:space="preserve">Underground Conductors </v>
          </cell>
          <cell r="AD1429">
            <v>358</v>
          </cell>
          <cell r="AE1429" t="str">
            <v>NA</v>
          </cell>
          <cell r="AF1429" t="str">
            <v>358.NA</v>
          </cell>
        </row>
        <row r="1430">
          <cell r="A1430">
            <v>1430</v>
          </cell>
          <cell r="D1430" t="str">
            <v>SG</v>
          </cell>
          <cell r="E1430" t="str">
            <v>T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P1430">
            <v>0.75</v>
          </cell>
          <cell r="Q1430">
            <v>0</v>
          </cell>
          <cell r="R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D1430">
            <v>358</v>
          </cell>
          <cell r="AE1430" t="str">
            <v>SG</v>
          </cell>
          <cell r="AF1430" t="str">
            <v>358.SG</v>
          </cell>
        </row>
        <row r="1431">
          <cell r="A1431">
            <v>1431</v>
          </cell>
          <cell r="D1431" t="str">
            <v>SG</v>
          </cell>
          <cell r="E1431" t="str">
            <v>T</v>
          </cell>
          <cell r="F1431">
            <v>475736.1075943227</v>
          </cell>
          <cell r="G1431">
            <v>0</v>
          </cell>
          <cell r="H1431">
            <v>475736.1075943227</v>
          </cell>
          <cell r="I1431">
            <v>0</v>
          </cell>
          <cell r="J1431">
            <v>0</v>
          </cell>
          <cell r="K1431">
            <v>0</v>
          </cell>
          <cell r="P1431">
            <v>0.75</v>
          </cell>
          <cell r="Q1431">
            <v>356802.08069574204</v>
          </cell>
          <cell r="R1431">
            <v>118934.02689858068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D1431">
            <v>358</v>
          </cell>
          <cell r="AE1431" t="str">
            <v>SG</v>
          </cell>
          <cell r="AF1431" t="str">
            <v>358.SG1</v>
          </cell>
        </row>
        <row r="1432">
          <cell r="A1432">
            <v>1432</v>
          </cell>
          <cell r="D1432" t="str">
            <v>SG</v>
          </cell>
          <cell r="E1432" t="str">
            <v>T</v>
          </cell>
          <cell r="F1432">
            <v>3039229.1758844331</v>
          </cell>
          <cell r="G1432">
            <v>0</v>
          </cell>
          <cell r="H1432">
            <v>3039229.1758844331</v>
          </cell>
          <cell r="I1432">
            <v>0</v>
          </cell>
          <cell r="J1432">
            <v>0</v>
          </cell>
          <cell r="K1432">
            <v>0</v>
          </cell>
          <cell r="P1432">
            <v>0.75</v>
          </cell>
          <cell r="Q1432">
            <v>2279421.8819133248</v>
          </cell>
          <cell r="R1432">
            <v>759807.29397110827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D1432">
            <v>358</v>
          </cell>
          <cell r="AE1432" t="str">
            <v>SG</v>
          </cell>
          <cell r="AF1432" t="str">
            <v>358.SG2</v>
          </cell>
        </row>
        <row r="1433">
          <cell r="A1433">
            <v>1433</v>
          </cell>
          <cell r="F1433">
            <v>3514965.283478756</v>
          </cell>
          <cell r="G1433">
            <v>0</v>
          </cell>
          <cell r="H1433">
            <v>3514965.283478756</v>
          </cell>
          <cell r="I1433">
            <v>0</v>
          </cell>
          <cell r="J1433">
            <v>0</v>
          </cell>
          <cell r="K1433">
            <v>0</v>
          </cell>
          <cell r="N1433">
            <v>0</v>
          </cell>
          <cell r="O1433">
            <v>0</v>
          </cell>
          <cell r="Q1433">
            <v>2636223.9626090666</v>
          </cell>
          <cell r="R1433">
            <v>878741.32086968899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D1433">
            <v>358</v>
          </cell>
          <cell r="AE1433" t="str">
            <v>NA</v>
          </cell>
          <cell r="AF1433" t="str">
            <v>358.NA1</v>
          </cell>
        </row>
        <row r="1434">
          <cell r="A1434">
            <v>1434</v>
          </cell>
          <cell r="AD1434">
            <v>358</v>
          </cell>
          <cell r="AE1434" t="str">
            <v>NA</v>
          </cell>
          <cell r="AF1434" t="str">
            <v>358.NA2</v>
          </cell>
        </row>
        <row r="1435">
          <cell r="A1435">
            <v>1435</v>
          </cell>
          <cell r="B1435">
            <v>359</v>
          </cell>
          <cell r="C1435" t="str">
            <v>Roads and Trails</v>
          </cell>
          <cell r="AD1435">
            <v>359</v>
          </cell>
          <cell r="AE1435" t="str">
            <v>NA</v>
          </cell>
          <cell r="AF1435" t="str">
            <v>359.NA</v>
          </cell>
        </row>
        <row r="1436">
          <cell r="A1436">
            <v>1436</v>
          </cell>
          <cell r="D1436" t="str">
            <v>SG</v>
          </cell>
          <cell r="E1436" t="str">
            <v>T</v>
          </cell>
          <cell r="F1436">
            <v>814959.89071848709</v>
          </cell>
          <cell r="G1436">
            <v>0</v>
          </cell>
          <cell r="H1436">
            <v>814959.89071848709</v>
          </cell>
          <cell r="I1436">
            <v>0</v>
          </cell>
          <cell r="J1436">
            <v>0</v>
          </cell>
          <cell r="K1436">
            <v>0</v>
          </cell>
          <cell r="P1436">
            <v>0.75</v>
          </cell>
          <cell r="Q1436">
            <v>611219.91803886532</v>
          </cell>
          <cell r="R1436">
            <v>203739.97267962177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D1436">
            <v>359</v>
          </cell>
          <cell r="AE1436" t="str">
            <v>SG</v>
          </cell>
          <cell r="AF1436" t="str">
            <v>359.SG</v>
          </cell>
        </row>
        <row r="1437">
          <cell r="A1437">
            <v>1437</v>
          </cell>
          <cell r="D1437" t="str">
            <v>SG</v>
          </cell>
          <cell r="E1437" t="str">
            <v>T</v>
          </cell>
          <cell r="F1437">
            <v>192697.00473329076</v>
          </cell>
          <cell r="G1437">
            <v>0</v>
          </cell>
          <cell r="H1437">
            <v>192697.00473329076</v>
          </cell>
          <cell r="I1437">
            <v>0</v>
          </cell>
          <cell r="J1437">
            <v>0</v>
          </cell>
          <cell r="K1437">
            <v>0</v>
          </cell>
          <cell r="P1437">
            <v>0.75</v>
          </cell>
          <cell r="Q1437">
            <v>144522.75354996807</v>
          </cell>
          <cell r="R1437">
            <v>48174.251183322689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359</v>
          </cell>
          <cell r="AE1437" t="str">
            <v>SG</v>
          </cell>
          <cell r="AF1437" t="str">
            <v>359.SG1</v>
          </cell>
        </row>
        <row r="1438">
          <cell r="A1438">
            <v>1438</v>
          </cell>
          <cell r="D1438" t="str">
            <v>SG</v>
          </cell>
          <cell r="E1438" t="str">
            <v>T</v>
          </cell>
          <cell r="F1438">
            <v>4214122.388472897</v>
          </cell>
          <cell r="G1438">
            <v>0</v>
          </cell>
          <cell r="H1438">
            <v>4214122.388472897</v>
          </cell>
          <cell r="I1438">
            <v>0</v>
          </cell>
          <cell r="J1438">
            <v>0</v>
          </cell>
          <cell r="K1438">
            <v>0</v>
          </cell>
          <cell r="P1438">
            <v>0.75</v>
          </cell>
          <cell r="Q1438">
            <v>3160591.791354673</v>
          </cell>
          <cell r="R1438">
            <v>1053530.5971182243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D1438">
            <v>359</v>
          </cell>
          <cell r="AE1438" t="str">
            <v>SG</v>
          </cell>
          <cell r="AF1438" t="str">
            <v>359.SG2</v>
          </cell>
        </row>
        <row r="1439">
          <cell r="A1439">
            <v>1439</v>
          </cell>
          <cell r="F1439">
            <v>5221779.2839246746</v>
          </cell>
          <cell r="G1439">
            <v>0</v>
          </cell>
          <cell r="H1439">
            <v>5221779.2839246746</v>
          </cell>
          <cell r="I1439">
            <v>0</v>
          </cell>
          <cell r="J1439">
            <v>0</v>
          </cell>
          <cell r="K1439">
            <v>0</v>
          </cell>
          <cell r="N1439">
            <v>0</v>
          </cell>
          <cell r="O1439">
            <v>0</v>
          </cell>
          <cell r="Q1439">
            <v>3916334.4629435064</v>
          </cell>
          <cell r="R1439">
            <v>1305444.8209811687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D1439">
            <v>359</v>
          </cell>
          <cell r="AE1439" t="str">
            <v>NA</v>
          </cell>
          <cell r="AF1439" t="str">
            <v>359.NA1</v>
          </cell>
        </row>
        <row r="1440">
          <cell r="A1440">
            <v>1440</v>
          </cell>
          <cell r="AD1440">
            <v>359</v>
          </cell>
          <cell r="AE1440" t="str">
            <v>NA</v>
          </cell>
          <cell r="AF1440" t="str">
            <v>359.NA2</v>
          </cell>
        </row>
        <row r="1441">
          <cell r="A1441">
            <v>1441</v>
          </cell>
          <cell r="B1441" t="str">
            <v>TP</v>
          </cell>
          <cell r="C1441" t="str">
            <v>Unclassified Trans Plant - Acct 300</v>
          </cell>
          <cell r="AD1441" t="str">
            <v>TP</v>
          </cell>
          <cell r="AE1441" t="str">
            <v>NA</v>
          </cell>
          <cell r="AF1441" t="str">
            <v>TP.NA</v>
          </cell>
        </row>
        <row r="1442">
          <cell r="A1442">
            <v>1442</v>
          </cell>
          <cell r="D1442" t="str">
            <v>SG</v>
          </cell>
          <cell r="E1442" t="str">
            <v>T</v>
          </cell>
          <cell r="F1442">
            <v>75520041.825527936</v>
          </cell>
          <cell r="G1442">
            <v>0</v>
          </cell>
          <cell r="H1442">
            <v>75520041.825527936</v>
          </cell>
          <cell r="I1442">
            <v>0</v>
          </cell>
          <cell r="J1442">
            <v>0</v>
          </cell>
          <cell r="K1442">
            <v>0</v>
          </cell>
          <cell r="P1442">
            <v>0.75</v>
          </cell>
          <cell r="Q1442">
            <v>56640031.369145952</v>
          </cell>
          <cell r="R1442">
            <v>18880010.456381984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D1442" t="str">
            <v>TP</v>
          </cell>
          <cell r="AE1442" t="str">
            <v>SG</v>
          </cell>
          <cell r="AF1442" t="str">
            <v>TP.SG</v>
          </cell>
        </row>
        <row r="1443">
          <cell r="A1443">
            <v>1443</v>
          </cell>
          <cell r="F1443">
            <v>75520041.825527936</v>
          </cell>
          <cell r="G1443">
            <v>0</v>
          </cell>
          <cell r="H1443">
            <v>75520041.825527936</v>
          </cell>
          <cell r="I1443">
            <v>0</v>
          </cell>
          <cell r="J1443">
            <v>0</v>
          </cell>
          <cell r="K1443">
            <v>0</v>
          </cell>
          <cell r="N1443">
            <v>0</v>
          </cell>
          <cell r="O1443">
            <v>0</v>
          </cell>
          <cell r="Q1443">
            <v>56640031.369145952</v>
          </cell>
          <cell r="R1443">
            <v>18880010.456381984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D1443" t="str">
            <v>TP</v>
          </cell>
          <cell r="AE1443" t="str">
            <v>NA</v>
          </cell>
          <cell r="AF1443" t="str">
            <v>TP.NA1</v>
          </cell>
        </row>
        <row r="1444">
          <cell r="A1444">
            <v>1444</v>
          </cell>
          <cell r="AD1444" t="str">
            <v>TP</v>
          </cell>
          <cell r="AE1444" t="str">
            <v>NA</v>
          </cell>
          <cell r="AF1444" t="str">
            <v>TP.NA2</v>
          </cell>
        </row>
        <row r="1445">
          <cell r="A1445">
            <v>1445</v>
          </cell>
          <cell r="B1445" t="str">
            <v>TS0</v>
          </cell>
          <cell r="C1445" t="str">
            <v>Unclassified Trans Sub Plant - Acct 300</v>
          </cell>
          <cell r="AD1445" t="str">
            <v>TS0</v>
          </cell>
          <cell r="AE1445" t="str">
            <v>NA</v>
          </cell>
          <cell r="AF1445" t="str">
            <v>TS0.NA</v>
          </cell>
        </row>
        <row r="1446">
          <cell r="A1446">
            <v>1446</v>
          </cell>
          <cell r="D1446" t="str">
            <v>SG</v>
          </cell>
          <cell r="E1446" t="str">
            <v>T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P1446">
            <v>0.75</v>
          </cell>
          <cell r="Q1446">
            <v>0</v>
          </cell>
          <cell r="R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D1446" t="str">
            <v>TS0</v>
          </cell>
          <cell r="AE1446" t="str">
            <v>SG</v>
          </cell>
          <cell r="AF1446" t="str">
            <v>TS0.SG</v>
          </cell>
        </row>
        <row r="1447">
          <cell r="A1447">
            <v>1447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N1447">
            <v>0</v>
          </cell>
          <cell r="O1447">
            <v>0</v>
          </cell>
          <cell r="Q1447">
            <v>0</v>
          </cell>
          <cell r="R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D1447" t="str">
            <v>TS0</v>
          </cell>
          <cell r="AE1447" t="str">
            <v>NA</v>
          </cell>
          <cell r="AF1447" t="str">
            <v>TS0.NA1</v>
          </cell>
        </row>
        <row r="1448">
          <cell r="A1448">
            <v>1448</v>
          </cell>
          <cell r="AD1448" t="str">
            <v>TS0</v>
          </cell>
          <cell r="AE1448" t="str">
            <v>NA</v>
          </cell>
          <cell r="AF1448" t="str">
            <v>TS0.NA2</v>
          </cell>
        </row>
        <row r="1449">
          <cell r="A1449">
            <v>1449</v>
          </cell>
          <cell r="B1449" t="str">
            <v>TOTAL TRANSMISSION PLANT</v>
          </cell>
          <cell r="F1449">
            <v>2485360355.010066</v>
          </cell>
          <cell r="G1449">
            <v>0</v>
          </cell>
          <cell r="H1449">
            <v>2485360355.010066</v>
          </cell>
          <cell r="I1449">
            <v>0</v>
          </cell>
          <cell r="J1449">
            <v>0</v>
          </cell>
          <cell r="K1449">
            <v>0</v>
          </cell>
          <cell r="N1449">
            <v>0</v>
          </cell>
          <cell r="O1449">
            <v>0</v>
          </cell>
          <cell r="Q1449">
            <v>1864020266.2575493</v>
          </cell>
          <cell r="R1449">
            <v>621340088.75251651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D1449" t="str">
            <v>TOTAL TRANSMISSION PLANT</v>
          </cell>
          <cell r="AE1449" t="str">
            <v>NA</v>
          </cell>
          <cell r="AF1449" t="str">
            <v>TOTAL TRANSMISSION PLANT.NA</v>
          </cell>
        </row>
        <row r="1450">
          <cell r="A1450">
            <v>1450</v>
          </cell>
          <cell r="AD1450" t="str">
            <v>TOTAL TRANSMISSION PLANT</v>
          </cell>
          <cell r="AE1450" t="str">
            <v>NA</v>
          </cell>
          <cell r="AF1450" t="str">
            <v>TOTAL TRANSMISSION PLANT.NA1</v>
          </cell>
        </row>
        <row r="1451">
          <cell r="A1451">
            <v>1451</v>
          </cell>
          <cell r="B1451">
            <v>360</v>
          </cell>
          <cell r="C1451" t="str">
            <v>Land and Land Rights</v>
          </cell>
          <cell r="AD1451">
            <v>360</v>
          </cell>
          <cell r="AE1451" t="str">
            <v>NA</v>
          </cell>
          <cell r="AF1451" t="str">
            <v>360.NA</v>
          </cell>
        </row>
        <row r="1452">
          <cell r="A1452">
            <v>1452</v>
          </cell>
          <cell r="D1452" t="str">
            <v>S</v>
          </cell>
          <cell r="E1452" t="str">
            <v>DPW</v>
          </cell>
          <cell r="F1452">
            <v>36848138.050769202</v>
          </cell>
          <cell r="G1452">
            <v>0</v>
          </cell>
          <cell r="H1452">
            <v>0</v>
          </cell>
          <cell r="I1452">
            <v>36848138.050769202</v>
          </cell>
          <cell r="J1452">
            <v>0</v>
          </cell>
          <cell r="K1452">
            <v>0</v>
          </cell>
          <cell r="S1452" t="str">
            <v>PLNT2</v>
          </cell>
          <cell r="T1452">
            <v>9512188.8701261133</v>
          </cell>
          <cell r="U1452">
            <v>27335949.180643089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360</v>
          </cell>
          <cell r="AE1452" t="str">
            <v>S</v>
          </cell>
          <cell r="AF1452" t="str">
            <v>360.S1</v>
          </cell>
        </row>
        <row r="1453">
          <cell r="A1453">
            <v>1453</v>
          </cell>
          <cell r="F1453">
            <v>36848138.050769202</v>
          </cell>
          <cell r="G1453">
            <v>0</v>
          </cell>
          <cell r="H1453">
            <v>0</v>
          </cell>
          <cell r="I1453">
            <v>36848138.050769202</v>
          </cell>
          <cell r="J1453">
            <v>0</v>
          </cell>
          <cell r="K1453">
            <v>0</v>
          </cell>
          <cell r="N1453">
            <v>0</v>
          </cell>
          <cell r="O1453">
            <v>0</v>
          </cell>
          <cell r="Q1453">
            <v>0</v>
          </cell>
          <cell r="R1453">
            <v>0</v>
          </cell>
          <cell r="T1453">
            <v>9512188.8701261133</v>
          </cell>
          <cell r="U1453">
            <v>27335949.180643089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D1453">
            <v>360</v>
          </cell>
          <cell r="AE1453" t="str">
            <v>NA</v>
          </cell>
          <cell r="AF1453" t="str">
            <v>360.NA1</v>
          </cell>
        </row>
        <row r="1454">
          <cell r="A1454">
            <v>1454</v>
          </cell>
          <cell r="AD1454">
            <v>360</v>
          </cell>
          <cell r="AE1454" t="str">
            <v>NA</v>
          </cell>
          <cell r="AF1454" t="str">
            <v>360.NA2</v>
          </cell>
        </row>
        <row r="1455">
          <cell r="A1455">
            <v>1455</v>
          </cell>
          <cell r="B1455">
            <v>361</v>
          </cell>
          <cell r="C1455" t="str">
            <v>Structures and Improvements</v>
          </cell>
          <cell r="AD1455">
            <v>361</v>
          </cell>
          <cell r="AE1455" t="str">
            <v>NA</v>
          </cell>
          <cell r="AF1455" t="str">
            <v>361.NA</v>
          </cell>
        </row>
        <row r="1456">
          <cell r="A1456">
            <v>1456</v>
          </cell>
          <cell r="D1456" t="str">
            <v>S</v>
          </cell>
          <cell r="E1456" t="str">
            <v>DPW</v>
          </cell>
          <cell r="F1456">
            <v>53649356.954615399</v>
          </cell>
          <cell r="G1456">
            <v>0</v>
          </cell>
          <cell r="H1456">
            <v>0</v>
          </cell>
          <cell r="I1456">
            <v>53649356.954615399</v>
          </cell>
          <cell r="J1456">
            <v>0</v>
          </cell>
          <cell r="K1456">
            <v>0</v>
          </cell>
          <cell r="S1456" t="str">
            <v>PLNT2</v>
          </cell>
          <cell r="T1456">
            <v>13849351.503459822</v>
          </cell>
          <cell r="U1456">
            <v>39800005.451155573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D1456">
            <v>361</v>
          </cell>
          <cell r="AE1456" t="str">
            <v>S</v>
          </cell>
          <cell r="AF1456" t="str">
            <v>361.S1</v>
          </cell>
        </row>
        <row r="1457">
          <cell r="A1457">
            <v>1457</v>
          </cell>
          <cell r="F1457">
            <v>53649356.954615399</v>
          </cell>
          <cell r="G1457">
            <v>0</v>
          </cell>
          <cell r="H1457">
            <v>0</v>
          </cell>
          <cell r="I1457">
            <v>53649356.954615399</v>
          </cell>
          <cell r="J1457">
            <v>0</v>
          </cell>
          <cell r="K1457">
            <v>0</v>
          </cell>
          <cell r="N1457">
            <v>0</v>
          </cell>
          <cell r="O1457">
            <v>0</v>
          </cell>
          <cell r="Q1457">
            <v>0</v>
          </cell>
          <cell r="R1457">
            <v>0</v>
          </cell>
          <cell r="T1457">
            <v>13849351.503459822</v>
          </cell>
          <cell r="U1457">
            <v>39800005.451155573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D1457">
            <v>361</v>
          </cell>
          <cell r="AE1457" t="str">
            <v>NA</v>
          </cell>
          <cell r="AF1457" t="str">
            <v>361.NA1</v>
          </cell>
        </row>
        <row r="1458">
          <cell r="A1458">
            <v>1458</v>
          </cell>
          <cell r="AD1458">
            <v>361</v>
          </cell>
          <cell r="AE1458" t="str">
            <v>NA</v>
          </cell>
          <cell r="AF1458" t="str">
            <v>361.NA2</v>
          </cell>
        </row>
        <row r="1459">
          <cell r="A1459">
            <v>1459</v>
          </cell>
          <cell r="B1459">
            <v>362</v>
          </cell>
          <cell r="C1459" t="str">
            <v>Station Equipment</v>
          </cell>
          <cell r="AD1459">
            <v>362</v>
          </cell>
          <cell r="AE1459" t="str">
            <v>NA</v>
          </cell>
          <cell r="AF1459" t="str">
            <v>362.NA</v>
          </cell>
        </row>
        <row r="1460">
          <cell r="A1460">
            <v>1460</v>
          </cell>
          <cell r="D1460" t="str">
            <v>S</v>
          </cell>
          <cell r="E1460" t="str">
            <v>DPW</v>
          </cell>
          <cell r="F1460">
            <v>449954043.41230798</v>
          </cell>
          <cell r="G1460">
            <v>0</v>
          </cell>
          <cell r="H1460">
            <v>0</v>
          </cell>
          <cell r="I1460">
            <v>449954043.41230798</v>
          </cell>
          <cell r="J1460">
            <v>0</v>
          </cell>
          <cell r="K1460">
            <v>0</v>
          </cell>
          <cell r="S1460" t="str">
            <v>SUBS</v>
          </cell>
          <cell r="T1460">
            <v>449954043.41230798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D1460">
            <v>362</v>
          </cell>
          <cell r="AE1460" t="str">
            <v>S</v>
          </cell>
          <cell r="AF1460" t="str">
            <v>362.S1</v>
          </cell>
        </row>
        <row r="1461">
          <cell r="A1461">
            <v>1461</v>
          </cell>
          <cell r="F1461">
            <v>449954043.41230798</v>
          </cell>
          <cell r="G1461">
            <v>0</v>
          </cell>
          <cell r="H1461">
            <v>0</v>
          </cell>
          <cell r="I1461">
            <v>449954043.41230798</v>
          </cell>
          <cell r="J1461">
            <v>0</v>
          </cell>
          <cell r="K1461">
            <v>0</v>
          </cell>
          <cell r="N1461">
            <v>0</v>
          </cell>
          <cell r="O1461">
            <v>0</v>
          </cell>
          <cell r="Q1461">
            <v>0</v>
          </cell>
          <cell r="R1461">
            <v>0</v>
          </cell>
          <cell r="T1461">
            <v>449954043.41230798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D1461">
            <v>362</v>
          </cell>
          <cell r="AE1461" t="str">
            <v>NA</v>
          </cell>
          <cell r="AF1461" t="str">
            <v>362.NA1</v>
          </cell>
        </row>
        <row r="1462">
          <cell r="A1462">
            <v>1462</v>
          </cell>
          <cell r="AD1462">
            <v>362</v>
          </cell>
          <cell r="AE1462" t="str">
            <v>NA</v>
          </cell>
          <cell r="AF1462" t="str">
            <v>362.NA2</v>
          </cell>
        </row>
        <row r="1463">
          <cell r="A1463">
            <v>1463</v>
          </cell>
          <cell r="B1463">
            <v>364</v>
          </cell>
          <cell r="C1463" t="str">
            <v>Poles, Towers &amp; Fixtures</v>
          </cell>
          <cell r="AD1463">
            <v>364</v>
          </cell>
          <cell r="AE1463" t="str">
            <v>NA</v>
          </cell>
          <cell r="AF1463" t="str">
            <v>364.NA</v>
          </cell>
        </row>
        <row r="1464">
          <cell r="A1464">
            <v>1464</v>
          </cell>
          <cell r="D1464" t="str">
            <v>S</v>
          </cell>
          <cell r="E1464" t="str">
            <v>DPW</v>
          </cell>
          <cell r="F1464">
            <v>353004261.64307702</v>
          </cell>
          <cell r="G1464">
            <v>0</v>
          </cell>
          <cell r="H1464">
            <v>0</v>
          </cell>
          <cell r="I1464">
            <v>353004261.64307702</v>
          </cell>
          <cell r="J1464">
            <v>0</v>
          </cell>
          <cell r="K1464">
            <v>0</v>
          </cell>
          <cell r="S1464" t="str">
            <v>PC</v>
          </cell>
          <cell r="T1464">
            <v>0</v>
          </cell>
          <cell r="U1464">
            <v>353004261.64307702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D1464">
            <v>364</v>
          </cell>
          <cell r="AE1464" t="str">
            <v>S</v>
          </cell>
          <cell r="AF1464" t="str">
            <v>364.S1</v>
          </cell>
        </row>
        <row r="1465">
          <cell r="A1465">
            <v>1465</v>
          </cell>
          <cell r="F1465">
            <v>353004261.64307702</v>
          </cell>
          <cell r="G1465">
            <v>0</v>
          </cell>
          <cell r="H1465">
            <v>0</v>
          </cell>
          <cell r="I1465">
            <v>353004261.64307702</v>
          </cell>
          <cell r="J1465">
            <v>0</v>
          </cell>
          <cell r="K1465">
            <v>0</v>
          </cell>
          <cell r="N1465">
            <v>0</v>
          </cell>
          <cell r="O1465">
            <v>0</v>
          </cell>
          <cell r="Q1465">
            <v>0</v>
          </cell>
          <cell r="R1465">
            <v>0</v>
          </cell>
          <cell r="T1465">
            <v>0</v>
          </cell>
          <cell r="U1465">
            <v>353004261.64307702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D1465">
            <v>364</v>
          </cell>
          <cell r="AE1465" t="str">
            <v>NA</v>
          </cell>
          <cell r="AF1465" t="str">
            <v>364.NA1</v>
          </cell>
        </row>
        <row r="1466">
          <cell r="A1466">
            <v>1466</v>
          </cell>
          <cell r="AD1466">
            <v>364</v>
          </cell>
          <cell r="AE1466" t="str">
            <v>NA</v>
          </cell>
          <cell r="AF1466" t="str">
            <v>364.NA2</v>
          </cell>
        </row>
        <row r="1467">
          <cell r="A1467">
            <v>1467</v>
          </cell>
          <cell r="B1467">
            <v>365</v>
          </cell>
          <cell r="C1467" t="str">
            <v>Overhead Conductors</v>
          </cell>
          <cell r="AD1467">
            <v>365</v>
          </cell>
          <cell r="AE1467" t="str">
            <v>NA</v>
          </cell>
          <cell r="AF1467" t="str">
            <v>365.NA</v>
          </cell>
        </row>
        <row r="1468">
          <cell r="A1468">
            <v>1468</v>
          </cell>
          <cell r="D1468" t="str">
            <v>S</v>
          </cell>
          <cell r="E1468" t="str">
            <v>DPW</v>
          </cell>
          <cell r="F1468">
            <v>223337309.52307701</v>
          </cell>
          <cell r="G1468">
            <v>0</v>
          </cell>
          <cell r="H1468">
            <v>0</v>
          </cell>
          <cell r="I1468">
            <v>223337309.52307701</v>
          </cell>
          <cell r="J1468">
            <v>0</v>
          </cell>
          <cell r="K1468">
            <v>0</v>
          </cell>
          <cell r="S1468" t="str">
            <v>PC</v>
          </cell>
          <cell r="T1468">
            <v>0</v>
          </cell>
          <cell r="U1468">
            <v>223337309.52307701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365</v>
          </cell>
          <cell r="AE1468" t="str">
            <v>S</v>
          </cell>
          <cell r="AF1468" t="str">
            <v>365.S1</v>
          </cell>
        </row>
        <row r="1469">
          <cell r="A1469">
            <v>1469</v>
          </cell>
          <cell r="F1469">
            <v>223337309.52307701</v>
          </cell>
          <cell r="G1469">
            <v>0</v>
          </cell>
          <cell r="H1469">
            <v>0</v>
          </cell>
          <cell r="I1469">
            <v>223337309.52307701</v>
          </cell>
          <cell r="J1469">
            <v>0</v>
          </cell>
          <cell r="K1469">
            <v>0</v>
          </cell>
          <cell r="N1469">
            <v>0</v>
          </cell>
          <cell r="O1469">
            <v>0</v>
          </cell>
          <cell r="Q1469">
            <v>0</v>
          </cell>
          <cell r="R1469">
            <v>0</v>
          </cell>
          <cell r="T1469">
            <v>0</v>
          </cell>
          <cell r="U1469">
            <v>223337309.52307701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D1469">
            <v>365</v>
          </cell>
          <cell r="AE1469" t="str">
            <v>NA</v>
          </cell>
          <cell r="AF1469" t="str">
            <v>365.NA1</v>
          </cell>
        </row>
        <row r="1470">
          <cell r="A1470">
            <v>1470</v>
          </cell>
          <cell r="AD1470">
            <v>365</v>
          </cell>
          <cell r="AE1470" t="str">
            <v>NA</v>
          </cell>
          <cell r="AF1470" t="str">
            <v>365.NA2</v>
          </cell>
        </row>
        <row r="1471">
          <cell r="A1471">
            <v>1471</v>
          </cell>
          <cell r="B1471">
            <v>366</v>
          </cell>
          <cell r="C1471" t="str">
            <v>Underground Conduit</v>
          </cell>
          <cell r="AD1471">
            <v>366</v>
          </cell>
          <cell r="AE1471" t="str">
            <v>NA</v>
          </cell>
          <cell r="AF1471" t="str">
            <v>366.NA</v>
          </cell>
        </row>
        <row r="1472">
          <cell r="A1472">
            <v>1472</v>
          </cell>
          <cell r="D1472" t="str">
            <v>S</v>
          </cell>
          <cell r="E1472" t="str">
            <v>DPW</v>
          </cell>
          <cell r="F1472">
            <v>185511737.44</v>
          </cell>
          <cell r="G1472">
            <v>0</v>
          </cell>
          <cell r="H1472">
            <v>0</v>
          </cell>
          <cell r="I1472">
            <v>185511737.44</v>
          </cell>
          <cell r="J1472">
            <v>0</v>
          </cell>
          <cell r="K1472">
            <v>0</v>
          </cell>
          <cell r="S1472" t="str">
            <v>PC</v>
          </cell>
          <cell r="T1472">
            <v>0</v>
          </cell>
          <cell r="U1472">
            <v>185511737.44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D1472">
            <v>366</v>
          </cell>
          <cell r="AE1472" t="str">
            <v>S</v>
          </cell>
          <cell r="AF1472" t="str">
            <v>366.S1</v>
          </cell>
        </row>
        <row r="1473">
          <cell r="A1473">
            <v>1473</v>
          </cell>
          <cell r="F1473">
            <v>185511737.44</v>
          </cell>
          <cell r="G1473">
            <v>0</v>
          </cell>
          <cell r="H1473">
            <v>0</v>
          </cell>
          <cell r="I1473">
            <v>185511737.44</v>
          </cell>
          <cell r="J1473">
            <v>0</v>
          </cell>
          <cell r="K1473">
            <v>0</v>
          </cell>
          <cell r="N1473">
            <v>0</v>
          </cell>
          <cell r="O1473">
            <v>0</v>
          </cell>
          <cell r="Q1473">
            <v>0</v>
          </cell>
          <cell r="R1473">
            <v>0</v>
          </cell>
          <cell r="T1473">
            <v>0</v>
          </cell>
          <cell r="U1473">
            <v>185511737.44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D1473">
            <v>366</v>
          </cell>
          <cell r="AE1473" t="str">
            <v>NA</v>
          </cell>
          <cell r="AF1473" t="str">
            <v>366.NA1</v>
          </cell>
        </row>
        <row r="1474">
          <cell r="A1474">
            <v>1474</v>
          </cell>
          <cell r="AD1474">
            <v>366</v>
          </cell>
          <cell r="AE1474" t="str">
            <v>NA</v>
          </cell>
          <cell r="AF1474" t="str">
            <v>366.NA2</v>
          </cell>
        </row>
        <row r="1475">
          <cell r="A1475">
            <v>1475</v>
          </cell>
          <cell r="B1475">
            <v>367</v>
          </cell>
          <cell r="C1475" t="str">
            <v xml:space="preserve">Underground Conductors </v>
          </cell>
          <cell r="AD1475">
            <v>367</v>
          </cell>
          <cell r="AE1475" t="str">
            <v>NA</v>
          </cell>
          <cell r="AF1475" t="str">
            <v>367.NA</v>
          </cell>
        </row>
        <row r="1476">
          <cell r="A1476">
            <v>1476</v>
          </cell>
          <cell r="D1476" t="str">
            <v>S</v>
          </cell>
          <cell r="E1476" t="str">
            <v>DPW</v>
          </cell>
          <cell r="F1476">
            <v>504853416.83153802</v>
          </cell>
          <cell r="G1476">
            <v>0</v>
          </cell>
          <cell r="H1476">
            <v>0</v>
          </cell>
          <cell r="I1476">
            <v>504853416.83153802</v>
          </cell>
          <cell r="J1476">
            <v>0</v>
          </cell>
          <cell r="K1476">
            <v>0</v>
          </cell>
          <cell r="S1476" t="str">
            <v>PC</v>
          </cell>
          <cell r="T1476">
            <v>0</v>
          </cell>
          <cell r="U1476">
            <v>504853416.83153802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D1476">
            <v>367</v>
          </cell>
          <cell r="AE1476" t="str">
            <v>S</v>
          </cell>
          <cell r="AF1476" t="str">
            <v>367.S1</v>
          </cell>
        </row>
        <row r="1477">
          <cell r="A1477">
            <v>1477</v>
          </cell>
          <cell r="F1477">
            <v>504853416.83153802</v>
          </cell>
          <cell r="G1477">
            <v>0</v>
          </cell>
          <cell r="H1477">
            <v>0</v>
          </cell>
          <cell r="I1477">
            <v>504853416.83153802</v>
          </cell>
          <cell r="J1477">
            <v>0</v>
          </cell>
          <cell r="K1477">
            <v>0</v>
          </cell>
          <cell r="N1477">
            <v>0</v>
          </cell>
          <cell r="O1477">
            <v>0</v>
          </cell>
          <cell r="Q1477">
            <v>0</v>
          </cell>
          <cell r="R1477">
            <v>0</v>
          </cell>
          <cell r="T1477">
            <v>0</v>
          </cell>
          <cell r="U1477">
            <v>504853416.83153802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367</v>
          </cell>
          <cell r="AE1477" t="str">
            <v>NA</v>
          </cell>
          <cell r="AF1477" t="str">
            <v>367.NA1</v>
          </cell>
        </row>
        <row r="1478">
          <cell r="A1478">
            <v>1478</v>
          </cell>
          <cell r="AD1478">
            <v>367</v>
          </cell>
          <cell r="AE1478" t="str">
            <v>NA</v>
          </cell>
          <cell r="AF1478" t="str">
            <v>367.NA2</v>
          </cell>
        </row>
        <row r="1479">
          <cell r="A1479">
            <v>1479</v>
          </cell>
          <cell r="B1479">
            <v>368</v>
          </cell>
          <cell r="C1479" t="str">
            <v>Line Transformers</v>
          </cell>
          <cell r="AD1479">
            <v>368</v>
          </cell>
          <cell r="AE1479" t="str">
            <v>NA</v>
          </cell>
          <cell r="AF1479" t="str">
            <v>368.NA</v>
          </cell>
        </row>
        <row r="1480">
          <cell r="A1480">
            <v>1480</v>
          </cell>
          <cell r="D1480" t="str">
            <v>S</v>
          </cell>
          <cell r="E1480" t="str">
            <v>DPW</v>
          </cell>
          <cell r="F1480">
            <v>480346340.53692299</v>
          </cell>
          <cell r="G1480">
            <v>0</v>
          </cell>
          <cell r="H1480">
            <v>0</v>
          </cell>
          <cell r="I1480">
            <v>480346340.53692299</v>
          </cell>
          <cell r="J1480">
            <v>0</v>
          </cell>
          <cell r="K1480">
            <v>0</v>
          </cell>
          <cell r="S1480" t="str">
            <v>XFMR</v>
          </cell>
          <cell r="T1480">
            <v>0</v>
          </cell>
          <cell r="U1480">
            <v>0</v>
          </cell>
          <cell r="V1480">
            <v>480346340.53692299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D1480">
            <v>368</v>
          </cell>
          <cell r="AE1480" t="str">
            <v>S</v>
          </cell>
          <cell r="AF1480" t="str">
            <v>368.S1</v>
          </cell>
        </row>
        <row r="1481">
          <cell r="A1481">
            <v>1481</v>
          </cell>
          <cell r="F1481">
            <v>480346340.53692299</v>
          </cell>
          <cell r="G1481">
            <v>0</v>
          </cell>
          <cell r="H1481">
            <v>0</v>
          </cell>
          <cell r="I1481">
            <v>480346340.53692299</v>
          </cell>
          <cell r="J1481">
            <v>0</v>
          </cell>
          <cell r="K1481">
            <v>0</v>
          </cell>
          <cell r="N1481">
            <v>0</v>
          </cell>
          <cell r="O1481">
            <v>0</v>
          </cell>
          <cell r="Q1481">
            <v>0</v>
          </cell>
          <cell r="R1481">
            <v>0</v>
          </cell>
          <cell r="T1481">
            <v>0</v>
          </cell>
          <cell r="U1481">
            <v>0</v>
          </cell>
          <cell r="V1481">
            <v>480346340.53692299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D1481">
            <v>368</v>
          </cell>
          <cell r="AE1481" t="str">
            <v>NA</v>
          </cell>
          <cell r="AF1481" t="str">
            <v>368.NA1</v>
          </cell>
        </row>
        <row r="1482">
          <cell r="A1482">
            <v>1482</v>
          </cell>
          <cell r="AD1482">
            <v>368</v>
          </cell>
          <cell r="AE1482" t="str">
            <v>NA</v>
          </cell>
          <cell r="AF1482" t="str">
            <v>368.NA2</v>
          </cell>
        </row>
        <row r="1483">
          <cell r="A1483">
            <v>1483</v>
          </cell>
          <cell r="B1483">
            <v>369</v>
          </cell>
          <cell r="C1483" t="str">
            <v>Services</v>
          </cell>
          <cell r="AD1483">
            <v>369</v>
          </cell>
          <cell r="AE1483" t="str">
            <v>NA</v>
          </cell>
          <cell r="AF1483" t="str">
            <v>369.NA</v>
          </cell>
        </row>
        <row r="1484">
          <cell r="A1484">
            <v>1484</v>
          </cell>
          <cell r="D1484" t="str">
            <v>S</v>
          </cell>
          <cell r="E1484" t="str">
            <v>DPW</v>
          </cell>
          <cell r="F1484">
            <v>264418427.883077</v>
          </cell>
          <cell r="G1484">
            <v>0</v>
          </cell>
          <cell r="H1484">
            <v>0</v>
          </cell>
          <cell r="I1484">
            <v>264418427.883077</v>
          </cell>
          <cell r="J1484">
            <v>0</v>
          </cell>
          <cell r="K1484">
            <v>0</v>
          </cell>
          <cell r="S1484" t="str">
            <v>SERV</v>
          </cell>
          <cell r="T1484">
            <v>0</v>
          </cell>
          <cell r="U1484">
            <v>0</v>
          </cell>
          <cell r="V1484">
            <v>0</v>
          </cell>
          <cell r="W1484">
            <v>264418427.883077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D1484">
            <v>369</v>
          </cell>
          <cell r="AE1484" t="str">
            <v>S</v>
          </cell>
          <cell r="AF1484" t="str">
            <v>369.S1</v>
          </cell>
        </row>
        <row r="1485">
          <cell r="A1485">
            <v>1485</v>
          </cell>
          <cell r="F1485">
            <v>264418427.883077</v>
          </cell>
          <cell r="G1485">
            <v>0</v>
          </cell>
          <cell r="H1485">
            <v>0</v>
          </cell>
          <cell r="I1485">
            <v>264418427.883077</v>
          </cell>
          <cell r="J1485">
            <v>0</v>
          </cell>
          <cell r="K1485">
            <v>0</v>
          </cell>
          <cell r="N1485">
            <v>0</v>
          </cell>
          <cell r="O1485">
            <v>0</v>
          </cell>
          <cell r="Q1485">
            <v>0</v>
          </cell>
          <cell r="R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264418427.883077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D1485">
            <v>369</v>
          </cell>
          <cell r="AE1485" t="str">
            <v>NA</v>
          </cell>
          <cell r="AF1485" t="str">
            <v>369.NA1</v>
          </cell>
        </row>
        <row r="1486">
          <cell r="A1486">
            <v>1486</v>
          </cell>
          <cell r="AD1486">
            <v>369</v>
          </cell>
          <cell r="AE1486" t="str">
            <v>NA</v>
          </cell>
          <cell r="AF1486" t="str">
            <v>369.NA2</v>
          </cell>
        </row>
        <row r="1487">
          <cell r="A1487">
            <v>1487</v>
          </cell>
          <cell r="B1487">
            <v>370</v>
          </cell>
          <cell r="C1487" t="str">
            <v>Meters</v>
          </cell>
          <cell r="AD1487">
            <v>370</v>
          </cell>
          <cell r="AE1487" t="str">
            <v>NA</v>
          </cell>
          <cell r="AF1487" t="str">
            <v>370.NA</v>
          </cell>
        </row>
        <row r="1488">
          <cell r="A1488">
            <v>1488</v>
          </cell>
          <cell r="D1488" t="str">
            <v>S</v>
          </cell>
          <cell r="E1488" t="str">
            <v>DPW</v>
          </cell>
          <cell r="F1488">
            <v>77439923.702307701</v>
          </cell>
          <cell r="G1488">
            <v>0</v>
          </cell>
          <cell r="H1488">
            <v>0</v>
          </cell>
          <cell r="I1488">
            <v>77439923.702307701</v>
          </cell>
          <cell r="J1488">
            <v>0</v>
          </cell>
          <cell r="K1488">
            <v>0</v>
          </cell>
          <cell r="S1488" t="str">
            <v>METR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77439923.702307701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D1488">
            <v>370</v>
          </cell>
          <cell r="AE1488" t="str">
            <v>S</v>
          </cell>
          <cell r="AF1488" t="str">
            <v>370.S1</v>
          </cell>
        </row>
        <row r="1489">
          <cell r="A1489">
            <v>1489</v>
          </cell>
          <cell r="F1489">
            <v>77439923.702307701</v>
          </cell>
          <cell r="G1489">
            <v>0</v>
          </cell>
          <cell r="H1489">
            <v>0</v>
          </cell>
          <cell r="I1489">
            <v>77439923.702307701</v>
          </cell>
          <cell r="J1489">
            <v>0</v>
          </cell>
          <cell r="K1489">
            <v>0</v>
          </cell>
          <cell r="N1489">
            <v>0</v>
          </cell>
          <cell r="O1489">
            <v>0</v>
          </cell>
          <cell r="Q1489">
            <v>0</v>
          </cell>
          <cell r="R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77439923.702307701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D1489">
            <v>370</v>
          </cell>
          <cell r="AE1489" t="str">
            <v>NA</v>
          </cell>
          <cell r="AF1489" t="str">
            <v>370.NA1</v>
          </cell>
        </row>
        <row r="1490">
          <cell r="A1490">
            <v>1490</v>
          </cell>
          <cell r="AD1490">
            <v>370</v>
          </cell>
          <cell r="AE1490" t="str">
            <v>NA</v>
          </cell>
          <cell r="AF1490" t="str">
            <v>370.NA2</v>
          </cell>
        </row>
        <row r="1491">
          <cell r="A1491">
            <v>1491</v>
          </cell>
          <cell r="B1491">
            <v>371</v>
          </cell>
          <cell r="C1491" t="str">
            <v>Installations on Customers' Premises</v>
          </cell>
          <cell r="AD1491">
            <v>371</v>
          </cell>
          <cell r="AE1491" t="str">
            <v>NA</v>
          </cell>
          <cell r="AF1491" t="str">
            <v>371.NA</v>
          </cell>
        </row>
        <row r="1492">
          <cell r="A1492">
            <v>1492</v>
          </cell>
          <cell r="D1492" t="str">
            <v>S</v>
          </cell>
          <cell r="E1492" t="str">
            <v>DPW</v>
          </cell>
          <cell r="F1492">
            <v>4339903.5046153804</v>
          </cell>
          <cell r="G1492">
            <v>0</v>
          </cell>
          <cell r="H1492">
            <v>0</v>
          </cell>
          <cell r="I1492">
            <v>4339903.5046153804</v>
          </cell>
          <cell r="J1492">
            <v>0</v>
          </cell>
          <cell r="K1492">
            <v>0</v>
          </cell>
          <cell r="S1492" t="str">
            <v>PC</v>
          </cell>
          <cell r="T1492">
            <v>0</v>
          </cell>
          <cell r="U1492">
            <v>4339903.5046153804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D1492">
            <v>371</v>
          </cell>
          <cell r="AE1492" t="str">
            <v>S</v>
          </cell>
          <cell r="AF1492" t="str">
            <v>371.S1</v>
          </cell>
        </row>
        <row r="1493">
          <cell r="A1493">
            <v>1493</v>
          </cell>
          <cell r="F1493">
            <v>4339903.5046153804</v>
          </cell>
          <cell r="G1493">
            <v>0</v>
          </cell>
          <cell r="H1493">
            <v>0</v>
          </cell>
          <cell r="I1493">
            <v>4339903.5046153804</v>
          </cell>
          <cell r="J1493">
            <v>0</v>
          </cell>
          <cell r="K1493">
            <v>0</v>
          </cell>
          <cell r="N1493">
            <v>0</v>
          </cell>
          <cell r="O1493">
            <v>0</v>
          </cell>
          <cell r="Q1493">
            <v>0</v>
          </cell>
          <cell r="R1493">
            <v>0</v>
          </cell>
          <cell r="T1493">
            <v>0</v>
          </cell>
          <cell r="U1493">
            <v>4339903.5046153804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371</v>
          </cell>
          <cell r="AE1493" t="str">
            <v>NA</v>
          </cell>
          <cell r="AF1493" t="str">
            <v>371.NA1</v>
          </cell>
        </row>
        <row r="1494">
          <cell r="A1494">
            <v>1494</v>
          </cell>
          <cell r="AD1494">
            <v>371</v>
          </cell>
          <cell r="AE1494" t="str">
            <v>NA</v>
          </cell>
          <cell r="AF1494" t="str">
            <v>371.NA2</v>
          </cell>
        </row>
        <row r="1495">
          <cell r="A1495">
            <v>1495</v>
          </cell>
          <cell r="B1495">
            <v>372</v>
          </cell>
          <cell r="C1495" t="str">
            <v>Leased Property</v>
          </cell>
          <cell r="AD1495">
            <v>372</v>
          </cell>
          <cell r="AE1495" t="str">
            <v>NA</v>
          </cell>
          <cell r="AF1495" t="str">
            <v>372.NA</v>
          </cell>
        </row>
        <row r="1496">
          <cell r="A1496">
            <v>1496</v>
          </cell>
          <cell r="D1496" t="str">
            <v>S</v>
          </cell>
          <cell r="E1496" t="str">
            <v>DPW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S1496" t="str">
            <v>PLNT2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D1496">
            <v>372</v>
          </cell>
          <cell r="AE1496" t="str">
            <v>S</v>
          </cell>
          <cell r="AF1496" t="str">
            <v>372.S1</v>
          </cell>
        </row>
        <row r="1497">
          <cell r="A1497">
            <v>1497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N1497">
            <v>0</v>
          </cell>
          <cell r="O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372</v>
          </cell>
          <cell r="AE1497" t="str">
            <v>NA</v>
          </cell>
          <cell r="AF1497" t="str">
            <v>372.NA1</v>
          </cell>
        </row>
        <row r="1498">
          <cell r="A1498">
            <v>1498</v>
          </cell>
          <cell r="AD1498">
            <v>372</v>
          </cell>
          <cell r="AE1498" t="str">
            <v>NA</v>
          </cell>
          <cell r="AF1498" t="str">
            <v>372.NA2</v>
          </cell>
        </row>
        <row r="1499">
          <cell r="A1499">
            <v>1499</v>
          </cell>
          <cell r="B1499">
            <v>373</v>
          </cell>
          <cell r="C1499" t="str">
            <v>Street Lights</v>
          </cell>
          <cell r="AD1499">
            <v>373</v>
          </cell>
          <cell r="AE1499" t="str">
            <v>NA</v>
          </cell>
          <cell r="AF1499" t="str">
            <v>373.NA2</v>
          </cell>
        </row>
        <row r="1500">
          <cell r="A1500">
            <v>1500</v>
          </cell>
          <cell r="D1500" t="str">
            <v>S</v>
          </cell>
          <cell r="E1500" t="str">
            <v>DPW</v>
          </cell>
          <cell r="F1500">
            <v>22022824.606153801</v>
          </cell>
          <cell r="G1500">
            <v>0</v>
          </cell>
          <cell r="H1500">
            <v>0</v>
          </cell>
          <cell r="I1500">
            <v>22022824.606153801</v>
          </cell>
          <cell r="J1500">
            <v>0</v>
          </cell>
          <cell r="K1500">
            <v>0</v>
          </cell>
          <cell r="S1500" t="str">
            <v>PC</v>
          </cell>
          <cell r="T1500">
            <v>0</v>
          </cell>
          <cell r="U1500">
            <v>22022824.606153801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D1500">
            <v>373</v>
          </cell>
          <cell r="AE1500" t="str">
            <v>S</v>
          </cell>
          <cell r="AF1500" t="str">
            <v>373.S1</v>
          </cell>
        </row>
        <row r="1501">
          <cell r="A1501">
            <v>1501</v>
          </cell>
          <cell r="F1501">
            <v>22022824.606153801</v>
          </cell>
          <cell r="G1501">
            <v>0</v>
          </cell>
          <cell r="H1501">
            <v>0</v>
          </cell>
          <cell r="I1501">
            <v>22022824.606153801</v>
          </cell>
          <cell r="J1501">
            <v>0</v>
          </cell>
          <cell r="K1501">
            <v>0</v>
          </cell>
          <cell r="N1501">
            <v>0</v>
          </cell>
          <cell r="O1501">
            <v>0</v>
          </cell>
          <cell r="Q1501">
            <v>0</v>
          </cell>
          <cell r="R1501">
            <v>0</v>
          </cell>
          <cell r="T1501">
            <v>0</v>
          </cell>
          <cell r="U1501">
            <v>22022824.606153801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D1501">
            <v>373</v>
          </cell>
          <cell r="AE1501" t="str">
            <v>NA</v>
          </cell>
          <cell r="AF1501" t="str">
            <v>373.NA3</v>
          </cell>
        </row>
        <row r="1502">
          <cell r="A1502">
            <v>1502</v>
          </cell>
          <cell r="AD1502">
            <v>373</v>
          </cell>
          <cell r="AE1502" t="str">
            <v>NA</v>
          </cell>
          <cell r="AF1502" t="str">
            <v>373.NA4</v>
          </cell>
        </row>
        <row r="1503">
          <cell r="A1503">
            <v>1503</v>
          </cell>
          <cell r="B1503" t="str">
            <v>DP</v>
          </cell>
          <cell r="C1503" t="str">
            <v>Unclassified Dist Plant - Acct 300</v>
          </cell>
          <cell r="AD1503" t="str">
            <v>DP</v>
          </cell>
          <cell r="AE1503" t="str">
            <v>NA</v>
          </cell>
          <cell r="AF1503" t="str">
            <v>DP.NA</v>
          </cell>
        </row>
        <row r="1504">
          <cell r="A1504">
            <v>1504</v>
          </cell>
          <cell r="D1504" t="str">
            <v>S</v>
          </cell>
          <cell r="E1504" t="str">
            <v>DPW</v>
          </cell>
          <cell r="F1504">
            <v>15375258.134615401</v>
          </cell>
          <cell r="G1504">
            <v>0</v>
          </cell>
          <cell r="H1504">
            <v>0</v>
          </cell>
          <cell r="I1504">
            <v>15375258.134615401</v>
          </cell>
          <cell r="J1504">
            <v>0</v>
          </cell>
          <cell r="K1504">
            <v>0</v>
          </cell>
          <cell r="S1504" t="str">
            <v>PLNT2</v>
          </cell>
          <cell r="T1504">
            <v>3969056.9738394581</v>
          </cell>
          <cell r="U1504">
            <v>11406201.160775943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 t="str">
            <v>DP</v>
          </cell>
          <cell r="AE1504" t="str">
            <v>S</v>
          </cell>
          <cell r="AF1504" t="str">
            <v>DP.S</v>
          </cell>
        </row>
        <row r="1505">
          <cell r="A1505">
            <v>1505</v>
          </cell>
          <cell r="F1505">
            <v>15375258.134615401</v>
          </cell>
          <cell r="G1505">
            <v>0</v>
          </cell>
          <cell r="H1505">
            <v>0</v>
          </cell>
          <cell r="I1505">
            <v>15375258.134615401</v>
          </cell>
          <cell r="J1505">
            <v>0</v>
          </cell>
          <cell r="K1505">
            <v>0</v>
          </cell>
          <cell r="N1505">
            <v>0</v>
          </cell>
          <cell r="O1505">
            <v>0</v>
          </cell>
          <cell r="Q1505">
            <v>0</v>
          </cell>
          <cell r="R1505">
            <v>0</v>
          </cell>
          <cell r="T1505">
            <v>3969056.9738394581</v>
          </cell>
          <cell r="U1505">
            <v>11406201.160775943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D1505" t="str">
            <v>DP</v>
          </cell>
          <cell r="AE1505" t="str">
            <v>NA</v>
          </cell>
          <cell r="AF1505" t="str">
            <v>DP.NA1</v>
          </cell>
        </row>
        <row r="1506">
          <cell r="A1506">
            <v>1506</v>
          </cell>
          <cell r="AD1506" t="str">
            <v>DP</v>
          </cell>
          <cell r="AE1506" t="str">
            <v>NA</v>
          </cell>
          <cell r="AF1506" t="str">
            <v>DP.NA2</v>
          </cell>
        </row>
        <row r="1507">
          <cell r="A1507">
            <v>1507</v>
          </cell>
          <cell r="B1507" t="str">
            <v>DS0</v>
          </cell>
          <cell r="C1507" t="str">
            <v>Unclassified Dist Sub Plant - Acct 300</v>
          </cell>
          <cell r="AD1507" t="str">
            <v>DS0</v>
          </cell>
          <cell r="AE1507" t="str">
            <v>NA</v>
          </cell>
          <cell r="AF1507" t="str">
            <v>DS0.NA</v>
          </cell>
        </row>
        <row r="1508">
          <cell r="A1508">
            <v>1508</v>
          </cell>
          <cell r="D1508" t="str">
            <v>S</v>
          </cell>
          <cell r="E1508" t="str">
            <v>DPW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S1508" t="str">
            <v>PLNT2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D1508" t="str">
            <v>DS0</v>
          </cell>
          <cell r="AE1508" t="str">
            <v>S</v>
          </cell>
          <cell r="AF1508" t="str">
            <v>DS0.S</v>
          </cell>
        </row>
        <row r="1509">
          <cell r="A1509">
            <v>1509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N1509">
            <v>0</v>
          </cell>
          <cell r="O1509">
            <v>0</v>
          </cell>
          <cell r="Q1509">
            <v>0</v>
          </cell>
          <cell r="R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D1509" t="str">
            <v>DS0</v>
          </cell>
          <cell r="AE1509" t="str">
            <v>NA</v>
          </cell>
          <cell r="AF1509" t="str">
            <v>DS0.NA1</v>
          </cell>
        </row>
        <row r="1510">
          <cell r="A1510">
            <v>1510</v>
          </cell>
          <cell r="AD1510" t="str">
            <v>DS0</v>
          </cell>
          <cell r="AE1510" t="str">
            <v>NA</v>
          </cell>
          <cell r="AF1510" t="str">
            <v>DS0.NA2</v>
          </cell>
        </row>
        <row r="1511">
          <cell r="A1511">
            <v>1511</v>
          </cell>
          <cell r="AD1511" t="str">
            <v>DS0</v>
          </cell>
          <cell r="AE1511" t="str">
            <v>NA</v>
          </cell>
          <cell r="AF1511" t="str">
            <v>DS0.NA3</v>
          </cell>
        </row>
        <row r="1512">
          <cell r="A1512">
            <v>1512</v>
          </cell>
          <cell r="B1512" t="str">
            <v>TOTAL DISTRIBUTION PLANT</v>
          </cell>
          <cell r="F1512">
            <v>2671100942.2230773</v>
          </cell>
          <cell r="G1512">
            <v>0</v>
          </cell>
          <cell r="H1512">
            <v>0</v>
          </cell>
          <cell r="I1512">
            <v>2671100942.2230773</v>
          </cell>
          <cell r="J1512">
            <v>0</v>
          </cell>
          <cell r="K1512">
            <v>0</v>
          </cell>
          <cell r="N1512">
            <v>0</v>
          </cell>
          <cell r="O1512">
            <v>0</v>
          </cell>
          <cell r="Q1512">
            <v>0</v>
          </cell>
          <cell r="R1512">
            <v>0</v>
          </cell>
          <cell r="T1512">
            <v>477284640.75973338</v>
          </cell>
          <cell r="U1512">
            <v>1371611609.3410356</v>
          </cell>
          <cell r="V1512">
            <v>480346340.53692299</v>
          </cell>
          <cell r="W1512">
            <v>264418427.883077</v>
          </cell>
          <cell r="X1512">
            <v>77439923.702307701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D1512" t="str">
            <v>TOTAL DISTRIBUTION PLANT</v>
          </cell>
          <cell r="AE1512" t="str">
            <v>NA</v>
          </cell>
          <cell r="AF1512" t="str">
            <v>TOTAL DISTRIBUTION PLANT.NA</v>
          </cell>
        </row>
        <row r="1513">
          <cell r="A1513">
            <v>1513</v>
          </cell>
          <cell r="AD1513" t="str">
            <v>TOTAL DISTRIBUTION PLANT</v>
          </cell>
          <cell r="AE1513" t="str">
            <v>NA</v>
          </cell>
          <cell r="AF1513" t="str">
            <v>TOTAL DISTRIBUTION PLANT.NA1</v>
          </cell>
        </row>
        <row r="1514">
          <cell r="A1514">
            <v>1514</v>
          </cell>
          <cell r="B1514">
            <v>389</v>
          </cell>
          <cell r="C1514" t="str">
            <v>Land and Land Rights</v>
          </cell>
          <cell r="AD1514">
            <v>389</v>
          </cell>
          <cell r="AE1514" t="str">
            <v>NA</v>
          </cell>
          <cell r="AF1514" t="str">
            <v>389.NA</v>
          </cell>
        </row>
        <row r="1515">
          <cell r="A1515">
            <v>1515</v>
          </cell>
          <cell r="D1515" t="str">
            <v>S</v>
          </cell>
          <cell r="E1515" t="str">
            <v>G-SITUS</v>
          </cell>
          <cell r="F1515">
            <v>4068287.04</v>
          </cell>
          <cell r="G1515">
            <v>0</v>
          </cell>
          <cell r="H1515">
            <v>1205991.237540324</v>
          </cell>
          <cell r="I1515">
            <v>2862295.8024596758</v>
          </cell>
          <cell r="J1515">
            <v>0</v>
          </cell>
          <cell r="K1515">
            <v>0</v>
          </cell>
          <cell r="M1515">
            <v>0.75</v>
          </cell>
          <cell r="N1515">
            <v>0</v>
          </cell>
          <cell r="O1515">
            <v>0</v>
          </cell>
          <cell r="P1515">
            <v>0.75</v>
          </cell>
          <cell r="Q1515">
            <v>904493.42815524293</v>
          </cell>
          <cell r="R1515">
            <v>301497.809385081</v>
          </cell>
          <cell r="S1515" t="str">
            <v>PLNT</v>
          </cell>
          <cell r="T1515">
            <v>502061.21047623426</v>
          </cell>
          <cell r="U1515">
            <v>1442814.0486416284</v>
          </cell>
          <cell r="V1515">
            <v>535973.10371719673</v>
          </cell>
          <cell r="W1515">
            <v>295039.54441310203</v>
          </cell>
          <cell r="X1515">
            <v>86407.895211514216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389</v>
          </cell>
          <cell r="AE1515" t="str">
            <v>S</v>
          </cell>
          <cell r="AF1515" t="str">
            <v>389.S</v>
          </cell>
        </row>
        <row r="1516">
          <cell r="A1516">
            <v>1516</v>
          </cell>
          <cell r="D1516" t="str">
            <v>CN</v>
          </cell>
          <cell r="E1516" t="str">
            <v>CUST</v>
          </cell>
          <cell r="F1516">
            <v>527009.81959136168</v>
          </cell>
          <cell r="G1516">
            <v>0</v>
          </cell>
          <cell r="H1516">
            <v>0</v>
          </cell>
          <cell r="I1516">
            <v>0</v>
          </cell>
          <cell r="J1516">
            <v>527009.81959136168</v>
          </cell>
          <cell r="K1516">
            <v>0</v>
          </cell>
          <cell r="M1516">
            <v>0.75</v>
          </cell>
          <cell r="N1516">
            <v>0</v>
          </cell>
          <cell r="O1516">
            <v>0</v>
          </cell>
          <cell r="P1516">
            <v>0.75</v>
          </cell>
          <cell r="Q1516">
            <v>0</v>
          </cell>
          <cell r="R1516">
            <v>0</v>
          </cell>
          <cell r="S1516" t="str">
            <v>CUST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D1516">
            <v>389</v>
          </cell>
          <cell r="AE1516" t="str">
            <v>CN</v>
          </cell>
          <cell r="AF1516" t="str">
            <v>389.CN</v>
          </cell>
        </row>
        <row r="1517">
          <cell r="A1517">
            <v>1517</v>
          </cell>
          <cell r="D1517" t="str">
            <v>SG</v>
          </cell>
          <cell r="E1517" t="str">
            <v>PT</v>
          </cell>
          <cell r="F1517">
            <v>145.36923560809262</v>
          </cell>
          <cell r="G1517">
            <v>98.554312136709726</v>
          </cell>
          <cell r="H1517">
            <v>46.814923471382905</v>
          </cell>
          <cell r="I1517">
            <v>0</v>
          </cell>
          <cell r="J1517">
            <v>0</v>
          </cell>
          <cell r="K1517">
            <v>0</v>
          </cell>
          <cell r="M1517">
            <v>0.75</v>
          </cell>
          <cell r="N1517">
            <v>73.915734102532298</v>
          </cell>
          <cell r="O1517">
            <v>24.638578034177431</v>
          </cell>
          <cell r="P1517">
            <v>0.75</v>
          </cell>
          <cell r="Q1517">
            <v>35.111192603537177</v>
          </cell>
          <cell r="R1517">
            <v>11.703730867845726</v>
          </cell>
          <cell r="S1517" t="str">
            <v>PLNT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D1517">
            <v>389</v>
          </cell>
          <cell r="AE1517" t="str">
            <v>SG</v>
          </cell>
          <cell r="AF1517" t="str">
            <v>389.SG</v>
          </cell>
        </row>
        <row r="1518">
          <cell r="A1518">
            <v>1518</v>
          </cell>
          <cell r="D1518" t="str">
            <v>SG</v>
          </cell>
          <cell r="E1518" t="str">
            <v>G-SG</v>
          </cell>
          <cell r="F1518">
            <v>536.97642384061771</v>
          </cell>
          <cell r="G1518">
            <v>237.36423323670112</v>
          </cell>
          <cell r="H1518">
            <v>299.61219060391664</v>
          </cell>
          <cell r="I1518">
            <v>0</v>
          </cell>
          <cell r="J1518">
            <v>0</v>
          </cell>
          <cell r="K1518">
            <v>0</v>
          </cell>
          <cell r="M1518">
            <v>0.75</v>
          </cell>
          <cell r="N1518">
            <v>178.02317492752584</v>
          </cell>
          <cell r="O1518">
            <v>59.341058309175281</v>
          </cell>
          <cell r="P1518">
            <v>0.75</v>
          </cell>
          <cell r="Q1518">
            <v>224.7091429529375</v>
          </cell>
          <cell r="R1518">
            <v>74.903047650979161</v>
          </cell>
          <cell r="S1518" t="str">
            <v>PLNT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D1518">
            <v>389</v>
          </cell>
          <cell r="AE1518" t="str">
            <v>SG</v>
          </cell>
          <cell r="AF1518" t="str">
            <v>389.SG1</v>
          </cell>
        </row>
        <row r="1519">
          <cell r="A1519">
            <v>1519</v>
          </cell>
          <cell r="D1519" t="str">
            <v>SO</v>
          </cell>
          <cell r="E1519" t="str">
            <v>PTD</v>
          </cell>
          <cell r="F1519">
            <v>3251348.7944193762</v>
          </cell>
          <cell r="G1519">
            <v>1637519.5590382486</v>
          </cell>
          <cell r="H1519">
            <v>777848.79400232434</v>
          </cell>
          <cell r="I1519">
            <v>835980.44137880288</v>
          </cell>
          <cell r="J1519">
            <v>0</v>
          </cell>
          <cell r="K1519">
            <v>0</v>
          </cell>
          <cell r="M1519">
            <v>0.75</v>
          </cell>
          <cell r="N1519">
            <v>1228139.6692786864</v>
          </cell>
          <cell r="O1519">
            <v>409379.88975956215</v>
          </cell>
          <cell r="P1519">
            <v>0.75</v>
          </cell>
          <cell r="Q1519">
            <v>583386.59550174326</v>
          </cell>
          <cell r="R1519">
            <v>194462.19850058109</v>
          </cell>
          <cell r="S1519" t="str">
            <v>PLNT</v>
          </cell>
          <cell r="T1519">
            <v>146635.21218611413</v>
          </cell>
          <cell r="U1519">
            <v>421397.51040911447</v>
          </cell>
          <cell r="V1519">
            <v>156539.73688800159</v>
          </cell>
          <cell r="W1519">
            <v>86171.138688989755</v>
          </cell>
          <cell r="X1519">
            <v>25236.843206582824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D1519">
            <v>389</v>
          </cell>
          <cell r="AE1519" t="str">
            <v>SO</v>
          </cell>
          <cell r="AF1519" t="str">
            <v>389.SO</v>
          </cell>
        </row>
        <row r="1520">
          <cell r="A1520">
            <v>1520</v>
          </cell>
          <cell r="F1520">
            <v>7847327.999670187</v>
          </cell>
          <cell r="G1520">
            <v>1637855.4775836221</v>
          </cell>
          <cell r="H1520">
            <v>1984186.4586567236</v>
          </cell>
          <cell r="I1520">
            <v>3698276.2438384788</v>
          </cell>
          <cell r="J1520">
            <v>527009.81959136168</v>
          </cell>
          <cell r="K1520">
            <v>0</v>
          </cell>
          <cell r="N1520">
            <v>1228391.6081877165</v>
          </cell>
          <cell r="O1520">
            <v>409463.86939590552</v>
          </cell>
          <cell r="Q1520">
            <v>1488139.8439925425</v>
          </cell>
          <cell r="R1520">
            <v>496046.6146641809</v>
          </cell>
          <cell r="T1520">
            <v>648696.42266234837</v>
          </cell>
          <cell r="U1520">
            <v>1864211.5590507428</v>
          </cell>
          <cell r="V1520">
            <v>692512.84060519829</v>
          </cell>
          <cell r="W1520">
            <v>381210.68310209177</v>
          </cell>
          <cell r="X1520">
            <v>111644.73841809704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389</v>
          </cell>
          <cell r="AE1520" t="str">
            <v>NA</v>
          </cell>
          <cell r="AF1520" t="str">
            <v>389.NA1</v>
          </cell>
        </row>
        <row r="1521">
          <cell r="A1521">
            <v>1521</v>
          </cell>
          <cell r="AD1521">
            <v>389</v>
          </cell>
          <cell r="AE1521" t="str">
            <v>NA</v>
          </cell>
          <cell r="AF1521" t="str">
            <v>389.NA2</v>
          </cell>
        </row>
        <row r="1522">
          <cell r="A1522">
            <v>1522</v>
          </cell>
          <cell r="B1522">
            <v>390</v>
          </cell>
          <cell r="C1522" t="str">
            <v>Structures and Improvements</v>
          </cell>
          <cell r="AD1522">
            <v>390</v>
          </cell>
          <cell r="AE1522" t="str">
            <v>NA</v>
          </cell>
          <cell r="AF1522" t="str">
            <v>390.NA</v>
          </cell>
        </row>
        <row r="1523">
          <cell r="A1523">
            <v>1523</v>
          </cell>
          <cell r="D1523" t="str">
            <v>S</v>
          </cell>
          <cell r="E1523" t="str">
            <v>G-SITUS</v>
          </cell>
          <cell r="F1523">
            <v>43118513.086153798</v>
          </cell>
          <cell r="G1523">
            <v>0</v>
          </cell>
          <cell r="H1523">
            <v>12781927.245150646</v>
          </cell>
          <cell r="I1523">
            <v>30336585.84100315</v>
          </cell>
          <cell r="J1523">
            <v>0</v>
          </cell>
          <cell r="K1523">
            <v>0</v>
          </cell>
          <cell r="M1523">
            <v>0.75</v>
          </cell>
          <cell r="N1523">
            <v>0</v>
          </cell>
          <cell r="O1523">
            <v>0</v>
          </cell>
          <cell r="P1523">
            <v>0.75</v>
          </cell>
          <cell r="Q1523">
            <v>9586445.4338629842</v>
          </cell>
          <cell r="R1523">
            <v>3195481.8112876615</v>
          </cell>
          <cell r="S1523" t="str">
            <v>PLNT</v>
          </cell>
          <cell r="T1523">
            <v>5321191.1207646066</v>
          </cell>
          <cell r="U1523">
            <v>15291938.800178807</v>
          </cell>
          <cell r="V1523">
            <v>5680612.7638566066</v>
          </cell>
          <cell r="W1523">
            <v>3127032.6630416904</v>
          </cell>
          <cell r="X1523">
            <v>915810.49316143675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D1523">
            <v>390</v>
          </cell>
          <cell r="AE1523" t="str">
            <v>S</v>
          </cell>
          <cell r="AF1523" t="str">
            <v>390.S</v>
          </cell>
        </row>
        <row r="1524">
          <cell r="A1524">
            <v>1524</v>
          </cell>
          <cell r="D1524" t="str">
            <v>SG</v>
          </cell>
          <cell r="E1524" t="str">
            <v>G-DGU</v>
          </cell>
          <cell r="F1524">
            <v>147018.79599620082</v>
          </cell>
          <cell r="G1524">
            <v>98504.813666009315</v>
          </cell>
          <cell r="H1524">
            <v>48513.982330191502</v>
          </cell>
          <cell r="I1524">
            <v>0</v>
          </cell>
          <cell r="J1524">
            <v>0</v>
          </cell>
          <cell r="K1524">
            <v>0</v>
          </cell>
          <cell r="M1524">
            <v>0.75</v>
          </cell>
          <cell r="N1524">
            <v>73878.610249506979</v>
          </cell>
          <cell r="O1524">
            <v>24626.203416502329</v>
          </cell>
          <cell r="P1524">
            <v>0.75</v>
          </cell>
          <cell r="Q1524">
            <v>36385.486747643627</v>
          </cell>
          <cell r="R1524">
            <v>12128.495582547876</v>
          </cell>
          <cell r="S1524" t="str">
            <v>PLNT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D1524">
            <v>390</v>
          </cell>
          <cell r="AE1524" t="str">
            <v>SG</v>
          </cell>
          <cell r="AF1524" t="str">
            <v>390.SG</v>
          </cell>
        </row>
        <row r="1525">
          <cell r="A1525">
            <v>1525</v>
          </cell>
          <cell r="D1525" t="str">
            <v>SG</v>
          </cell>
          <cell r="E1525" t="str">
            <v>G-DGU</v>
          </cell>
          <cell r="F1525">
            <v>699576.08163833502</v>
          </cell>
          <cell r="G1525">
            <v>468726.54003207787</v>
          </cell>
          <cell r="H1525">
            <v>230849.54160625715</v>
          </cell>
          <cell r="I1525">
            <v>0</v>
          </cell>
          <cell r="J1525">
            <v>0</v>
          </cell>
          <cell r="K1525">
            <v>0</v>
          </cell>
          <cell r="M1525">
            <v>0.75</v>
          </cell>
          <cell r="N1525">
            <v>351544.90502405842</v>
          </cell>
          <cell r="O1525">
            <v>117181.63500801947</v>
          </cell>
          <cell r="P1525">
            <v>0.75</v>
          </cell>
          <cell r="Q1525">
            <v>173137.15620469284</v>
          </cell>
          <cell r="R1525">
            <v>57712.385401564286</v>
          </cell>
          <cell r="S1525" t="str">
            <v>PLNT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D1525">
            <v>390</v>
          </cell>
          <cell r="AE1525" t="str">
            <v>SG</v>
          </cell>
          <cell r="AF1525" t="str">
            <v>390.SG1</v>
          </cell>
        </row>
        <row r="1526">
          <cell r="A1526">
            <v>1526</v>
          </cell>
          <cell r="D1526" t="str">
            <v>SE</v>
          </cell>
          <cell r="E1526" t="str">
            <v>P</v>
          </cell>
          <cell r="F1526">
            <v>135425.19466902368</v>
          </cell>
          <cell r="G1526">
            <v>135425.19466902368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M1526">
            <v>0.75</v>
          </cell>
          <cell r="N1526">
            <v>101568.89600176776</v>
          </cell>
          <cell r="O1526">
            <v>33856.29866725592</v>
          </cell>
          <cell r="P1526">
            <v>0.75</v>
          </cell>
          <cell r="Q1526">
            <v>0</v>
          </cell>
          <cell r="R1526">
            <v>0</v>
          </cell>
          <cell r="S1526" t="str">
            <v>PLNT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D1526">
            <v>390</v>
          </cell>
          <cell r="AE1526" t="str">
            <v>SE</v>
          </cell>
          <cell r="AF1526" t="str">
            <v>390.SE</v>
          </cell>
        </row>
        <row r="1527">
          <cell r="A1527">
            <v>1527</v>
          </cell>
          <cell r="D1527" t="str">
            <v>CN</v>
          </cell>
          <cell r="E1527" t="str">
            <v>CUST</v>
          </cell>
          <cell r="F1527">
            <v>3863659.9529558197</v>
          </cell>
          <cell r="G1527">
            <v>0</v>
          </cell>
          <cell r="H1527">
            <v>0</v>
          </cell>
          <cell r="I1527">
            <v>0</v>
          </cell>
          <cell r="J1527">
            <v>3863659.9529558197</v>
          </cell>
          <cell r="K1527">
            <v>0</v>
          </cell>
          <cell r="M1527">
            <v>0.75</v>
          </cell>
          <cell r="N1527">
            <v>0</v>
          </cell>
          <cell r="O1527">
            <v>0</v>
          </cell>
          <cell r="P1527">
            <v>0.75</v>
          </cell>
          <cell r="Q1527">
            <v>0</v>
          </cell>
          <cell r="R1527">
            <v>0</v>
          </cell>
          <cell r="S1527" t="str">
            <v>CUST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D1527">
            <v>390</v>
          </cell>
          <cell r="AE1527" t="str">
            <v>CN</v>
          </cell>
          <cell r="AF1527" t="str">
            <v>390.CN</v>
          </cell>
        </row>
        <row r="1528">
          <cell r="A1528">
            <v>1528</v>
          </cell>
          <cell r="D1528" t="str">
            <v>SG</v>
          </cell>
          <cell r="E1528" t="str">
            <v>G-SG</v>
          </cell>
          <cell r="F1528">
            <v>2485008.7521301568</v>
          </cell>
          <cell r="G1528">
            <v>1098469.4501428292</v>
          </cell>
          <cell r="H1528">
            <v>1386539.3019873276</v>
          </cell>
          <cell r="I1528">
            <v>0</v>
          </cell>
          <cell r="J1528">
            <v>0</v>
          </cell>
          <cell r="K1528">
            <v>0</v>
          </cell>
          <cell r="M1528">
            <v>0.75</v>
          </cell>
          <cell r="N1528">
            <v>823852.08760712191</v>
          </cell>
          <cell r="O1528">
            <v>274617.3625357073</v>
          </cell>
          <cell r="P1528">
            <v>0.75</v>
          </cell>
          <cell r="Q1528">
            <v>1039904.4764904957</v>
          </cell>
          <cell r="R1528">
            <v>346634.82549683191</v>
          </cell>
          <cell r="S1528" t="str">
            <v>PLNT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D1528">
            <v>390</v>
          </cell>
          <cell r="AE1528" t="str">
            <v>SG</v>
          </cell>
          <cell r="AF1528" t="str">
            <v>390.SG2</v>
          </cell>
        </row>
        <row r="1529">
          <cell r="A1529">
            <v>1529</v>
          </cell>
          <cell r="D1529" t="str">
            <v>SO</v>
          </cell>
          <cell r="E1529" t="str">
            <v>PTD</v>
          </cell>
          <cell r="F1529">
            <v>42301431.166426197</v>
          </cell>
          <cell r="G1529">
            <v>21304826.178362433</v>
          </cell>
          <cell r="H1529">
            <v>10120143.761214936</v>
          </cell>
          <cell r="I1529">
            <v>10876461.226848826</v>
          </cell>
          <cell r="J1529">
            <v>0</v>
          </cell>
          <cell r="K1529">
            <v>0</v>
          </cell>
          <cell r="M1529">
            <v>0.75</v>
          </cell>
          <cell r="N1529">
            <v>15978619.633771826</v>
          </cell>
          <cell r="O1529">
            <v>5326206.5445906082</v>
          </cell>
          <cell r="P1529">
            <v>0.75</v>
          </cell>
          <cell r="Q1529">
            <v>7590107.8209112026</v>
          </cell>
          <cell r="R1529">
            <v>2530035.940303734</v>
          </cell>
          <cell r="S1529" t="str">
            <v>PLNT</v>
          </cell>
          <cell r="T1529">
            <v>1907786.4994096742</v>
          </cell>
          <cell r="U1529">
            <v>5482560.9023770792</v>
          </cell>
          <cell r="V1529">
            <v>2036648.5798583149</v>
          </cell>
          <cell r="W1529">
            <v>1121123.1775690853</v>
          </cell>
          <cell r="X1529">
            <v>328342.06763467134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D1529">
            <v>390</v>
          </cell>
          <cell r="AE1529" t="str">
            <v>SO</v>
          </cell>
          <cell r="AF1529" t="str">
            <v>390.SO</v>
          </cell>
        </row>
        <row r="1530">
          <cell r="A1530">
            <v>1530</v>
          </cell>
          <cell r="F1530">
            <v>92750633.029969543</v>
          </cell>
          <cell r="G1530">
            <v>23105952.176872373</v>
          </cell>
          <cell r="H1530">
            <v>24567973.83228936</v>
          </cell>
          <cell r="I1530">
            <v>41213047.067851976</v>
          </cell>
          <cell r="J1530">
            <v>3863659.9529558197</v>
          </cell>
          <cell r="K1530">
            <v>0</v>
          </cell>
          <cell r="N1530">
            <v>17329464.132654279</v>
          </cell>
          <cell r="O1530">
            <v>5776488.0442180932</v>
          </cell>
          <cell r="Q1530">
            <v>18425980.374217018</v>
          </cell>
          <cell r="R1530">
            <v>6141993.4580723401</v>
          </cell>
          <cell r="T1530">
            <v>7228977.6201742813</v>
          </cell>
          <cell r="U1530">
            <v>20774499.702555887</v>
          </cell>
          <cell r="V1530">
            <v>7717261.3437149217</v>
          </cell>
          <cell r="W1530">
            <v>4248155.8406107761</v>
          </cell>
          <cell r="X1530">
            <v>1244152.5607961081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D1530">
            <v>390</v>
          </cell>
          <cell r="AE1530" t="str">
            <v>NA</v>
          </cell>
          <cell r="AF1530" t="str">
            <v>390.NA1</v>
          </cell>
        </row>
        <row r="1531">
          <cell r="A1531">
            <v>1531</v>
          </cell>
          <cell r="AD1531">
            <v>390</v>
          </cell>
          <cell r="AE1531" t="str">
            <v>NA</v>
          </cell>
          <cell r="AF1531" t="str">
            <v>390.NA2</v>
          </cell>
        </row>
        <row r="1532">
          <cell r="A1532">
            <v>1532</v>
          </cell>
          <cell r="B1532">
            <v>391</v>
          </cell>
          <cell r="C1532" t="str">
            <v>Office Furniture &amp; Equipment</v>
          </cell>
          <cell r="AD1532">
            <v>391</v>
          </cell>
          <cell r="AE1532" t="str">
            <v>NA</v>
          </cell>
          <cell r="AF1532" t="str">
            <v>391.NA</v>
          </cell>
        </row>
        <row r="1533">
          <cell r="A1533">
            <v>1533</v>
          </cell>
          <cell r="D1533" t="str">
            <v>S</v>
          </cell>
          <cell r="E1533" t="str">
            <v>G-SITUS</v>
          </cell>
          <cell r="F1533">
            <v>2276308.1230769199</v>
          </cell>
          <cell r="G1533">
            <v>0</v>
          </cell>
          <cell r="H1533">
            <v>674782.19294296089</v>
          </cell>
          <cell r="I1533">
            <v>1601525.930133959</v>
          </cell>
          <cell r="J1533">
            <v>0</v>
          </cell>
          <cell r="K1533">
            <v>0</v>
          </cell>
          <cell r="M1533">
            <v>0.75</v>
          </cell>
          <cell r="N1533">
            <v>0</v>
          </cell>
          <cell r="O1533">
            <v>0</v>
          </cell>
          <cell r="P1533">
            <v>0.75</v>
          </cell>
          <cell r="Q1533">
            <v>506086.64470722066</v>
          </cell>
          <cell r="R1533">
            <v>168695.54823574022</v>
          </cell>
          <cell r="S1533" t="str">
            <v>PLNT</v>
          </cell>
          <cell r="T1533">
            <v>280915.77621054073</v>
          </cell>
          <cell r="U1533">
            <v>807290.46567285398</v>
          </cell>
          <cell r="V1533">
            <v>299890.32675093727</v>
          </cell>
          <cell r="W1533">
            <v>165081.98781776664</v>
          </cell>
          <cell r="X1533">
            <v>48347.373681860241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D1533">
            <v>391</v>
          </cell>
          <cell r="AE1533" t="str">
            <v>S</v>
          </cell>
          <cell r="AF1533" t="str">
            <v>391.S</v>
          </cell>
        </row>
        <row r="1534">
          <cell r="A1534">
            <v>1534</v>
          </cell>
          <cell r="D1534" t="str">
            <v>SG</v>
          </cell>
          <cell r="E1534" t="str">
            <v>PT</v>
          </cell>
          <cell r="F1534">
            <v>1616.5722154895484</v>
          </cell>
          <cell r="G1534">
            <v>1095.9689101372701</v>
          </cell>
          <cell r="H1534">
            <v>520.6033053522782</v>
          </cell>
          <cell r="I1534">
            <v>0</v>
          </cell>
          <cell r="J1534">
            <v>0</v>
          </cell>
          <cell r="K1534">
            <v>0</v>
          </cell>
          <cell r="M1534">
            <v>0.75</v>
          </cell>
          <cell r="N1534">
            <v>821.97668260295256</v>
          </cell>
          <cell r="O1534">
            <v>273.99222753431752</v>
          </cell>
          <cell r="P1534">
            <v>0.75</v>
          </cell>
          <cell r="Q1534">
            <v>390.45247901420862</v>
          </cell>
          <cell r="R1534">
            <v>130.15082633806955</v>
          </cell>
          <cell r="S1534" t="str">
            <v>PLNT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D1534">
            <v>391</v>
          </cell>
          <cell r="AE1534" t="str">
            <v>SG</v>
          </cell>
          <cell r="AF1534" t="str">
            <v>391.SG</v>
          </cell>
        </row>
        <row r="1535">
          <cell r="A1535">
            <v>1535</v>
          </cell>
          <cell r="D1535" t="str">
            <v>SG</v>
          </cell>
          <cell r="E1535" t="str">
            <v>PT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M1535">
            <v>0.75</v>
          </cell>
          <cell r="N1535">
            <v>0</v>
          </cell>
          <cell r="O1535">
            <v>0</v>
          </cell>
          <cell r="P1535">
            <v>0.75</v>
          </cell>
          <cell r="Q1535">
            <v>0</v>
          </cell>
          <cell r="R1535">
            <v>0</v>
          </cell>
          <cell r="S1535" t="str">
            <v>PLNT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D1535">
            <v>391</v>
          </cell>
          <cell r="AE1535" t="str">
            <v>SG</v>
          </cell>
          <cell r="AF1535" t="str">
            <v>391.SG1</v>
          </cell>
        </row>
        <row r="1536">
          <cell r="A1536">
            <v>1536</v>
          </cell>
          <cell r="D1536" t="str">
            <v>CN</v>
          </cell>
          <cell r="E1536" t="str">
            <v>CUST</v>
          </cell>
          <cell r="F1536">
            <v>3050444.6745050503</v>
          </cell>
          <cell r="G1536">
            <v>0</v>
          </cell>
          <cell r="H1536">
            <v>0</v>
          </cell>
          <cell r="I1536">
            <v>0</v>
          </cell>
          <cell r="J1536">
            <v>3050444.6745050503</v>
          </cell>
          <cell r="K1536">
            <v>0</v>
          </cell>
          <cell r="M1536">
            <v>0.75</v>
          </cell>
          <cell r="N1536">
            <v>0</v>
          </cell>
          <cell r="O1536">
            <v>0</v>
          </cell>
          <cell r="P1536">
            <v>0.75</v>
          </cell>
          <cell r="Q1536">
            <v>0</v>
          </cell>
          <cell r="R1536">
            <v>0</v>
          </cell>
          <cell r="S1536" t="str">
            <v>CUST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D1536">
            <v>391</v>
          </cell>
          <cell r="AE1536" t="str">
            <v>CN</v>
          </cell>
          <cell r="AF1536" t="str">
            <v>391.CN</v>
          </cell>
        </row>
        <row r="1537">
          <cell r="A1537">
            <v>1537</v>
          </cell>
          <cell r="D1537" t="str">
            <v>SG</v>
          </cell>
          <cell r="E1537" t="str">
            <v>G-SG</v>
          </cell>
          <cell r="F1537">
            <v>1623713.191153015</v>
          </cell>
          <cell r="G1537">
            <v>717743.68389914301</v>
          </cell>
          <cell r="H1537">
            <v>905969.50725387211</v>
          </cell>
          <cell r="I1537">
            <v>0</v>
          </cell>
          <cell r="J1537">
            <v>0</v>
          </cell>
          <cell r="K1537">
            <v>0</v>
          </cell>
          <cell r="M1537">
            <v>0.75</v>
          </cell>
          <cell r="N1537">
            <v>538307.76292435732</v>
          </cell>
          <cell r="O1537">
            <v>179435.92097478575</v>
          </cell>
          <cell r="P1537">
            <v>0.75</v>
          </cell>
          <cell r="Q1537">
            <v>679477.13044040406</v>
          </cell>
          <cell r="R1537">
            <v>226492.37681346803</v>
          </cell>
          <cell r="S1537" t="str">
            <v>PLNT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D1537">
            <v>391</v>
          </cell>
          <cell r="AE1537" t="str">
            <v>SG</v>
          </cell>
          <cell r="AF1537" t="str">
            <v>391.SG2</v>
          </cell>
        </row>
        <row r="1538">
          <cell r="A1538">
            <v>1538</v>
          </cell>
          <cell r="D1538" t="str">
            <v>SE</v>
          </cell>
          <cell r="E1538" t="str">
            <v>P</v>
          </cell>
          <cell r="F1538">
            <v>30519.315531001346</v>
          </cell>
          <cell r="G1538">
            <v>30519.315531001346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M1538">
            <v>0</v>
          </cell>
          <cell r="N1538">
            <v>0</v>
          </cell>
          <cell r="O1538">
            <v>30519.315531001346</v>
          </cell>
          <cell r="P1538">
            <v>0</v>
          </cell>
          <cell r="Q1538">
            <v>0</v>
          </cell>
          <cell r="R1538">
            <v>0</v>
          </cell>
          <cell r="S1538" t="str">
            <v>PLNT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D1538">
            <v>391</v>
          </cell>
          <cell r="AE1538" t="str">
            <v>SE</v>
          </cell>
          <cell r="AF1538" t="str">
            <v>391.SE</v>
          </cell>
        </row>
        <row r="1539">
          <cell r="A1539">
            <v>1539</v>
          </cell>
          <cell r="D1539" t="str">
            <v>SO</v>
          </cell>
          <cell r="E1539" t="str">
            <v>PTD</v>
          </cell>
          <cell r="F1539">
            <v>26285291.723941226</v>
          </cell>
          <cell r="G1539">
            <v>13238407.207143858</v>
          </cell>
          <cell r="H1539">
            <v>6288461.730885502</v>
          </cell>
          <cell r="I1539">
            <v>6758422.7859118637</v>
          </cell>
          <cell r="J1539">
            <v>0</v>
          </cell>
          <cell r="K1539">
            <v>0</v>
          </cell>
          <cell r="M1539">
            <v>0.75</v>
          </cell>
          <cell r="N1539">
            <v>9928805.4053578936</v>
          </cell>
          <cell r="O1539">
            <v>3309601.8017859645</v>
          </cell>
          <cell r="P1539">
            <v>0.75</v>
          </cell>
          <cell r="Q1539">
            <v>4716346.2981641265</v>
          </cell>
          <cell r="R1539">
            <v>1572115.4327213755</v>
          </cell>
          <cell r="S1539" t="str">
            <v>PLNT</v>
          </cell>
          <cell r="T1539">
            <v>1185461.6569989803</v>
          </cell>
          <cell r="U1539">
            <v>3406757.3776944401</v>
          </cell>
          <cell r="V1539">
            <v>1265534.0631409939</v>
          </cell>
          <cell r="W1539">
            <v>696644.27345106856</v>
          </cell>
          <cell r="X1539">
            <v>204025.41462637996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D1539">
            <v>391</v>
          </cell>
          <cell r="AE1539" t="str">
            <v>SO</v>
          </cell>
          <cell r="AF1539" t="str">
            <v>391.SO</v>
          </cell>
        </row>
        <row r="1540">
          <cell r="A1540">
            <v>1540</v>
          </cell>
          <cell r="D1540" t="str">
            <v>SG</v>
          </cell>
          <cell r="E1540" t="str">
            <v>G-SG</v>
          </cell>
          <cell r="F1540">
            <v>39661.208583810541</v>
          </cell>
          <cell r="G1540">
            <v>17531.779696032452</v>
          </cell>
          <cell r="H1540">
            <v>22129.428887778093</v>
          </cell>
          <cell r="I1540">
            <v>0</v>
          </cell>
          <cell r="J1540">
            <v>0</v>
          </cell>
          <cell r="K1540">
            <v>0</v>
          </cell>
          <cell r="M1540">
            <v>0.75</v>
          </cell>
          <cell r="N1540">
            <v>13148.83477202434</v>
          </cell>
          <cell r="O1540">
            <v>4382.944924008113</v>
          </cell>
          <cell r="P1540">
            <v>0.75</v>
          </cell>
          <cell r="Q1540">
            <v>16597.07166583357</v>
          </cell>
          <cell r="R1540">
            <v>5532.3572219445232</v>
          </cell>
          <cell r="S1540" t="str">
            <v>PLNT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D1540">
            <v>391</v>
          </cell>
          <cell r="AE1540" t="str">
            <v>SG</v>
          </cell>
          <cell r="AF1540" t="str">
            <v>391.SG3</v>
          </cell>
        </row>
        <row r="1541">
          <cell r="A1541">
            <v>1541</v>
          </cell>
          <cell r="D1541" t="str">
            <v>SG</v>
          </cell>
          <cell r="E1541" t="str">
            <v>P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M1541">
            <v>0.75</v>
          </cell>
          <cell r="N1541">
            <v>0</v>
          </cell>
          <cell r="O1541">
            <v>0</v>
          </cell>
          <cell r="P1541">
            <v>0.75</v>
          </cell>
          <cell r="Q1541">
            <v>0</v>
          </cell>
          <cell r="R1541">
            <v>0</v>
          </cell>
          <cell r="S1541" t="str">
            <v>PLNT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D1541">
            <v>391</v>
          </cell>
          <cell r="AE1541" t="str">
            <v>SG</v>
          </cell>
          <cell r="AF1541" t="str">
            <v>391.SG4</v>
          </cell>
        </row>
        <row r="1542">
          <cell r="A1542">
            <v>1542</v>
          </cell>
          <cell r="F1542">
            <v>33307554.809006512</v>
          </cell>
          <cell r="G1542">
            <v>14005297.955180172</v>
          </cell>
          <cell r="H1542">
            <v>7891863.4632754652</v>
          </cell>
          <cell r="I1542">
            <v>8359948.7160458229</v>
          </cell>
          <cell r="J1542">
            <v>3050444.6745050503</v>
          </cell>
          <cell r="K1542">
            <v>0</v>
          </cell>
          <cell r="N1542">
            <v>10481083.979736878</v>
          </cell>
          <cell r="O1542">
            <v>3524213.9754432943</v>
          </cell>
          <cell r="Q1542">
            <v>5918897.5974565996</v>
          </cell>
          <cell r="R1542">
            <v>1972965.8658188663</v>
          </cell>
          <cell r="T1542">
            <v>1466377.433209521</v>
          </cell>
          <cell r="U1542">
            <v>4214047.8433672944</v>
          </cell>
          <cell r="V1542">
            <v>1565424.3898919313</v>
          </cell>
          <cell r="W1542">
            <v>861726.26126883517</v>
          </cell>
          <cell r="X1542">
            <v>252372.78830824021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D1542">
            <v>391</v>
          </cell>
          <cell r="AE1542" t="str">
            <v>NA</v>
          </cell>
          <cell r="AF1542" t="str">
            <v>391.NA1</v>
          </cell>
        </row>
        <row r="1543">
          <cell r="A1543">
            <v>1543</v>
          </cell>
          <cell r="AD1543">
            <v>391</v>
          </cell>
          <cell r="AE1543" t="str">
            <v>NA</v>
          </cell>
          <cell r="AF1543" t="str">
            <v>391.NA2</v>
          </cell>
        </row>
        <row r="1544">
          <cell r="A1544">
            <v>1544</v>
          </cell>
          <cell r="B1544">
            <v>392</v>
          </cell>
          <cell r="C1544" t="str">
            <v>Transportation Equipment</v>
          </cell>
          <cell r="AD1544">
            <v>392</v>
          </cell>
          <cell r="AE1544" t="str">
            <v>NA</v>
          </cell>
          <cell r="AF1544" t="str">
            <v>392.NA</v>
          </cell>
        </row>
        <row r="1545">
          <cell r="A1545">
            <v>1545</v>
          </cell>
          <cell r="D1545" t="str">
            <v>S</v>
          </cell>
          <cell r="E1545" t="str">
            <v>G-SITUS</v>
          </cell>
          <cell r="F1545">
            <v>33354822.653846201</v>
          </cell>
          <cell r="G1545">
            <v>0</v>
          </cell>
          <cell r="H1545">
            <v>9887607.1070565395</v>
          </cell>
          <cell r="I1545">
            <v>23467215.546789657</v>
          </cell>
          <cell r="J1545">
            <v>0</v>
          </cell>
          <cell r="K1545">
            <v>0</v>
          </cell>
          <cell r="M1545">
            <v>0.75</v>
          </cell>
          <cell r="N1545">
            <v>0</v>
          </cell>
          <cell r="O1545">
            <v>0</v>
          </cell>
          <cell r="P1545">
            <v>0.75</v>
          </cell>
          <cell r="Q1545">
            <v>7415705.3302924046</v>
          </cell>
          <cell r="R1545">
            <v>2471901.7767641349</v>
          </cell>
          <cell r="S1545" t="str">
            <v>PLNT</v>
          </cell>
          <cell r="T1545">
            <v>4116268.7077286812</v>
          </cell>
          <cell r="U1545">
            <v>11829255.468394712</v>
          </cell>
          <cell r="V1545">
            <v>4394303.4613699755</v>
          </cell>
          <cell r="W1545">
            <v>2418952.1493966654</v>
          </cell>
          <cell r="X1545">
            <v>708435.75989962171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D1545">
            <v>392</v>
          </cell>
          <cell r="AE1545" t="str">
            <v>S</v>
          </cell>
          <cell r="AF1545" t="str">
            <v>392.S</v>
          </cell>
        </row>
        <row r="1546">
          <cell r="A1546">
            <v>1546</v>
          </cell>
          <cell r="D1546" t="str">
            <v>SO</v>
          </cell>
          <cell r="E1546" t="str">
            <v>PTD</v>
          </cell>
          <cell r="F1546">
            <v>3128107.4416874642</v>
          </cell>
          <cell r="G1546">
            <v>1575449.8955412947</v>
          </cell>
          <cell r="H1546">
            <v>748364.68028365087</v>
          </cell>
          <cell r="I1546">
            <v>804292.86586251843</v>
          </cell>
          <cell r="J1546">
            <v>0</v>
          </cell>
          <cell r="K1546">
            <v>0</v>
          </cell>
          <cell r="M1546">
            <v>0.75</v>
          </cell>
          <cell r="N1546">
            <v>1181587.4216559711</v>
          </cell>
          <cell r="O1546">
            <v>393862.47388532368</v>
          </cell>
          <cell r="P1546">
            <v>0.75</v>
          </cell>
          <cell r="Q1546">
            <v>561273.51021273818</v>
          </cell>
          <cell r="R1546">
            <v>187091.17007091272</v>
          </cell>
          <cell r="S1546" t="str">
            <v>PLNT</v>
          </cell>
          <cell r="T1546">
            <v>141077.05061976184</v>
          </cell>
          <cell r="U1546">
            <v>405424.57040654751</v>
          </cell>
          <cell r="V1546">
            <v>150606.14743014704</v>
          </cell>
          <cell r="W1546">
            <v>82904.848798250197</v>
          </cell>
          <cell r="X1546">
            <v>24280.248607811747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D1546">
            <v>392</v>
          </cell>
          <cell r="AE1546" t="str">
            <v>SO</v>
          </cell>
          <cell r="AF1546" t="str">
            <v>392.SO</v>
          </cell>
        </row>
        <row r="1547">
          <cell r="A1547">
            <v>1547</v>
          </cell>
          <cell r="D1547" t="str">
            <v>SG</v>
          </cell>
          <cell r="E1547" t="str">
            <v>G-SG</v>
          </cell>
          <cell r="F1547">
            <v>8319334.0874826619</v>
          </cell>
          <cell r="G1547">
            <v>3677465.6559249526</v>
          </cell>
          <cell r="H1547">
            <v>4641868.4315577094</v>
          </cell>
          <cell r="I1547">
            <v>0</v>
          </cell>
          <cell r="J1547">
            <v>0</v>
          </cell>
          <cell r="K1547">
            <v>0</v>
          </cell>
          <cell r="M1547">
            <v>0.75</v>
          </cell>
          <cell r="N1547">
            <v>2758099.2419437142</v>
          </cell>
          <cell r="O1547">
            <v>919366.41398123815</v>
          </cell>
          <cell r="P1547">
            <v>0.75</v>
          </cell>
          <cell r="Q1547">
            <v>3481401.323668282</v>
          </cell>
          <cell r="R1547">
            <v>1160467.1078894273</v>
          </cell>
          <cell r="S1547" t="str">
            <v>PLNT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D1547">
            <v>392</v>
          </cell>
          <cell r="AE1547" t="str">
            <v>SG</v>
          </cell>
          <cell r="AF1547" t="str">
            <v>392.SG</v>
          </cell>
        </row>
        <row r="1548">
          <cell r="A1548">
            <v>1548</v>
          </cell>
          <cell r="D1548" t="str">
            <v>CN</v>
          </cell>
          <cell r="E1548" t="str">
            <v>CUST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M1548">
            <v>0.75</v>
          </cell>
          <cell r="N1548">
            <v>0</v>
          </cell>
          <cell r="O1548">
            <v>0</v>
          </cell>
          <cell r="P1548">
            <v>0.75</v>
          </cell>
          <cell r="Q1548">
            <v>0</v>
          </cell>
          <cell r="R1548">
            <v>0</v>
          </cell>
          <cell r="S1548" t="str">
            <v>CUST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D1548">
            <v>392</v>
          </cell>
          <cell r="AE1548" t="str">
            <v>CN</v>
          </cell>
          <cell r="AF1548" t="str">
            <v>392.CN</v>
          </cell>
        </row>
        <row r="1549">
          <cell r="A1549">
            <v>1549</v>
          </cell>
          <cell r="D1549" t="str">
            <v>SG</v>
          </cell>
          <cell r="E1549" t="str">
            <v>PT</v>
          </cell>
          <cell r="F1549">
            <v>267194.34106241266</v>
          </cell>
          <cell r="G1549">
            <v>181146.68058942136</v>
          </cell>
          <cell r="H1549">
            <v>86047.660472991294</v>
          </cell>
          <cell r="I1549">
            <v>0</v>
          </cell>
          <cell r="J1549">
            <v>0</v>
          </cell>
          <cell r="K1549">
            <v>0</v>
          </cell>
          <cell r="M1549">
            <v>0.75</v>
          </cell>
          <cell r="N1549">
            <v>135860.01044206601</v>
          </cell>
          <cell r="O1549">
            <v>45286.67014735534</v>
          </cell>
          <cell r="P1549">
            <v>0.75</v>
          </cell>
          <cell r="Q1549">
            <v>64535.745354743471</v>
          </cell>
          <cell r="R1549">
            <v>21511.915118247824</v>
          </cell>
          <cell r="S1549" t="str">
            <v>PLNT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D1549">
            <v>392</v>
          </cell>
          <cell r="AE1549" t="str">
            <v>SG</v>
          </cell>
          <cell r="AF1549" t="str">
            <v>392.SG1</v>
          </cell>
        </row>
        <row r="1550">
          <cell r="A1550">
            <v>1550</v>
          </cell>
          <cell r="D1550" t="str">
            <v>SE</v>
          </cell>
          <cell r="E1550" t="str">
            <v>P</v>
          </cell>
          <cell r="F1550">
            <v>251926.34696814214</v>
          </cell>
          <cell r="G1550">
            <v>251926.34696814214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M1550">
            <v>0</v>
          </cell>
          <cell r="N1550">
            <v>0</v>
          </cell>
          <cell r="O1550">
            <v>251926.34696814214</v>
          </cell>
          <cell r="P1550">
            <v>0</v>
          </cell>
          <cell r="Q1550">
            <v>0</v>
          </cell>
          <cell r="R1550">
            <v>0</v>
          </cell>
          <cell r="S1550" t="str">
            <v>PLNT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D1550">
            <v>392</v>
          </cell>
          <cell r="AE1550" t="str">
            <v>SE</v>
          </cell>
          <cell r="AF1550" t="str">
            <v>392.SE</v>
          </cell>
        </row>
        <row r="1551">
          <cell r="A1551">
            <v>1551</v>
          </cell>
          <cell r="D1551" t="str">
            <v>SG</v>
          </cell>
          <cell r="E1551" t="str">
            <v>G-DGP</v>
          </cell>
          <cell r="F1551">
            <v>32424.264849477575</v>
          </cell>
          <cell r="G1551">
            <v>21724.747135989743</v>
          </cell>
          <cell r="H1551">
            <v>10699.51771348783</v>
          </cell>
          <cell r="I1551">
            <v>0</v>
          </cell>
          <cell r="J1551">
            <v>0</v>
          </cell>
          <cell r="K1551">
            <v>0</v>
          </cell>
          <cell r="M1551">
            <v>0.75</v>
          </cell>
          <cell r="N1551">
            <v>16293.560351992306</v>
          </cell>
          <cell r="O1551">
            <v>5431.1867839974357</v>
          </cell>
          <cell r="P1551">
            <v>0.75</v>
          </cell>
          <cell r="Q1551">
            <v>8024.6382851158723</v>
          </cell>
          <cell r="R1551">
            <v>2674.8794283719576</v>
          </cell>
          <cell r="S1551" t="str">
            <v>PLNT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D1551">
            <v>392</v>
          </cell>
          <cell r="AE1551" t="str">
            <v>SG</v>
          </cell>
          <cell r="AF1551" t="str">
            <v>392.SG2</v>
          </cell>
        </row>
        <row r="1552">
          <cell r="A1552">
            <v>1552</v>
          </cell>
          <cell r="D1552" t="str">
            <v>SG</v>
          </cell>
          <cell r="E1552" t="str">
            <v>G-SG</v>
          </cell>
          <cell r="F1552">
            <v>143939.36408023819</v>
          </cell>
          <cell r="G1552">
            <v>63626.735310124284</v>
          </cell>
          <cell r="H1552">
            <v>80312.628770113908</v>
          </cell>
          <cell r="I1552">
            <v>0</v>
          </cell>
          <cell r="J1552">
            <v>0</v>
          </cell>
          <cell r="K1552">
            <v>0</v>
          </cell>
          <cell r="M1552">
            <v>0.75</v>
          </cell>
          <cell r="N1552">
            <v>47720.051482593211</v>
          </cell>
          <cell r="O1552">
            <v>15906.683827531071</v>
          </cell>
          <cell r="P1552">
            <v>0.75</v>
          </cell>
          <cell r="Q1552">
            <v>60234.471577585427</v>
          </cell>
          <cell r="R1552">
            <v>20078.157192528477</v>
          </cell>
          <cell r="S1552" t="str">
            <v>PLNT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D1552">
            <v>392</v>
          </cell>
          <cell r="AE1552" t="str">
            <v>SG</v>
          </cell>
          <cell r="AF1552" t="str">
            <v>392.SG3</v>
          </cell>
        </row>
        <row r="1553">
          <cell r="A1553">
            <v>1553</v>
          </cell>
          <cell r="D1553" t="str">
            <v>SG</v>
          </cell>
          <cell r="E1553" t="str">
            <v>G-DGU</v>
          </cell>
          <cell r="F1553">
            <v>19533.811685455526</v>
          </cell>
          <cell r="G1553">
            <v>13087.948838272594</v>
          </cell>
          <cell r="H1553">
            <v>6445.8628471829315</v>
          </cell>
          <cell r="I1553">
            <v>0</v>
          </cell>
          <cell r="J1553">
            <v>0</v>
          </cell>
          <cell r="K1553">
            <v>0</v>
          </cell>
          <cell r="M1553">
            <v>0.75</v>
          </cell>
          <cell r="N1553">
            <v>9815.9616287044446</v>
          </cell>
          <cell r="O1553">
            <v>3271.9872095681485</v>
          </cell>
          <cell r="P1553">
            <v>0.75</v>
          </cell>
          <cell r="Q1553">
            <v>4834.3971353871984</v>
          </cell>
          <cell r="R1553">
            <v>1611.4657117957329</v>
          </cell>
          <cell r="S1553" t="str">
            <v>PLNT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D1553">
            <v>392</v>
          </cell>
          <cell r="AE1553" t="str">
            <v>SG</v>
          </cell>
          <cell r="AF1553" t="str">
            <v>392.SG4</v>
          </cell>
        </row>
        <row r="1554">
          <cell r="A1554">
            <v>1554</v>
          </cell>
          <cell r="F1554">
            <v>45517282.311662048</v>
          </cell>
          <cell r="G1554">
            <v>5784428.0103081968</v>
          </cell>
          <cell r="H1554">
            <v>15461345.888701674</v>
          </cell>
          <cell r="I1554">
            <v>24271508.412652176</v>
          </cell>
          <cell r="J1554">
            <v>0</v>
          </cell>
          <cell r="K1554">
            <v>0</v>
          </cell>
          <cell r="N1554">
            <v>4149376.2475050413</v>
          </cell>
          <cell r="O1554">
            <v>1635051.7628031557</v>
          </cell>
          <cell r="Q1554">
            <v>11596009.416526256</v>
          </cell>
          <cell r="R1554">
            <v>3865336.4721754184</v>
          </cell>
          <cell r="T1554">
            <v>4257345.7583484426</v>
          </cell>
          <cell r="U1554">
            <v>12234680.038801258</v>
          </cell>
          <cell r="V1554">
            <v>4544909.6088001225</v>
          </cell>
          <cell r="W1554">
            <v>2501856.9981949157</v>
          </cell>
          <cell r="X1554">
            <v>732716.00850743346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D1554">
            <v>392</v>
          </cell>
          <cell r="AE1554" t="str">
            <v>NA</v>
          </cell>
          <cell r="AF1554" t="str">
            <v>392.NA1</v>
          </cell>
        </row>
        <row r="1555">
          <cell r="A1555">
            <v>1555</v>
          </cell>
          <cell r="AD1555">
            <v>392</v>
          </cell>
          <cell r="AE1555" t="str">
            <v>NA</v>
          </cell>
          <cell r="AF1555" t="str">
            <v>392.NA2</v>
          </cell>
        </row>
        <row r="1556">
          <cell r="A1556">
            <v>1556</v>
          </cell>
          <cell r="B1556">
            <v>393</v>
          </cell>
          <cell r="C1556" t="str">
            <v>Stores Equipment</v>
          </cell>
          <cell r="AD1556">
            <v>393</v>
          </cell>
          <cell r="AE1556" t="str">
            <v>NA</v>
          </cell>
          <cell r="AF1556" t="str">
            <v>393.NA</v>
          </cell>
        </row>
        <row r="1557">
          <cell r="A1557">
            <v>1557</v>
          </cell>
          <cell r="D1557" t="str">
            <v>S</v>
          </cell>
          <cell r="E1557" t="str">
            <v>G-SITUS</v>
          </cell>
          <cell r="F1557">
            <v>3762023.5130769201</v>
          </cell>
          <cell r="G1557">
            <v>0</v>
          </cell>
          <cell r="H1557">
            <v>1115203.3638686989</v>
          </cell>
          <cell r="I1557">
            <v>2646820.1492082207</v>
          </cell>
          <cell r="J1557">
            <v>0</v>
          </cell>
          <cell r="K1557">
            <v>0</v>
          </cell>
          <cell r="M1557">
            <v>0.75</v>
          </cell>
          <cell r="N1557">
            <v>0</v>
          </cell>
          <cell r="O1557">
            <v>0</v>
          </cell>
          <cell r="P1557">
            <v>0.75</v>
          </cell>
          <cell r="Q1557">
            <v>836402.52290152421</v>
          </cell>
          <cell r="R1557">
            <v>278800.84096717474</v>
          </cell>
          <cell r="S1557" t="str">
            <v>PLNT</v>
          </cell>
          <cell r="T1557">
            <v>464265.68731380702</v>
          </cell>
          <cell r="U1557">
            <v>1334197.9861842571</v>
          </cell>
          <cell r="V1557">
            <v>495624.66923693486</v>
          </cell>
          <cell r="W1557">
            <v>272828.75875188789</v>
          </cell>
          <cell r="X1557">
            <v>79903.047721333613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D1557">
            <v>393</v>
          </cell>
          <cell r="AE1557" t="str">
            <v>S</v>
          </cell>
          <cell r="AF1557" t="str">
            <v>393.S</v>
          </cell>
        </row>
        <row r="1558">
          <cell r="A1558">
            <v>1558</v>
          </cell>
          <cell r="D1558" t="str">
            <v>SG</v>
          </cell>
          <cell r="E1558" t="str">
            <v>PT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M1558">
            <v>0.75</v>
          </cell>
          <cell r="N1558">
            <v>0</v>
          </cell>
          <cell r="O1558">
            <v>0</v>
          </cell>
          <cell r="P1558">
            <v>0.75</v>
          </cell>
          <cell r="Q1558">
            <v>0</v>
          </cell>
          <cell r="R1558">
            <v>0</v>
          </cell>
          <cell r="S1558" t="str">
            <v>PLNT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D1558">
            <v>393</v>
          </cell>
          <cell r="AE1558" t="str">
            <v>SG</v>
          </cell>
          <cell r="AF1558" t="str">
            <v>393.SG</v>
          </cell>
        </row>
        <row r="1559">
          <cell r="A1559">
            <v>1559</v>
          </cell>
          <cell r="D1559" t="str">
            <v>SG</v>
          </cell>
          <cell r="E1559" t="str">
            <v>PT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M1559">
            <v>0.75</v>
          </cell>
          <cell r="N1559">
            <v>0</v>
          </cell>
          <cell r="O1559">
            <v>0</v>
          </cell>
          <cell r="P1559">
            <v>0.75</v>
          </cell>
          <cell r="Q1559">
            <v>0</v>
          </cell>
          <cell r="R1559">
            <v>0</v>
          </cell>
          <cell r="S1559" t="str">
            <v>PLNT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D1559">
            <v>393</v>
          </cell>
          <cell r="AE1559" t="str">
            <v>SG</v>
          </cell>
          <cell r="AF1559" t="str">
            <v>393.SG1</v>
          </cell>
        </row>
        <row r="1560">
          <cell r="A1560">
            <v>1560</v>
          </cell>
          <cell r="D1560" t="str">
            <v>SO</v>
          </cell>
          <cell r="E1560" t="str">
            <v>PTD</v>
          </cell>
          <cell r="F1560">
            <v>82962.919855930668</v>
          </cell>
          <cell r="G1560">
            <v>41783.706556549179</v>
          </cell>
          <cell r="H1560">
            <v>19847.949647116024</v>
          </cell>
          <cell r="I1560">
            <v>21331.263652265461</v>
          </cell>
          <cell r="J1560">
            <v>0</v>
          </cell>
          <cell r="K1560">
            <v>0</v>
          </cell>
          <cell r="M1560">
            <v>0.75</v>
          </cell>
          <cell r="N1560">
            <v>31337.779917411885</v>
          </cell>
          <cell r="O1560">
            <v>10445.926639137295</v>
          </cell>
          <cell r="P1560">
            <v>0.75</v>
          </cell>
          <cell r="Q1560">
            <v>14885.962235337018</v>
          </cell>
          <cell r="R1560">
            <v>4961.9874117790059</v>
          </cell>
          <cell r="S1560" t="str">
            <v>PLNT</v>
          </cell>
          <cell r="T1560">
            <v>3741.6119050452239</v>
          </cell>
          <cell r="U1560">
            <v>10752.57380677402</v>
          </cell>
          <cell r="V1560">
            <v>3994.3403389998207</v>
          </cell>
          <cell r="W1560">
            <v>2198.7826360615395</v>
          </cell>
          <cell r="X1560">
            <v>643.95496538485486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D1560">
            <v>393</v>
          </cell>
          <cell r="AE1560" t="str">
            <v>SO</v>
          </cell>
          <cell r="AF1560" t="str">
            <v>393.SO</v>
          </cell>
        </row>
        <row r="1561">
          <cell r="A1561">
            <v>1561</v>
          </cell>
          <cell r="D1561" t="str">
            <v>SG</v>
          </cell>
          <cell r="E1561" t="str">
            <v>G-SG</v>
          </cell>
          <cell r="F1561">
            <v>2459994.9708902184</v>
          </cell>
          <cell r="G1561">
            <v>1087412.3967215586</v>
          </cell>
          <cell r="H1561">
            <v>1372582.57416866</v>
          </cell>
          <cell r="I1561">
            <v>0</v>
          </cell>
          <cell r="J1561">
            <v>0</v>
          </cell>
          <cell r="K1561">
            <v>0</v>
          </cell>
          <cell r="M1561">
            <v>0.75</v>
          </cell>
          <cell r="N1561">
            <v>815559.29754116898</v>
          </cell>
          <cell r="O1561">
            <v>271853.09918038966</v>
          </cell>
          <cell r="P1561">
            <v>0.75</v>
          </cell>
          <cell r="Q1561">
            <v>1029436.930626495</v>
          </cell>
          <cell r="R1561">
            <v>343145.64354216499</v>
          </cell>
          <cell r="S1561" t="str">
            <v>PLNT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D1561">
            <v>393</v>
          </cell>
          <cell r="AE1561" t="str">
            <v>SG</v>
          </cell>
          <cell r="AF1561" t="str">
            <v>393.SG2</v>
          </cell>
        </row>
        <row r="1562">
          <cell r="A1562">
            <v>1562</v>
          </cell>
          <cell r="D1562" t="str">
            <v>SG</v>
          </cell>
          <cell r="E1562" t="str">
            <v>G-DGU</v>
          </cell>
          <cell r="F1562">
            <v>23608.835238287858</v>
          </cell>
          <cell r="G1562">
            <v>15818.276161635527</v>
          </cell>
          <cell r="H1562">
            <v>7790.5590766523301</v>
          </cell>
          <cell r="I1562">
            <v>0</v>
          </cell>
          <cell r="J1562">
            <v>0</v>
          </cell>
          <cell r="K1562">
            <v>0</v>
          </cell>
          <cell r="M1562">
            <v>0.75</v>
          </cell>
          <cell r="N1562">
            <v>11863.707121226646</v>
          </cell>
          <cell r="O1562">
            <v>3954.5690404088818</v>
          </cell>
          <cell r="P1562">
            <v>0.75</v>
          </cell>
          <cell r="Q1562">
            <v>5842.9193074892473</v>
          </cell>
          <cell r="R1562">
            <v>1947.6397691630825</v>
          </cell>
          <cell r="S1562" t="str">
            <v>PLNT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D1562">
            <v>393</v>
          </cell>
          <cell r="AE1562" t="str">
            <v>SG</v>
          </cell>
          <cell r="AF1562" t="str">
            <v>393.SG3</v>
          </cell>
        </row>
        <row r="1563">
          <cell r="A1563">
            <v>1563</v>
          </cell>
          <cell r="F1563">
            <v>6328590.2390613575</v>
          </cell>
          <cell r="G1563">
            <v>1145014.3794397435</v>
          </cell>
          <cell r="H1563">
            <v>2515424.4467611271</v>
          </cell>
          <cell r="I1563">
            <v>2668151.4128604862</v>
          </cell>
          <cell r="J1563">
            <v>0</v>
          </cell>
          <cell r="K1563">
            <v>0</v>
          </cell>
          <cell r="N1563">
            <v>858760.78457980743</v>
          </cell>
          <cell r="O1563">
            <v>286253.59485993587</v>
          </cell>
          <cell r="Q1563">
            <v>1886568.3350708454</v>
          </cell>
          <cell r="R1563">
            <v>628856.11169028177</v>
          </cell>
          <cell r="T1563">
            <v>468007.29921885225</v>
          </cell>
          <cell r="U1563">
            <v>1344950.5599910312</v>
          </cell>
          <cell r="V1563">
            <v>499619.00957593467</v>
          </cell>
          <cell r="W1563">
            <v>275027.54138794943</v>
          </cell>
          <cell r="X1563">
            <v>80547.002686718464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D1563">
            <v>393</v>
          </cell>
          <cell r="AE1563" t="str">
            <v>NA</v>
          </cell>
          <cell r="AF1563" t="str">
            <v>393.NA1</v>
          </cell>
        </row>
        <row r="1564">
          <cell r="A1564">
            <v>1564</v>
          </cell>
          <cell r="AD1564">
            <v>393</v>
          </cell>
          <cell r="AE1564" t="str">
            <v>NA</v>
          </cell>
          <cell r="AF1564" t="str">
            <v>393.NA2</v>
          </cell>
        </row>
        <row r="1565">
          <cell r="A1565">
            <v>1565</v>
          </cell>
          <cell r="B1565">
            <v>394</v>
          </cell>
          <cell r="C1565" t="str">
            <v>Tools, Shop &amp; Garage Equipment</v>
          </cell>
          <cell r="AD1565">
            <v>394</v>
          </cell>
          <cell r="AE1565" t="str">
            <v>NA</v>
          </cell>
          <cell r="AF1565" t="str">
            <v>394.NA</v>
          </cell>
        </row>
        <row r="1566">
          <cell r="A1566">
            <v>1566</v>
          </cell>
          <cell r="D1566" t="str">
            <v>S</v>
          </cell>
          <cell r="E1566" t="str">
            <v>G-SITUS</v>
          </cell>
          <cell r="F1566">
            <v>13158054.445384599</v>
          </cell>
          <cell r="G1566">
            <v>0</v>
          </cell>
          <cell r="H1566">
            <v>3900535.5836967528</v>
          </cell>
          <cell r="I1566">
            <v>9257518.8616878465</v>
          </cell>
          <cell r="J1566">
            <v>0</v>
          </cell>
          <cell r="K1566">
            <v>0</v>
          </cell>
          <cell r="M1566">
            <v>0.75</v>
          </cell>
          <cell r="N1566">
            <v>0</v>
          </cell>
          <cell r="O1566">
            <v>0</v>
          </cell>
          <cell r="P1566">
            <v>0.75</v>
          </cell>
          <cell r="Q1566">
            <v>2925401.6877725646</v>
          </cell>
          <cell r="R1566">
            <v>975133.8959241882</v>
          </cell>
          <cell r="S1566" t="str">
            <v>PLNT</v>
          </cell>
          <cell r="T1566">
            <v>1623815.7921034961</v>
          </cell>
          <cell r="U1566">
            <v>4666491.2332715662</v>
          </cell>
          <cell r="V1566">
            <v>1733496.9756639006</v>
          </cell>
          <cell r="W1566">
            <v>954245.93957093661</v>
          </cell>
          <cell r="X1566">
            <v>279468.9210779462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D1566">
            <v>394</v>
          </cell>
          <cell r="AE1566" t="str">
            <v>S</v>
          </cell>
          <cell r="AF1566" t="str">
            <v>394.S</v>
          </cell>
        </row>
        <row r="1567">
          <cell r="A1567">
            <v>1567</v>
          </cell>
          <cell r="D1567" t="str">
            <v>SG</v>
          </cell>
          <cell r="E1567" t="str">
            <v>PT</v>
          </cell>
          <cell r="F1567">
            <v>54755.29597337373</v>
          </cell>
          <cell r="G1567">
            <v>37121.819537155126</v>
          </cell>
          <cell r="H1567">
            <v>17633.476436218603</v>
          </cell>
          <cell r="I1567">
            <v>0</v>
          </cell>
          <cell r="J1567">
            <v>0</v>
          </cell>
          <cell r="K1567">
            <v>0</v>
          </cell>
          <cell r="M1567">
            <v>0.75</v>
          </cell>
          <cell r="N1567">
            <v>27841.364652866345</v>
          </cell>
          <cell r="O1567">
            <v>9280.4548842887816</v>
          </cell>
          <cell r="P1567">
            <v>0.75</v>
          </cell>
          <cell r="Q1567">
            <v>13225.107327163953</v>
          </cell>
          <cell r="R1567">
            <v>4408.3691090546508</v>
          </cell>
          <cell r="S1567" t="str">
            <v>PLNT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D1567">
            <v>394</v>
          </cell>
          <cell r="AE1567" t="str">
            <v>SG</v>
          </cell>
          <cell r="AF1567" t="str">
            <v>394.SG</v>
          </cell>
        </row>
        <row r="1568">
          <cell r="A1568">
            <v>1568</v>
          </cell>
          <cell r="D1568" t="str">
            <v>SG</v>
          </cell>
          <cell r="E1568" t="str">
            <v>G-SG</v>
          </cell>
          <cell r="F1568">
            <v>10095146.333636364</v>
          </cell>
          <cell r="G1568">
            <v>4462442.9723699093</v>
          </cell>
          <cell r="H1568">
            <v>5632703.3612664556</v>
          </cell>
          <cell r="I1568">
            <v>0</v>
          </cell>
          <cell r="J1568">
            <v>0</v>
          </cell>
          <cell r="K1568">
            <v>0</v>
          </cell>
          <cell r="M1568">
            <v>0.75</v>
          </cell>
          <cell r="N1568">
            <v>3346832.229277432</v>
          </cell>
          <cell r="O1568">
            <v>1115610.7430924773</v>
          </cell>
          <cell r="P1568">
            <v>0.75</v>
          </cell>
          <cell r="Q1568">
            <v>4224527.5209498415</v>
          </cell>
          <cell r="R1568">
            <v>1408175.8403166139</v>
          </cell>
          <cell r="S1568" t="str">
            <v>PLNT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D1568">
            <v>394</v>
          </cell>
          <cell r="AE1568" t="str">
            <v>SG</v>
          </cell>
          <cell r="AF1568" t="str">
            <v>394.SG1</v>
          </cell>
        </row>
        <row r="1569">
          <cell r="A1569">
            <v>1569</v>
          </cell>
          <cell r="D1569" t="str">
            <v>SO</v>
          </cell>
          <cell r="E1569" t="str">
            <v>PTD</v>
          </cell>
          <cell r="F1569">
            <v>1608420.2862591674</v>
          </cell>
          <cell r="G1569">
            <v>810069.86467400263</v>
          </cell>
          <cell r="H1569">
            <v>384796.54414899176</v>
          </cell>
          <cell r="I1569">
            <v>413553.87743617292</v>
          </cell>
          <cell r="J1569">
            <v>0</v>
          </cell>
          <cell r="K1569">
            <v>0</v>
          </cell>
          <cell r="M1569">
            <v>0.75</v>
          </cell>
          <cell r="N1569">
            <v>607552.39850550191</v>
          </cell>
          <cell r="O1569">
            <v>202517.46616850066</v>
          </cell>
          <cell r="P1569">
            <v>0.75</v>
          </cell>
          <cell r="Q1569">
            <v>288597.4081117438</v>
          </cell>
          <cell r="R1569">
            <v>96199.136037247939</v>
          </cell>
          <cell r="S1569" t="str">
            <v>PLNT</v>
          </cell>
          <cell r="T1569">
            <v>72539.448971109712</v>
          </cell>
          <cell r="U1569">
            <v>208462.50192673245</v>
          </cell>
          <cell r="V1569">
            <v>77439.150437656222</v>
          </cell>
          <cell r="W1569">
            <v>42628.280237209779</v>
          </cell>
          <cell r="X1569">
            <v>12484.49586346471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D1569">
            <v>394</v>
          </cell>
          <cell r="AE1569" t="str">
            <v>SO</v>
          </cell>
          <cell r="AF1569" t="str">
            <v>394.SO</v>
          </cell>
        </row>
        <row r="1570">
          <cell r="A1570">
            <v>1570</v>
          </cell>
          <cell r="D1570" t="str">
            <v>SE</v>
          </cell>
          <cell r="E1570" t="str">
            <v>P</v>
          </cell>
          <cell r="F1570">
            <v>20060.435840941424</v>
          </cell>
          <cell r="G1570">
            <v>20060.435840941424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M1570">
            <v>0</v>
          </cell>
          <cell r="N1570">
            <v>0</v>
          </cell>
          <cell r="O1570">
            <v>20060.435840941424</v>
          </cell>
          <cell r="P1570">
            <v>0</v>
          </cell>
          <cell r="Q1570">
            <v>0</v>
          </cell>
          <cell r="R1570">
            <v>0</v>
          </cell>
          <cell r="S1570" t="str">
            <v>PLNT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D1570">
            <v>394</v>
          </cell>
          <cell r="AE1570" t="str">
            <v>SE</v>
          </cell>
          <cell r="AF1570" t="str">
            <v>394.SE</v>
          </cell>
        </row>
        <row r="1571">
          <cell r="A1571">
            <v>1571</v>
          </cell>
          <cell r="D1571" t="str">
            <v>SG</v>
          </cell>
          <cell r="E1571" t="str">
            <v>PT</v>
          </cell>
          <cell r="F1571">
            <v>4584.0066675161133</v>
          </cell>
          <cell r="G1571">
            <v>3107.7663857647167</v>
          </cell>
          <cell r="H1571">
            <v>1476.2402817513967</v>
          </cell>
          <cell r="I1571">
            <v>0</v>
          </cell>
          <cell r="J1571">
            <v>0</v>
          </cell>
          <cell r="K1571">
            <v>0</v>
          </cell>
          <cell r="M1571">
            <v>0.75</v>
          </cell>
          <cell r="N1571">
            <v>2330.8247893235375</v>
          </cell>
          <cell r="O1571">
            <v>776.94159644117917</v>
          </cell>
          <cell r="P1571">
            <v>0.75</v>
          </cell>
          <cell r="Q1571">
            <v>1107.1802113135475</v>
          </cell>
          <cell r="R1571">
            <v>369.06007043784916</v>
          </cell>
          <cell r="S1571" t="str">
            <v>PLNT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D1571">
            <v>394</v>
          </cell>
          <cell r="AE1571" t="str">
            <v>SG</v>
          </cell>
          <cell r="AF1571" t="str">
            <v>394.SG2</v>
          </cell>
        </row>
        <row r="1572">
          <cell r="A1572">
            <v>1572</v>
          </cell>
          <cell r="D1572" t="str">
            <v>SG</v>
          </cell>
          <cell r="E1572" t="str">
            <v>G-SG</v>
          </cell>
          <cell r="F1572">
            <v>714943.50623469346</v>
          </cell>
          <cell r="G1572">
            <v>316032.52886075806</v>
          </cell>
          <cell r="H1572">
            <v>398910.97737393546</v>
          </cell>
          <cell r="I1572">
            <v>0</v>
          </cell>
          <cell r="J1572">
            <v>0</v>
          </cell>
          <cell r="K1572">
            <v>0</v>
          </cell>
          <cell r="M1572">
            <v>0.75</v>
          </cell>
          <cell r="N1572">
            <v>237024.39664556854</v>
          </cell>
          <cell r="O1572">
            <v>79008.132215189515</v>
          </cell>
          <cell r="P1572">
            <v>0.75</v>
          </cell>
          <cell r="Q1572">
            <v>299183.23303045158</v>
          </cell>
          <cell r="R1572">
            <v>99727.744343483864</v>
          </cell>
          <cell r="S1572" t="str">
            <v>PLNT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D1572">
            <v>394</v>
          </cell>
          <cell r="AE1572" t="str">
            <v>SG</v>
          </cell>
          <cell r="AF1572" t="str">
            <v>394.SG3</v>
          </cell>
        </row>
        <row r="1573">
          <cell r="A1573">
            <v>1573</v>
          </cell>
          <cell r="D1573" t="str">
            <v>SG</v>
          </cell>
          <cell r="E1573" t="str">
            <v>G-SG</v>
          </cell>
          <cell r="F1573">
            <v>39331.485681090409</v>
          </cell>
          <cell r="G1573">
            <v>17386.029490790715</v>
          </cell>
          <cell r="H1573">
            <v>21945.456190299694</v>
          </cell>
          <cell r="I1573">
            <v>0</v>
          </cell>
          <cell r="J1573">
            <v>0</v>
          </cell>
          <cell r="K1573">
            <v>0</v>
          </cell>
          <cell r="M1573">
            <v>0.75</v>
          </cell>
          <cell r="N1573">
            <v>13039.522118093037</v>
          </cell>
          <cell r="O1573">
            <v>4346.5073726976789</v>
          </cell>
          <cell r="P1573">
            <v>0.75</v>
          </cell>
          <cell r="Q1573">
            <v>16459.09214272477</v>
          </cell>
          <cell r="R1573">
            <v>5486.3640475749235</v>
          </cell>
          <cell r="S1573" t="str">
            <v>PLNT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D1573">
            <v>394</v>
          </cell>
          <cell r="AE1573" t="str">
            <v>SG</v>
          </cell>
          <cell r="AF1573" t="str">
            <v>394.SG4</v>
          </cell>
        </row>
        <row r="1574">
          <cell r="A1574">
            <v>1574</v>
          </cell>
          <cell r="F1574">
            <v>25695295.795677748</v>
          </cell>
          <cell r="G1574">
            <v>5666221.4171593217</v>
          </cell>
          <cell r="H1574">
            <v>10358001.639394404</v>
          </cell>
          <cell r="I1574">
            <v>9671072.7391240187</v>
          </cell>
          <cell r="J1574">
            <v>0</v>
          </cell>
          <cell r="K1574">
            <v>0</v>
          </cell>
          <cell r="N1574">
            <v>4234620.7359887855</v>
          </cell>
          <cell r="O1574">
            <v>1431600.6811705367</v>
          </cell>
          <cell r="Q1574">
            <v>7768501.2295458037</v>
          </cell>
          <cell r="R1574">
            <v>2589500.4098486011</v>
          </cell>
          <cell r="T1574">
            <v>1696355.2410746058</v>
          </cell>
          <cell r="U1574">
            <v>4874953.7351982985</v>
          </cell>
          <cell r="V1574">
            <v>1810936.1261015569</v>
          </cell>
          <cell r="W1574">
            <v>996874.21980814636</v>
          </cell>
          <cell r="X1574">
            <v>291953.41694141092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D1574">
            <v>394</v>
          </cell>
          <cell r="AE1574" t="str">
            <v>NA</v>
          </cell>
          <cell r="AF1574" t="str">
            <v>394.NA1</v>
          </cell>
        </row>
        <row r="1575">
          <cell r="A1575">
            <v>1575</v>
          </cell>
          <cell r="AD1575">
            <v>394</v>
          </cell>
          <cell r="AE1575" t="str">
            <v>NA</v>
          </cell>
          <cell r="AF1575" t="str">
            <v>394.NA2</v>
          </cell>
        </row>
        <row r="1576">
          <cell r="A1576">
            <v>1576</v>
          </cell>
          <cell r="B1576">
            <v>395</v>
          </cell>
          <cell r="C1576" t="str">
            <v>Laboratory Equipment</v>
          </cell>
          <cell r="AD1576">
            <v>395</v>
          </cell>
          <cell r="AE1576" t="str">
            <v>NA</v>
          </cell>
          <cell r="AF1576" t="str">
            <v>395.NA</v>
          </cell>
        </row>
        <row r="1577">
          <cell r="A1577">
            <v>1577</v>
          </cell>
          <cell r="D1577" t="str">
            <v>S</v>
          </cell>
          <cell r="E1577" t="str">
            <v>G-SITUS</v>
          </cell>
          <cell r="F1577">
            <v>7471102.8607692299</v>
          </cell>
          <cell r="G1577">
            <v>0</v>
          </cell>
          <cell r="H1577">
            <v>2214712.112557854</v>
          </cell>
          <cell r="I1577">
            <v>5256390.7482113754</v>
          </cell>
          <cell r="J1577">
            <v>0</v>
          </cell>
          <cell r="K1577">
            <v>0</v>
          </cell>
          <cell r="M1577">
            <v>0.75</v>
          </cell>
          <cell r="N1577">
            <v>0</v>
          </cell>
          <cell r="O1577">
            <v>0</v>
          </cell>
          <cell r="P1577">
            <v>0.75</v>
          </cell>
          <cell r="Q1577">
            <v>1661034.0844183904</v>
          </cell>
          <cell r="R1577">
            <v>553678.02813946351</v>
          </cell>
          <cell r="S1577" t="str">
            <v>PLNT</v>
          </cell>
          <cell r="T1577">
            <v>921997.61447271332</v>
          </cell>
          <cell r="U1577">
            <v>2649619.3755208836</v>
          </cell>
          <cell r="V1577">
            <v>984274.25329283345</v>
          </cell>
          <cell r="W1577">
            <v>541817.91074033384</v>
          </cell>
          <cell r="X1577">
            <v>158681.59418461085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D1577">
            <v>395</v>
          </cell>
          <cell r="AE1577" t="str">
            <v>S</v>
          </cell>
          <cell r="AF1577" t="str">
            <v>395.S</v>
          </cell>
        </row>
        <row r="1578">
          <cell r="A1578">
            <v>1578</v>
          </cell>
          <cell r="D1578" t="str">
            <v>SG</v>
          </cell>
          <cell r="E1578" t="str">
            <v>PT</v>
          </cell>
          <cell r="F1578">
            <v>663.89017061172967</v>
          </cell>
          <cell r="G1578">
            <v>450.08999892766491</v>
          </cell>
          <cell r="H1578">
            <v>213.80017168406476</v>
          </cell>
          <cell r="I1578">
            <v>0</v>
          </cell>
          <cell r="J1578">
            <v>0</v>
          </cell>
          <cell r="K1578">
            <v>0</v>
          </cell>
          <cell r="M1578">
            <v>0.75</v>
          </cell>
          <cell r="N1578">
            <v>337.56749919574867</v>
          </cell>
          <cell r="O1578">
            <v>112.52249973191623</v>
          </cell>
          <cell r="P1578">
            <v>0.75</v>
          </cell>
          <cell r="Q1578">
            <v>160.35012876304859</v>
          </cell>
          <cell r="R1578">
            <v>53.450042921016191</v>
          </cell>
          <cell r="S1578" t="str">
            <v>PLNT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D1578">
            <v>395</v>
          </cell>
          <cell r="AE1578" t="str">
            <v>SG</v>
          </cell>
          <cell r="AF1578" t="str">
            <v>395.SG</v>
          </cell>
        </row>
        <row r="1579">
          <cell r="A1579">
            <v>1579</v>
          </cell>
          <cell r="D1579" t="str">
            <v>SG</v>
          </cell>
          <cell r="E1579" t="str">
            <v>PT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M1579">
            <v>0.75</v>
          </cell>
          <cell r="N1579">
            <v>0</v>
          </cell>
          <cell r="O1579">
            <v>0</v>
          </cell>
          <cell r="P1579">
            <v>0.75</v>
          </cell>
          <cell r="Q1579">
            <v>0</v>
          </cell>
          <cell r="R1579">
            <v>0</v>
          </cell>
          <cell r="S1579" t="str">
            <v>PLNT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D1579">
            <v>395</v>
          </cell>
          <cell r="AE1579" t="str">
            <v>SG</v>
          </cell>
          <cell r="AF1579" t="str">
            <v>395.SG1</v>
          </cell>
        </row>
        <row r="1580">
          <cell r="A1580">
            <v>1580</v>
          </cell>
          <cell r="D1580" t="str">
            <v>SO</v>
          </cell>
          <cell r="E1580" t="str">
            <v>PTD</v>
          </cell>
          <cell r="F1580">
            <v>1997169.3979614715</v>
          </cell>
          <cell r="G1580">
            <v>1005860.6931030849</v>
          </cell>
          <cell r="H1580">
            <v>477800.4163346311</v>
          </cell>
          <cell r="I1580">
            <v>513508.28852375527</v>
          </cell>
          <cell r="J1580">
            <v>0</v>
          </cell>
          <cell r="K1580">
            <v>0</v>
          </cell>
          <cell r="M1580">
            <v>0.75</v>
          </cell>
          <cell r="N1580">
            <v>754395.51982731372</v>
          </cell>
          <cell r="O1580">
            <v>251465.17327577123</v>
          </cell>
          <cell r="P1580">
            <v>0.75</v>
          </cell>
          <cell r="Q1580">
            <v>358350.31225097331</v>
          </cell>
          <cell r="R1580">
            <v>119450.10408365777</v>
          </cell>
          <cell r="S1580" t="str">
            <v>PLNT</v>
          </cell>
          <cell r="T1580">
            <v>90071.959964538983</v>
          </cell>
          <cell r="U1580">
            <v>258847.10173536668</v>
          </cell>
          <cell r="V1580">
            <v>96155.900780090771</v>
          </cell>
          <cell r="W1580">
            <v>52931.374656737607</v>
          </cell>
          <cell r="X1580">
            <v>15501.951387021174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D1580">
            <v>395</v>
          </cell>
          <cell r="AE1580" t="str">
            <v>SO</v>
          </cell>
          <cell r="AF1580" t="str">
            <v>395.SO</v>
          </cell>
        </row>
        <row r="1581">
          <cell r="A1581">
            <v>1581</v>
          </cell>
          <cell r="D1581" t="str">
            <v>SE</v>
          </cell>
          <cell r="E1581" t="str">
            <v>P</v>
          </cell>
          <cell r="F1581">
            <v>117148.83850178437</v>
          </cell>
          <cell r="G1581">
            <v>117148.83850178437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M1581">
            <v>0</v>
          </cell>
          <cell r="N1581">
            <v>0</v>
          </cell>
          <cell r="O1581">
            <v>117148.83850178437</v>
          </cell>
          <cell r="P1581">
            <v>0</v>
          </cell>
          <cell r="Q1581">
            <v>0</v>
          </cell>
          <cell r="R1581">
            <v>0</v>
          </cell>
          <cell r="S1581" t="str">
            <v>PLNT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D1581">
            <v>395</v>
          </cell>
          <cell r="AE1581" t="str">
            <v>SE</v>
          </cell>
          <cell r="AF1581" t="str">
            <v>395.SE</v>
          </cell>
        </row>
        <row r="1582">
          <cell r="A1582">
            <v>1582</v>
          </cell>
          <cell r="D1582" t="str">
            <v>SG</v>
          </cell>
          <cell r="E1582" t="str">
            <v>G-SG</v>
          </cell>
          <cell r="F1582">
            <v>2636762.1931326208</v>
          </cell>
          <cell r="G1582">
            <v>1165550.3080079639</v>
          </cell>
          <cell r="H1582">
            <v>1471211.8851246571</v>
          </cell>
          <cell r="I1582">
            <v>0</v>
          </cell>
          <cell r="J1582">
            <v>0</v>
          </cell>
          <cell r="K1582">
            <v>0</v>
          </cell>
          <cell r="M1582">
            <v>0.75</v>
          </cell>
          <cell r="N1582">
            <v>874162.73100597295</v>
          </cell>
          <cell r="O1582">
            <v>291387.57700199098</v>
          </cell>
          <cell r="P1582">
            <v>0.75</v>
          </cell>
          <cell r="Q1582">
            <v>1103408.9138434927</v>
          </cell>
          <cell r="R1582">
            <v>367802.97128116427</v>
          </cell>
          <cell r="S1582" t="str">
            <v>PLNT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D1582">
            <v>395</v>
          </cell>
          <cell r="AE1582" t="str">
            <v>SG</v>
          </cell>
          <cell r="AF1582" t="str">
            <v>395.SG2</v>
          </cell>
        </row>
        <row r="1583">
          <cell r="A1583">
            <v>1583</v>
          </cell>
          <cell r="D1583" t="str">
            <v>SG</v>
          </cell>
          <cell r="E1583" t="str">
            <v>G-SG</v>
          </cell>
          <cell r="F1583">
            <v>99408.120213790622</v>
          </cell>
          <cell r="G1583">
            <v>43942.212701412442</v>
          </cell>
          <cell r="H1583">
            <v>55465.907512378188</v>
          </cell>
          <cell r="I1583">
            <v>0</v>
          </cell>
          <cell r="J1583">
            <v>0</v>
          </cell>
          <cell r="K1583">
            <v>0</v>
          </cell>
          <cell r="M1583">
            <v>0.75</v>
          </cell>
          <cell r="N1583">
            <v>32956.659526059331</v>
          </cell>
          <cell r="O1583">
            <v>10985.55317535311</v>
          </cell>
          <cell r="P1583">
            <v>0.75</v>
          </cell>
          <cell r="Q1583">
            <v>41599.430634283643</v>
          </cell>
          <cell r="R1583">
            <v>13866.476878094547</v>
          </cell>
          <cell r="S1583" t="str">
            <v>PLNT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D1583">
            <v>395</v>
          </cell>
          <cell r="AE1583" t="str">
            <v>SG</v>
          </cell>
          <cell r="AF1583" t="str">
            <v>395.SG3</v>
          </cell>
        </row>
        <row r="1584">
          <cell r="A1584">
            <v>1584</v>
          </cell>
          <cell r="D1584" t="str">
            <v>SG</v>
          </cell>
          <cell r="E1584" t="str">
            <v>G-SG</v>
          </cell>
          <cell r="F1584">
            <v>6133.5345172461084</v>
          </cell>
          <cell r="G1584">
            <v>2711.2581727593479</v>
          </cell>
          <cell r="H1584">
            <v>3422.276344486761</v>
          </cell>
          <cell r="I1584">
            <v>0</v>
          </cell>
          <cell r="J1584">
            <v>0</v>
          </cell>
          <cell r="K1584">
            <v>0</v>
          </cell>
          <cell r="M1584">
            <v>0.75</v>
          </cell>
          <cell r="N1584">
            <v>2033.4436295695109</v>
          </cell>
          <cell r="O1584">
            <v>677.81454318983697</v>
          </cell>
          <cell r="P1584">
            <v>0.75</v>
          </cell>
          <cell r="Q1584">
            <v>2566.7072583650706</v>
          </cell>
          <cell r="R1584">
            <v>855.56908612169025</v>
          </cell>
          <cell r="S1584" t="str">
            <v>PLNT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D1584">
            <v>395</v>
          </cell>
          <cell r="AE1584" t="str">
            <v>SG</v>
          </cell>
          <cell r="AF1584" t="str">
            <v>395.SG4</v>
          </cell>
        </row>
        <row r="1585">
          <cell r="A1585">
            <v>1585</v>
          </cell>
          <cell r="F1585">
            <v>12328388.835266754</v>
          </cell>
          <cell r="G1585">
            <v>2335663.4004859328</v>
          </cell>
          <cell r="H1585">
            <v>4222826.3980456907</v>
          </cell>
          <cell r="I1585">
            <v>5769899.0367351305</v>
          </cell>
          <cell r="J1585">
            <v>0</v>
          </cell>
          <cell r="K1585">
            <v>0</v>
          </cell>
          <cell r="N1585">
            <v>1663885.9214881114</v>
          </cell>
          <cell r="O1585">
            <v>671777.47899782145</v>
          </cell>
          <cell r="Q1585">
            <v>3167119.7985342685</v>
          </cell>
          <cell r="R1585">
            <v>1055706.5995114227</v>
          </cell>
          <cell r="T1585">
            <v>1012069.5744372522</v>
          </cell>
          <cell r="U1585">
            <v>2908466.4772562501</v>
          </cell>
          <cell r="V1585">
            <v>1080430.1540729243</v>
          </cell>
          <cell r="W1585">
            <v>594749.28539707139</v>
          </cell>
          <cell r="X1585">
            <v>174183.54557163201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D1585">
            <v>395</v>
          </cell>
          <cell r="AE1585" t="str">
            <v>NA</v>
          </cell>
          <cell r="AF1585" t="str">
            <v>395.NA1</v>
          </cell>
        </row>
        <row r="1586">
          <cell r="A1586">
            <v>1586</v>
          </cell>
          <cell r="AD1586">
            <v>395</v>
          </cell>
          <cell r="AE1586" t="str">
            <v>NA</v>
          </cell>
          <cell r="AF1586" t="str">
            <v>395.NA2</v>
          </cell>
        </row>
        <row r="1587">
          <cell r="A1587">
            <v>1587</v>
          </cell>
          <cell r="B1587">
            <v>396</v>
          </cell>
          <cell r="C1587" t="str">
            <v>Power Operated Equipment</v>
          </cell>
          <cell r="AD1587">
            <v>396</v>
          </cell>
          <cell r="AE1587" t="str">
            <v>NA</v>
          </cell>
          <cell r="AF1587" t="str">
            <v>396.NA</v>
          </cell>
        </row>
        <row r="1588">
          <cell r="A1588">
            <v>1588</v>
          </cell>
          <cell r="D1588" t="str">
            <v>S</v>
          </cell>
          <cell r="E1588" t="str">
            <v>G-SITUS</v>
          </cell>
          <cell r="F1588">
            <v>46634265.868461497</v>
          </cell>
          <cell r="G1588">
            <v>0</v>
          </cell>
          <cell r="H1588">
            <v>13824126.82623554</v>
          </cell>
          <cell r="I1588">
            <v>32810139.042225957</v>
          </cell>
          <cell r="J1588">
            <v>0</v>
          </cell>
          <cell r="K1588">
            <v>0</v>
          </cell>
          <cell r="M1588">
            <v>0.75</v>
          </cell>
          <cell r="N1588">
            <v>0</v>
          </cell>
          <cell r="O1588">
            <v>0</v>
          </cell>
          <cell r="P1588">
            <v>0.75</v>
          </cell>
          <cell r="Q1588">
            <v>10368095.119676655</v>
          </cell>
          <cell r="R1588">
            <v>3456031.7065588851</v>
          </cell>
          <cell r="S1588" t="str">
            <v>PLNT</v>
          </cell>
          <cell r="T1588">
            <v>5755064.9060372878</v>
          </cell>
          <cell r="U1588">
            <v>16538797.110811787</v>
          </cell>
          <cell r="V1588">
            <v>6143792.6998121161</v>
          </cell>
          <cell r="W1588">
            <v>3382001.4223653097</v>
          </cell>
          <cell r="X1588">
            <v>990482.90319945442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D1588">
            <v>396</v>
          </cell>
          <cell r="AE1588" t="str">
            <v>S</v>
          </cell>
          <cell r="AF1588" t="str">
            <v>396.S</v>
          </cell>
        </row>
        <row r="1589">
          <cell r="A1589">
            <v>1589</v>
          </cell>
          <cell r="D1589" t="str">
            <v>SG</v>
          </cell>
          <cell r="E1589" t="str">
            <v>G-DGP</v>
          </cell>
          <cell r="F1589">
            <v>294736.50004571071</v>
          </cell>
          <cell r="G1589">
            <v>197477.90628298122</v>
          </cell>
          <cell r="H1589">
            <v>97258.593762729477</v>
          </cell>
          <cell r="I1589">
            <v>0</v>
          </cell>
          <cell r="J1589">
            <v>0</v>
          </cell>
          <cell r="K1589">
            <v>0</v>
          </cell>
          <cell r="M1589">
            <v>0.75</v>
          </cell>
          <cell r="N1589">
            <v>148108.42971223593</v>
          </cell>
          <cell r="O1589">
            <v>49369.476570745304</v>
          </cell>
          <cell r="P1589">
            <v>0.75</v>
          </cell>
          <cell r="Q1589">
            <v>72943.945322047104</v>
          </cell>
          <cell r="R1589">
            <v>24314.648440682369</v>
          </cell>
          <cell r="S1589" t="str">
            <v>PLNT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D1589">
            <v>396</v>
          </cell>
          <cell r="AE1589" t="str">
            <v>SG</v>
          </cell>
          <cell r="AF1589" t="str">
            <v>396.SG</v>
          </cell>
        </row>
        <row r="1590">
          <cell r="A1590">
            <v>1590</v>
          </cell>
          <cell r="D1590" t="str">
            <v>SG</v>
          </cell>
          <cell r="E1590" t="str">
            <v>G-SG</v>
          </cell>
          <cell r="F1590">
            <v>17803781.364137683</v>
          </cell>
          <cell r="G1590">
            <v>7869956.1555923009</v>
          </cell>
          <cell r="H1590">
            <v>9933825.2085453831</v>
          </cell>
          <cell r="I1590">
            <v>0</v>
          </cell>
          <cell r="J1590">
            <v>0</v>
          </cell>
          <cell r="K1590">
            <v>0</v>
          </cell>
          <cell r="M1590">
            <v>0.75</v>
          </cell>
          <cell r="N1590">
            <v>5902467.1166942259</v>
          </cell>
          <cell r="O1590">
            <v>1967489.0388980752</v>
          </cell>
          <cell r="P1590">
            <v>0.75</v>
          </cell>
          <cell r="Q1590">
            <v>7450368.9064090373</v>
          </cell>
          <cell r="R1590">
            <v>2483456.3021363458</v>
          </cell>
          <cell r="S1590" t="str">
            <v>PLNT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D1590">
            <v>396</v>
          </cell>
          <cell r="AE1590" t="str">
            <v>SG</v>
          </cell>
          <cell r="AF1590" t="str">
            <v>396.SG1</v>
          </cell>
        </row>
        <row r="1591">
          <cell r="A1591">
            <v>1591</v>
          </cell>
          <cell r="D1591" t="str">
            <v>SO</v>
          </cell>
          <cell r="E1591" t="str">
            <v>PTD</v>
          </cell>
          <cell r="F1591">
            <v>846154.14396453975</v>
          </cell>
          <cell r="G1591">
            <v>426159.74117616576</v>
          </cell>
          <cell r="H1591">
            <v>202432.90463102216</v>
          </cell>
          <cell r="I1591">
            <v>217561.4981573518</v>
          </cell>
          <cell r="J1591">
            <v>0</v>
          </cell>
          <cell r="K1591">
            <v>0</v>
          </cell>
          <cell r="M1591">
            <v>0.75</v>
          </cell>
          <cell r="N1591">
            <v>319619.80588212435</v>
          </cell>
          <cell r="O1591">
            <v>106539.93529404144</v>
          </cell>
          <cell r="P1591">
            <v>0.75</v>
          </cell>
          <cell r="Q1591">
            <v>151824.67847326663</v>
          </cell>
          <cell r="R1591">
            <v>50608.22615775554</v>
          </cell>
          <cell r="S1591" t="str">
            <v>PLNT</v>
          </cell>
          <cell r="T1591">
            <v>38161.3909450024</v>
          </cell>
          <cell r="U1591">
            <v>109667.48639857573</v>
          </cell>
          <cell r="V1591">
            <v>40739.014925205935</v>
          </cell>
          <cell r="W1591">
            <v>22425.790249567093</v>
          </cell>
          <cell r="X1591">
            <v>6567.8156390006234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D1591">
            <v>396</v>
          </cell>
          <cell r="AE1591" t="str">
            <v>SO</v>
          </cell>
          <cell r="AF1591" t="str">
            <v>396.SO</v>
          </cell>
        </row>
        <row r="1592">
          <cell r="A1592">
            <v>1592</v>
          </cell>
          <cell r="D1592" t="str">
            <v>SG</v>
          </cell>
          <cell r="E1592" t="str">
            <v>G-DGU</v>
          </cell>
          <cell r="F1592">
            <v>601080.32148858509</v>
          </cell>
          <cell r="G1592">
            <v>402732.89320141153</v>
          </cell>
          <cell r="H1592">
            <v>198347.42828717356</v>
          </cell>
          <cell r="I1592">
            <v>0</v>
          </cell>
          <cell r="J1592">
            <v>0</v>
          </cell>
          <cell r="K1592">
            <v>0</v>
          </cell>
          <cell r="M1592">
            <v>0.75</v>
          </cell>
          <cell r="N1592">
            <v>302049.66990105866</v>
          </cell>
          <cell r="O1592">
            <v>100683.22330035288</v>
          </cell>
          <cell r="P1592">
            <v>0.75</v>
          </cell>
          <cell r="Q1592">
            <v>148760.57121538016</v>
          </cell>
          <cell r="R1592">
            <v>49586.857071793391</v>
          </cell>
          <cell r="S1592" t="str">
            <v>PLNT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D1592">
            <v>396</v>
          </cell>
          <cell r="AE1592" t="str">
            <v>SG</v>
          </cell>
          <cell r="AF1592" t="str">
            <v>396.SG2</v>
          </cell>
        </row>
        <row r="1593">
          <cell r="A1593">
            <v>1593</v>
          </cell>
          <cell r="D1593" t="str">
            <v>SE</v>
          </cell>
          <cell r="E1593" t="str">
            <v>P</v>
          </cell>
          <cell r="F1593">
            <v>53524.251505547378</v>
          </cell>
          <cell r="G1593">
            <v>53524.251505547378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M1593">
            <v>0</v>
          </cell>
          <cell r="N1593">
            <v>0</v>
          </cell>
          <cell r="O1593">
            <v>53524.251505547378</v>
          </cell>
          <cell r="P1593">
            <v>0</v>
          </cell>
          <cell r="Q1593">
            <v>0</v>
          </cell>
          <cell r="R1593">
            <v>0</v>
          </cell>
          <cell r="S1593" t="str">
            <v>PLNT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D1593">
            <v>396</v>
          </cell>
          <cell r="AE1593" t="str">
            <v>SE</v>
          </cell>
          <cell r="AF1593" t="str">
            <v>396.SE</v>
          </cell>
        </row>
        <row r="1594">
          <cell r="A1594">
            <v>1594</v>
          </cell>
          <cell r="D1594" t="str">
            <v>SG</v>
          </cell>
          <cell r="E1594" t="str">
            <v>G-SG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M1594">
            <v>0.75</v>
          </cell>
          <cell r="N1594">
            <v>0</v>
          </cell>
          <cell r="O1594">
            <v>0</v>
          </cell>
          <cell r="P1594">
            <v>0.75</v>
          </cell>
          <cell r="Q1594">
            <v>0</v>
          </cell>
          <cell r="R1594">
            <v>0</v>
          </cell>
          <cell r="S1594" t="str">
            <v>PLNT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D1594">
            <v>396</v>
          </cell>
          <cell r="AE1594" t="str">
            <v>SG</v>
          </cell>
          <cell r="AF1594" t="str">
            <v>396.SG3</v>
          </cell>
        </row>
        <row r="1595">
          <cell r="A1595">
            <v>1595</v>
          </cell>
          <cell r="D1595" t="str">
            <v>SG</v>
          </cell>
          <cell r="E1595" t="str">
            <v>G-SG</v>
          </cell>
          <cell r="F1595">
            <v>417790.50847441115</v>
          </cell>
          <cell r="G1595">
            <v>184679.47435814189</v>
          </cell>
          <cell r="H1595">
            <v>233111.03411626929</v>
          </cell>
          <cell r="I1595">
            <v>0</v>
          </cell>
          <cell r="J1595">
            <v>0</v>
          </cell>
          <cell r="K1595">
            <v>0</v>
          </cell>
          <cell r="M1595">
            <v>0.75</v>
          </cell>
          <cell r="N1595">
            <v>138509.60576860642</v>
          </cell>
          <cell r="O1595">
            <v>46169.868589535472</v>
          </cell>
          <cell r="P1595">
            <v>0.75</v>
          </cell>
          <cell r="Q1595">
            <v>174833.27558720196</v>
          </cell>
          <cell r="R1595">
            <v>58277.758529067323</v>
          </cell>
          <cell r="S1595" t="str">
            <v>PLNT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D1595">
            <v>396</v>
          </cell>
          <cell r="AE1595" t="str">
            <v>SG</v>
          </cell>
          <cell r="AF1595" t="str">
            <v>396.SG4</v>
          </cell>
        </row>
        <row r="1596">
          <cell r="A1596">
            <v>1596</v>
          </cell>
          <cell r="F1596">
            <v>66651332.95807796</v>
          </cell>
          <cell r="G1596">
            <v>9134530.4221165478</v>
          </cell>
          <cell r="H1596">
            <v>24489101.995578118</v>
          </cell>
          <cell r="I1596">
            <v>33027700.540383309</v>
          </cell>
          <cell r="J1596">
            <v>0</v>
          </cell>
          <cell r="K1596">
            <v>0</v>
          </cell>
          <cell r="N1596">
            <v>6810754.6279582512</v>
          </cell>
          <cell r="O1596">
            <v>2323775.7941582971</v>
          </cell>
          <cell r="Q1596">
            <v>18366826.49668359</v>
          </cell>
          <cell r="R1596">
            <v>6122275.4988945294</v>
          </cell>
          <cell r="T1596">
            <v>5793226.2969822902</v>
          </cell>
          <cell r="U1596">
            <v>16648464.597210363</v>
          </cell>
          <cell r="V1596">
            <v>6184531.7147373222</v>
          </cell>
          <cell r="W1596">
            <v>3404427.2126148767</v>
          </cell>
          <cell r="X1596">
            <v>997050.71883845504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D1596">
            <v>396</v>
          </cell>
          <cell r="AE1596" t="str">
            <v>NA</v>
          </cell>
          <cell r="AF1596" t="str">
            <v>396.NA1</v>
          </cell>
        </row>
        <row r="1597">
          <cell r="A1597">
            <v>1597</v>
          </cell>
          <cell r="AD1597">
            <v>396</v>
          </cell>
          <cell r="AE1597" t="str">
            <v>NA</v>
          </cell>
          <cell r="AF1597" t="str">
            <v>396.NA2</v>
          </cell>
        </row>
        <row r="1598">
          <cell r="A1598">
            <v>1598</v>
          </cell>
          <cell r="B1598">
            <v>397</v>
          </cell>
          <cell r="C1598" t="str">
            <v>Communication Equipment</v>
          </cell>
          <cell r="AD1598">
            <v>397</v>
          </cell>
          <cell r="AE1598" t="str">
            <v>NA</v>
          </cell>
          <cell r="AF1598" t="str">
            <v>397.NA</v>
          </cell>
        </row>
        <row r="1599">
          <cell r="A1599">
            <v>1599</v>
          </cell>
          <cell r="D1599" t="str">
            <v>S</v>
          </cell>
          <cell r="E1599" t="str">
            <v>G-SITUS</v>
          </cell>
          <cell r="F1599">
            <v>55705314.8369231</v>
          </cell>
          <cell r="G1599">
            <v>0</v>
          </cell>
          <cell r="H1599">
            <v>16513122.333116954</v>
          </cell>
          <cell r="I1599">
            <v>39192192.503806144</v>
          </cell>
          <cell r="J1599">
            <v>0</v>
          </cell>
          <cell r="K1599">
            <v>0</v>
          </cell>
          <cell r="M1599">
            <v>0.75</v>
          </cell>
          <cell r="N1599">
            <v>0</v>
          </cell>
          <cell r="O1599">
            <v>0</v>
          </cell>
          <cell r="P1599">
            <v>0.75</v>
          </cell>
          <cell r="Q1599">
            <v>12384841.749837715</v>
          </cell>
          <cell r="R1599">
            <v>4128280.5832792385</v>
          </cell>
          <cell r="S1599" t="str">
            <v>PLNT</v>
          </cell>
          <cell r="T1599">
            <v>6874509.473398746</v>
          </cell>
          <cell r="U1599">
            <v>19755835.819961607</v>
          </cell>
          <cell r="V1599">
            <v>7338850.5268028686</v>
          </cell>
          <cell r="W1599">
            <v>4039850.3225756176</v>
          </cell>
          <cell r="X1599">
            <v>1183146.3610673004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D1599">
            <v>397</v>
          </cell>
          <cell r="AE1599" t="str">
            <v>S</v>
          </cell>
          <cell r="AF1599" t="str">
            <v>397.S</v>
          </cell>
        </row>
        <row r="1600">
          <cell r="A1600">
            <v>1600</v>
          </cell>
          <cell r="D1600" t="str">
            <v>SG</v>
          </cell>
          <cell r="E1600" t="str">
            <v>G-DGP</v>
          </cell>
          <cell r="F1600">
            <v>294998.62068159197</v>
          </cell>
          <cell r="G1600">
            <v>197653.53106769355</v>
          </cell>
          <cell r="H1600">
            <v>97345.08961389841</v>
          </cell>
          <cell r="I1600">
            <v>0</v>
          </cell>
          <cell r="J1600">
            <v>0</v>
          </cell>
          <cell r="K1600">
            <v>0</v>
          </cell>
          <cell r="M1600">
            <v>0.75</v>
          </cell>
          <cell r="N1600">
            <v>148240.14830077015</v>
          </cell>
          <cell r="O1600">
            <v>49413.382766923387</v>
          </cell>
          <cell r="P1600">
            <v>0.75</v>
          </cell>
          <cell r="Q1600">
            <v>73008.817210423804</v>
          </cell>
          <cell r="R1600">
            <v>24336.272403474602</v>
          </cell>
          <cell r="S1600" t="str">
            <v>PLNT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D1600">
            <v>397</v>
          </cell>
          <cell r="AE1600" t="str">
            <v>SG</v>
          </cell>
          <cell r="AF1600" t="str">
            <v>397.SG</v>
          </cell>
        </row>
        <row r="1601">
          <cell r="A1601">
            <v>1601</v>
          </cell>
          <cell r="D1601" t="str">
            <v>SG</v>
          </cell>
          <cell r="E1601" t="str">
            <v>G-DGU</v>
          </cell>
          <cell r="F1601">
            <v>569531.04877151863</v>
          </cell>
          <cell r="G1601">
            <v>381594.40400868916</v>
          </cell>
          <cell r="H1601">
            <v>187936.64476282947</v>
          </cell>
          <cell r="I1601">
            <v>0</v>
          </cell>
          <cell r="J1601">
            <v>0</v>
          </cell>
          <cell r="K1601">
            <v>0</v>
          </cell>
          <cell r="M1601">
            <v>0.75</v>
          </cell>
          <cell r="N1601">
            <v>286195.80300651689</v>
          </cell>
          <cell r="O1601">
            <v>95398.60100217229</v>
          </cell>
          <cell r="P1601">
            <v>0.75</v>
          </cell>
          <cell r="Q1601">
            <v>140952.48357212212</v>
          </cell>
          <cell r="R1601">
            <v>46984.161190707367</v>
          </cell>
          <cell r="S1601" t="str">
            <v>PLNT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D1601">
            <v>397</v>
          </cell>
          <cell r="AE1601" t="str">
            <v>SG</v>
          </cell>
          <cell r="AF1601" t="str">
            <v>397.SG1</v>
          </cell>
        </row>
        <row r="1602">
          <cell r="A1602">
            <v>1602</v>
          </cell>
          <cell r="D1602" t="str">
            <v>SO</v>
          </cell>
          <cell r="E1602" t="str">
            <v>PTD</v>
          </cell>
          <cell r="F1602">
            <v>34264185.066024542</v>
          </cell>
          <cell r="G1602">
            <v>17256922.209153891</v>
          </cell>
          <cell r="H1602">
            <v>8197322.6240217034</v>
          </cell>
          <cell r="I1602">
            <v>8809940.2328489479</v>
          </cell>
          <cell r="J1602">
            <v>0</v>
          </cell>
          <cell r="K1602">
            <v>0</v>
          </cell>
          <cell r="M1602">
            <v>0.75</v>
          </cell>
          <cell r="N1602">
            <v>12942691.656865418</v>
          </cell>
          <cell r="O1602">
            <v>4314230.5522884727</v>
          </cell>
          <cell r="P1602">
            <v>0.75</v>
          </cell>
          <cell r="Q1602">
            <v>6147991.968016278</v>
          </cell>
          <cell r="R1602">
            <v>2049330.6560054258</v>
          </cell>
          <cell r="S1602" t="str">
            <v>PLNT</v>
          </cell>
          <cell r="T1602">
            <v>1545308.2290539162</v>
          </cell>
          <cell r="U1602">
            <v>4440877.6775357882</v>
          </cell>
          <cell r="V1602">
            <v>1649686.5928760262</v>
          </cell>
          <cell r="W1602">
            <v>908110.45817583019</v>
          </cell>
          <cell r="X1602">
            <v>265957.27520738647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D1602">
            <v>397</v>
          </cell>
          <cell r="AE1602" t="str">
            <v>SO</v>
          </cell>
          <cell r="AF1602" t="str">
            <v>397.SO</v>
          </cell>
        </row>
        <row r="1603">
          <cell r="A1603">
            <v>1603</v>
          </cell>
          <cell r="D1603" t="str">
            <v>CN</v>
          </cell>
          <cell r="E1603" t="str">
            <v>CUST</v>
          </cell>
          <cell r="F1603">
            <v>1637260.3255569646</v>
          </cell>
          <cell r="G1603">
            <v>0</v>
          </cell>
          <cell r="H1603">
            <v>0</v>
          </cell>
          <cell r="I1603">
            <v>0</v>
          </cell>
          <cell r="J1603">
            <v>1637260.3255569646</v>
          </cell>
          <cell r="K1603">
            <v>0</v>
          </cell>
          <cell r="M1603">
            <v>0.75</v>
          </cell>
          <cell r="N1603">
            <v>0</v>
          </cell>
          <cell r="O1603">
            <v>0</v>
          </cell>
          <cell r="P1603">
            <v>0.75</v>
          </cell>
          <cell r="Q1603">
            <v>0</v>
          </cell>
          <cell r="R1603">
            <v>0</v>
          </cell>
          <cell r="S1603" t="str">
            <v>PLNT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D1603">
            <v>397</v>
          </cell>
          <cell r="AE1603" t="str">
            <v>CN</v>
          </cell>
          <cell r="AF1603" t="str">
            <v>397.CN</v>
          </cell>
        </row>
        <row r="1604">
          <cell r="A1604">
            <v>1604</v>
          </cell>
          <cell r="D1604" t="str">
            <v>SG</v>
          </cell>
          <cell r="E1604" t="str">
            <v>G-SG</v>
          </cell>
          <cell r="F1604">
            <v>65977311.91693297</v>
          </cell>
          <cell r="G1604">
            <v>29164509.574129391</v>
          </cell>
          <cell r="H1604">
            <v>36812802.342803583</v>
          </cell>
          <cell r="I1604">
            <v>0</v>
          </cell>
          <cell r="J1604">
            <v>0</v>
          </cell>
          <cell r="K1604">
            <v>0</v>
          </cell>
          <cell r="M1604">
            <v>0.75</v>
          </cell>
          <cell r="N1604">
            <v>21873382.180597045</v>
          </cell>
          <cell r="O1604">
            <v>7291127.3935323479</v>
          </cell>
          <cell r="P1604">
            <v>0.75</v>
          </cell>
          <cell r="Q1604">
            <v>27609601.757102687</v>
          </cell>
          <cell r="R1604">
            <v>9203200.5857008956</v>
          </cell>
          <cell r="S1604" t="str">
            <v>PLNT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D1604">
            <v>397</v>
          </cell>
          <cell r="AE1604" t="str">
            <v>SG</v>
          </cell>
          <cell r="AF1604" t="str">
            <v>397.SG2</v>
          </cell>
        </row>
        <row r="1605">
          <cell r="A1605">
            <v>1605</v>
          </cell>
          <cell r="D1605" t="str">
            <v>SE</v>
          </cell>
          <cell r="E1605" t="str">
            <v>P</v>
          </cell>
          <cell r="F1605">
            <v>139209.41419017574</v>
          </cell>
          <cell r="G1605">
            <v>139209.41419017574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M1605">
            <v>0</v>
          </cell>
          <cell r="N1605">
            <v>0</v>
          </cell>
          <cell r="O1605">
            <v>139209.41419017574</v>
          </cell>
          <cell r="P1605">
            <v>0</v>
          </cell>
          <cell r="Q1605">
            <v>0</v>
          </cell>
          <cell r="R1605">
            <v>0</v>
          </cell>
          <cell r="S1605" t="str">
            <v>PLNT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D1605">
            <v>397</v>
          </cell>
          <cell r="AE1605" t="str">
            <v>SE</v>
          </cell>
          <cell r="AF1605" t="str">
            <v>397.SE</v>
          </cell>
        </row>
        <row r="1606">
          <cell r="A1606">
            <v>1606</v>
          </cell>
          <cell r="D1606" t="str">
            <v>SG</v>
          </cell>
          <cell r="E1606" t="str">
            <v>G-SG</v>
          </cell>
          <cell r="F1606">
            <v>503835.78607672459</v>
          </cell>
          <cell r="G1606">
            <v>222714.79664591214</v>
          </cell>
          <cell r="H1606">
            <v>281120.98943081248</v>
          </cell>
          <cell r="I1606">
            <v>0</v>
          </cell>
          <cell r="J1606">
            <v>0</v>
          </cell>
          <cell r="K1606">
            <v>0</v>
          </cell>
          <cell r="M1606">
            <v>0.75</v>
          </cell>
          <cell r="N1606">
            <v>167036.09748443411</v>
          </cell>
          <cell r="O1606">
            <v>55678.699161478035</v>
          </cell>
          <cell r="P1606">
            <v>0.75</v>
          </cell>
          <cell r="Q1606">
            <v>210840.74207310937</v>
          </cell>
          <cell r="R1606">
            <v>70280.24735770312</v>
          </cell>
          <cell r="S1606" t="str">
            <v>PLNT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D1606">
            <v>397</v>
          </cell>
          <cell r="AE1606" t="str">
            <v>SG</v>
          </cell>
          <cell r="AF1606" t="str">
            <v>397.SG3</v>
          </cell>
        </row>
        <row r="1607">
          <cell r="A1607">
            <v>1607</v>
          </cell>
          <cell r="D1607" t="str">
            <v>SG</v>
          </cell>
          <cell r="E1607" t="str">
            <v>G-SG</v>
          </cell>
          <cell r="F1607">
            <v>7275.8413513143214</v>
          </cell>
          <cell r="G1607">
            <v>3216.2017303374437</v>
          </cell>
          <cell r="H1607">
            <v>4059.6396209768782</v>
          </cell>
          <cell r="I1607">
            <v>0</v>
          </cell>
          <cell r="J1607">
            <v>0</v>
          </cell>
          <cell r="K1607">
            <v>0</v>
          </cell>
          <cell r="M1607">
            <v>0.75</v>
          </cell>
          <cell r="N1607">
            <v>2412.1512977530829</v>
          </cell>
          <cell r="O1607">
            <v>804.05043258436092</v>
          </cell>
          <cell r="P1607">
            <v>0.75</v>
          </cell>
          <cell r="Q1607">
            <v>3044.7297157326584</v>
          </cell>
          <cell r="R1607">
            <v>1014.9099052442195</v>
          </cell>
          <cell r="S1607" t="str">
            <v>PLNT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D1607">
            <v>397</v>
          </cell>
          <cell r="AE1607" t="str">
            <v>SG</v>
          </cell>
          <cell r="AF1607" t="str">
            <v>397.SG4</v>
          </cell>
        </row>
        <row r="1608">
          <cell r="A1608">
            <v>1608</v>
          </cell>
          <cell r="F1608">
            <v>159098922.85650888</v>
          </cell>
          <cell r="G1608">
            <v>47365820.130926087</v>
          </cell>
          <cell r="H1608">
            <v>62093709.663370758</v>
          </cell>
          <cell r="I1608">
            <v>48002132.736655094</v>
          </cell>
          <cell r="J1608">
            <v>1637260.3255569646</v>
          </cell>
          <cell r="K1608">
            <v>0</v>
          </cell>
          <cell r="N1608">
            <v>35419958.037551939</v>
          </cell>
          <cell r="O1608">
            <v>11945862.093374154</v>
          </cell>
          <cell r="Q1608">
            <v>46570282.247528069</v>
          </cell>
          <cell r="R1608">
            <v>15523427.41584269</v>
          </cell>
          <cell r="T1608">
            <v>8419817.7024526615</v>
          </cell>
          <cell r="U1608">
            <v>24196713.497497395</v>
          </cell>
          <cell r="V1608">
            <v>8988537.1196788941</v>
          </cell>
          <cell r="W1608">
            <v>4947960.7807514481</v>
          </cell>
          <cell r="X1608">
            <v>1449103.636274687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D1608">
            <v>397</v>
          </cell>
          <cell r="AE1608" t="str">
            <v>NA</v>
          </cell>
          <cell r="AF1608" t="str">
            <v>397.NA1</v>
          </cell>
        </row>
        <row r="1609">
          <cell r="A1609">
            <v>1609</v>
          </cell>
          <cell r="AD1609">
            <v>397</v>
          </cell>
          <cell r="AE1609" t="str">
            <v>NA</v>
          </cell>
          <cell r="AF1609" t="str">
            <v>397.NA2</v>
          </cell>
        </row>
        <row r="1610">
          <cell r="A1610">
            <v>1610</v>
          </cell>
          <cell r="B1610">
            <v>398</v>
          </cell>
          <cell r="C1610" t="str">
            <v>Misc. Equipment</v>
          </cell>
          <cell r="AD1610">
            <v>398</v>
          </cell>
          <cell r="AE1610" t="str">
            <v>NA</v>
          </cell>
          <cell r="AF1610" t="str">
            <v>398.NA</v>
          </cell>
        </row>
        <row r="1611">
          <cell r="A1611">
            <v>1611</v>
          </cell>
          <cell r="D1611" t="str">
            <v>S</v>
          </cell>
          <cell r="E1611" t="str">
            <v>G-SITUS</v>
          </cell>
          <cell r="F1611">
            <v>982469.99692307704</v>
          </cell>
          <cell r="G1611">
            <v>0</v>
          </cell>
          <cell r="H1611">
            <v>291240.56286733889</v>
          </cell>
          <cell r="I1611">
            <v>691229.43405573803</v>
          </cell>
          <cell r="J1611">
            <v>0</v>
          </cell>
          <cell r="K1611">
            <v>0</v>
          </cell>
          <cell r="M1611">
            <v>0.75</v>
          </cell>
          <cell r="N1611">
            <v>0</v>
          </cell>
          <cell r="O1611">
            <v>0</v>
          </cell>
          <cell r="P1611">
            <v>0.75</v>
          </cell>
          <cell r="Q1611">
            <v>218430.42215050416</v>
          </cell>
          <cell r="R1611">
            <v>72810.140716834721</v>
          </cell>
          <cell r="S1611" t="str">
            <v>PLNT</v>
          </cell>
          <cell r="T1611">
            <v>121245.150861278</v>
          </cell>
          <cell r="U1611">
            <v>348432.03048168222</v>
          </cell>
          <cell r="V1611">
            <v>129434.69533553028</v>
          </cell>
          <cell r="W1611">
            <v>71250.503576002928</v>
          </cell>
          <cell r="X1611">
            <v>20867.053801244547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D1611">
            <v>398</v>
          </cell>
          <cell r="AE1611" t="str">
            <v>S</v>
          </cell>
          <cell r="AF1611" t="str">
            <v>398.S</v>
          </cell>
        </row>
        <row r="1612">
          <cell r="A1612">
            <v>1612</v>
          </cell>
          <cell r="D1612" t="str">
            <v>SG</v>
          </cell>
          <cell r="E1612" t="str">
            <v>PT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M1612">
            <v>0.75</v>
          </cell>
          <cell r="N1612">
            <v>0</v>
          </cell>
          <cell r="O1612">
            <v>0</v>
          </cell>
          <cell r="P1612">
            <v>0.75</v>
          </cell>
          <cell r="Q1612">
            <v>0</v>
          </cell>
          <cell r="R1612">
            <v>0</v>
          </cell>
          <cell r="S1612" t="str">
            <v>PLNT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D1612">
            <v>398</v>
          </cell>
          <cell r="AE1612" t="str">
            <v>SG</v>
          </cell>
          <cell r="AF1612" t="str">
            <v>398.SG</v>
          </cell>
        </row>
        <row r="1613">
          <cell r="A1613">
            <v>1613</v>
          </cell>
          <cell r="D1613" t="str">
            <v>SG</v>
          </cell>
          <cell r="E1613" t="str">
            <v>PT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M1613">
            <v>0.75</v>
          </cell>
          <cell r="N1613">
            <v>0</v>
          </cell>
          <cell r="O1613">
            <v>0</v>
          </cell>
          <cell r="P1613">
            <v>0.75</v>
          </cell>
          <cell r="Q1613">
            <v>0</v>
          </cell>
          <cell r="R1613">
            <v>0</v>
          </cell>
          <cell r="S1613" t="str">
            <v>PLNT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D1613">
            <v>398</v>
          </cell>
          <cell r="AE1613" t="str">
            <v>SG</v>
          </cell>
          <cell r="AF1613" t="str">
            <v>398.SG1</v>
          </cell>
        </row>
        <row r="1614">
          <cell r="A1614">
            <v>1614</v>
          </cell>
          <cell r="D1614" t="str">
            <v>CN</v>
          </cell>
          <cell r="E1614" t="str">
            <v>CUST</v>
          </cell>
          <cell r="F1614">
            <v>101097.77608561225</v>
          </cell>
          <cell r="G1614">
            <v>0</v>
          </cell>
          <cell r="H1614">
            <v>0</v>
          </cell>
          <cell r="I1614">
            <v>0</v>
          </cell>
          <cell r="J1614">
            <v>101097.77608561225</v>
          </cell>
          <cell r="K1614">
            <v>0</v>
          </cell>
          <cell r="M1614">
            <v>0.75</v>
          </cell>
          <cell r="N1614">
            <v>0</v>
          </cell>
          <cell r="O1614">
            <v>0</v>
          </cell>
          <cell r="P1614">
            <v>0.75</v>
          </cell>
          <cell r="Q1614">
            <v>0</v>
          </cell>
          <cell r="R1614">
            <v>0</v>
          </cell>
          <cell r="S1614" t="str">
            <v>CUST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D1614">
            <v>398</v>
          </cell>
          <cell r="AE1614" t="str">
            <v>CN</v>
          </cell>
          <cell r="AF1614" t="str">
            <v>398.CN</v>
          </cell>
        </row>
        <row r="1615">
          <cell r="A1615">
            <v>1615</v>
          </cell>
          <cell r="D1615" t="str">
            <v>SO</v>
          </cell>
          <cell r="E1615" t="str">
            <v>PTD</v>
          </cell>
          <cell r="F1615">
            <v>1093247.0693994418</v>
          </cell>
          <cell r="G1615">
            <v>550606.40128046519</v>
          </cell>
          <cell r="H1615">
            <v>261547.12036387096</v>
          </cell>
          <cell r="I1615">
            <v>281093.54775510565</v>
          </cell>
          <cell r="J1615">
            <v>0</v>
          </cell>
          <cell r="K1615">
            <v>0</v>
          </cell>
          <cell r="M1615">
            <v>0.75</v>
          </cell>
          <cell r="N1615">
            <v>412954.80096034892</v>
          </cell>
          <cell r="O1615">
            <v>137651.6003201163</v>
          </cell>
          <cell r="P1615">
            <v>0.75</v>
          </cell>
          <cell r="Q1615">
            <v>196160.34027290321</v>
          </cell>
          <cell r="R1615">
            <v>65386.780090967739</v>
          </cell>
          <cell r="S1615" t="str">
            <v>PLNT</v>
          </cell>
          <cell r="T1615">
            <v>49305.234882332079</v>
          </cell>
          <cell r="U1615">
            <v>141692.45517359365</v>
          </cell>
          <cell r="V1615">
            <v>52635.573547540262</v>
          </cell>
          <cell r="W1615">
            <v>28974.542811354764</v>
          </cell>
          <cell r="X1615">
            <v>8485.7413402848742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D1615">
            <v>398</v>
          </cell>
          <cell r="AE1615" t="str">
            <v>SO</v>
          </cell>
          <cell r="AF1615" t="str">
            <v>398.SO</v>
          </cell>
        </row>
        <row r="1616">
          <cell r="A1616">
            <v>1616</v>
          </cell>
          <cell r="D1616" t="str">
            <v>SE</v>
          </cell>
          <cell r="E1616" t="str">
            <v>P</v>
          </cell>
          <cell r="F1616">
            <v>765.30296392623802</v>
          </cell>
          <cell r="G1616">
            <v>765.30296392623802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M1616">
            <v>0</v>
          </cell>
          <cell r="N1616">
            <v>0</v>
          </cell>
          <cell r="O1616">
            <v>765.30296392623802</v>
          </cell>
          <cell r="P1616">
            <v>0</v>
          </cell>
          <cell r="Q1616">
            <v>0</v>
          </cell>
          <cell r="R1616">
            <v>0</v>
          </cell>
          <cell r="S1616" t="str">
            <v>PLNT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D1616">
            <v>398</v>
          </cell>
          <cell r="AE1616" t="str">
            <v>SE</v>
          </cell>
          <cell r="AF1616" t="str">
            <v>398.SE</v>
          </cell>
        </row>
        <row r="1617">
          <cell r="A1617">
            <v>1617</v>
          </cell>
          <cell r="D1617" t="str">
            <v>SG</v>
          </cell>
          <cell r="E1617" t="str">
            <v>G-SG</v>
          </cell>
          <cell r="F1617">
            <v>1036101.5566764333</v>
          </cell>
          <cell r="G1617">
            <v>457996.73996274109</v>
          </cell>
          <cell r="H1617">
            <v>578104.81671369227</v>
          </cell>
          <cell r="I1617">
            <v>0</v>
          </cell>
          <cell r="J1617">
            <v>0</v>
          </cell>
          <cell r="K1617">
            <v>0</v>
          </cell>
          <cell r="M1617">
            <v>0.75</v>
          </cell>
          <cell r="N1617">
            <v>343497.55497205583</v>
          </cell>
          <cell r="O1617">
            <v>114499.18499068527</v>
          </cell>
          <cell r="P1617">
            <v>0.75</v>
          </cell>
          <cell r="Q1617">
            <v>433578.61253526923</v>
          </cell>
          <cell r="R1617">
            <v>144526.20417842307</v>
          </cell>
          <cell r="S1617" t="str">
            <v>PLNT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D1617">
            <v>398</v>
          </cell>
          <cell r="AE1617" t="str">
            <v>SG</v>
          </cell>
          <cell r="AF1617" t="str">
            <v>398.SG2</v>
          </cell>
        </row>
        <row r="1618">
          <cell r="A1618">
            <v>1618</v>
          </cell>
          <cell r="D1618" t="str">
            <v>SG</v>
          </cell>
          <cell r="E1618" t="str">
            <v>G-SG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M1618">
            <v>0.75</v>
          </cell>
          <cell r="N1618">
            <v>0</v>
          </cell>
          <cell r="O1618">
            <v>0</v>
          </cell>
          <cell r="P1618">
            <v>0.75</v>
          </cell>
          <cell r="Q1618">
            <v>0</v>
          </cell>
          <cell r="R1618">
            <v>0</v>
          </cell>
          <cell r="S1618" t="str">
            <v>PLNT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D1618">
            <v>398</v>
          </cell>
          <cell r="AE1618" t="str">
            <v>SG</v>
          </cell>
          <cell r="AF1618" t="str">
            <v>398.SG3</v>
          </cell>
        </row>
        <row r="1619">
          <cell r="A1619">
            <v>1619</v>
          </cell>
          <cell r="F1619">
            <v>3213681.7020484908</v>
          </cell>
          <cell r="G1619">
            <v>1009368.4442071326</v>
          </cell>
          <cell r="H1619">
            <v>1130892.499944902</v>
          </cell>
          <cell r="I1619">
            <v>972322.98181084369</v>
          </cell>
          <cell r="J1619">
            <v>101097.77608561225</v>
          </cell>
          <cell r="K1619">
            <v>0</v>
          </cell>
          <cell r="N1619">
            <v>756452.35593240475</v>
          </cell>
          <cell r="O1619">
            <v>252916.08827472781</v>
          </cell>
          <cell r="Q1619">
            <v>848169.37495867664</v>
          </cell>
          <cell r="R1619">
            <v>282723.12498622551</v>
          </cell>
          <cell r="T1619">
            <v>170550.3857436101</v>
          </cell>
          <cell r="U1619">
            <v>490124.48565527587</v>
          </cell>
          <cell r="V1619">
            <v>182070.26888307056</v>
          </cell>
          <cell r="W1619">
            <v>100225.0463873577</v>
          </cell>
          <cell r="X1619">
            <v>29352.795141529423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D1619">
            <v>398</v>
          </cell>
          <cell r="AE1619" t="str">
            <v>NA</v>
          </cell>
          <cell r="AF1619" t="str">
            <v>398.NA1</v>
          </cell>
        </row>
        <row r="1620">
          <cell r="A1620">
            <v>1620</v>
          </cell>
          <cell r="AD1620">
            <v>398</v>
          </cell>
          <cell r="AE1620" t="str">
            <v>NA</v>
          </cell>
          <cell r="AF1620" t="str">
            <v>398.NA2</v>
          </cell>
        </row>
        <row r="1621">
          <cell r="A1621">
            <v>1621</v>
          </cell>
          <cell r="B1621">
            <v>399</v>
          </cell>
          <cell r="C1621" t="str">
            <v>Coal Mine</v>
          </cell>
          <cell r="AD1621">
            <v>399</v>
          </cell>
          <cell r="AE1621" t="str">
            <v>NA</v>
          </cell>
          <cell r="AF1621" t="str">
            <v>399.NA</v>
          </cell>
        </row>
        <row r="1622">
          <cell r="A1622">
            <v>1622</v>
          </cell>
          <cell r="D1622" t="str">
            <v>SE</v>
          </cell>
          <cell r="E1622" t="str">
            <v>P</v>
          </cell>
          <cell r="F1622">
            <v>144237682.26370999</v>
          </cell>
          <cell r="G1622">
            <v>144237682.26370999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M1622">
            <v>0</v>
          </cell>
          <cell r="N1622">
            <v>0</v>
          </cell>
          <cell r="O1622">
            <v>144237682.26370999</v>
          </cell>
          <cell r="P1622">
            <v>0</v>
          </cell>
          <cell r="Q1622">
            <v>0</v>
          </cell>
          <cell r="R1622">
            <v>0</v>
          </cell>
          <cell r="S1622" t="str">
            <v>ZERO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D1622">
            <v>399</v>
          </cell>
          <cell r="AE1622" t="str">
            <v>SE</v>
          </cell>
          <cell r="AF1622" t="str">
            <v>399.SE</v>
          </cell>
        </row>
        <row r="1623">
          <cell r="A1623">
            <v>1623</v>
          </cell>
          <cell r="D1623" t="str">
            <v>SE</v>
          </cell>
          <cell r="E1623" t="str">
            <v>P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 t="str">
            <v>ZERO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D1623">
            <v>399</v>
          </cell>
          <cell r="AE1623" t="str">
            <v>SE</v>
          </cell>
          <cell r="AF1623" t="str">
            <v>399.SE1</v>
          </cell>
        </row>
        <row r="1624">
          <cell r="A1624">
            <v>1624</v>
          </cell>
          <cell r="AD1624">
            <v>399</v>
          </cell>
          <cell r="AE1624" t="str">
            <v>NA</v>
          </cell>
          <cell r="AF1624" t="str">
            <v>399.NA1</v>
          </cell>
        </row>
        <row r="1625">
          <cell r="A1625">
            <v>1625</v>
          </cell>
          <cell r="F1625">
            <v>144237682.26370999</v>
          </cell>
          <cell r="G1625">
            <v>144237682.26370999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N1625">
            <v>0</v>
          </cell>
          <cell r="O1625">
            <v>144237682.26370999</v>
          </cell>
          <cell r="Q1625">
            <v>0</v>
          </cell>
          <cell r="R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D1625">
            <v>399</v>
          </cell>
          <cell r="AE1625" t="str">
            <v>NA</v>
          </cell>
          <cell r="AF1625" t="str">
            <v>399.NA2</v>
          </cell>
        </row>
        <row r="1626">
          <cell r="A1626">
            <v>1626</v>
          </cell>
          <cell r="AD1626">
            <v>399</v>
          </cell>
          <cell r="AE1626" t="str">
            <v>NA</v>
          </cell>
          <cell r="AF1626" t="str">
            <v>399.NA3</v>
          </cell>
        </row>
        <row r="1627">
          <cell r="A1627">
            <v>1627</v>
          </cell>
          <cell r="B1627" t="str">
            <v>399L</v>
          </cell>
          <cell r="C1627" t="str">
            <v>WIDCO Capital Lease</v>
          </cell>
          <cell r="AD1627" t="str">
            <v>399L</v>
          </cell>
          <cell r="AE1627" t="str">
            <v>NA</v>
          </cell>
          <cell r="AF1627" t="str">
            <v>399L.NA</v>
          </cell>
        </row>
        <row r="1628">
          <cell r="A1628">
            <v>1628</v>
          </cell>
          <cell r="D1628" t="str">
            <v>SE</v>
          </cell>
          <cell r="E1628" t="str">
            <v>P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 t="str">
            <v>PLNT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D1628" t="str">
            <v>399L</v>
          </cell>
          <cell r="AE1628" t="str">
            <v>SE</v>
          </cell>
          <cell r="AF1628" t="str">
            <v>399L.SE</v>
          </cell>
        </row>
        <row r="1629">
          <cell r="A1629">
            <v>1629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N1629">
            <v>0</v>
          </cell>
          <cell r="O1629">
            <v>0</v>
          </cell>
          <cell r="Q1629">
            <v>0</v>
          </cell>
          <cell r="R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D1629" t="str">
            <v>399L</v>
          </cell>
          <cell r="AE1629" t="str">
            <v>NA</v>
          </cell>
          <cell r="AF1629" t="str">
            <v>399L.NA1</v>
          </cell>
        </row>
        <row r="1630">
          <cell r="A1630">
            <v>1630</v>
          </cell>
          <cell r="AD1630" t="str">
            <v>399L</v>
          </cell>
          <cell r="AE1630" t="str">
            <v>NA</v>
          </cell>
          <cell r="AF1630" t="str">
            <v>399L.NA2</v>
          </cell>
        </row>
        <row r="1631">
          <cell r="A1631">
            <v>1631</v>
          </cell>
          <cell r="C1631" t="str">
            <v>Remove Remaining Capital Leases</v>
          </cell>
          <cell r="E1631" t="str">
            <v>P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 t="str">
            <v>PLNT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D1631" t="str">
            <v>399L</v>
          </cell>
          <cell r="AE1631" t="str">
            <v>NA</v>
          </cell>
          <cell r="AF1631" t="str">
            <v>399L.NA3</v>
          </cell>
        </row>
        <row r="1632">
          <cell r="A1632">
            <v>1632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N1632">
            <v>0</v>
          </cell>
          <cell r="O1632">
            <v>0</v>
          </cell>
          <cell r="Q1632">
            <v>0</v>
          </cell>
          <cell r="R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D1632" t="str">
            <v>399L</v>
          </cell>
          <cell r="AE1632" t="str">
            <v>NA</v>
          </cell>
          <cell r="AF1632" t="str">
            <v>399L.NA4</v>
          </cell>
        </row>
        <row r="1633">
          <cell r="A1633">
            <v>1633</v>
          </cell>
          <cell r="AD1633" t="str">
            <v>399L</v>
          </cell>
          <cell r="AE1633" t="str">
            <v>NA</v>
          </cell>
          <cell r="AF1633" t="str">
            <v>399L.NA5</v>
          </cell>
        </row>
        <row r="1634">
          <cell r="A1634">
            <v>1634</v>
          </cell>
          <cell r="B1634">
            <v>1011390</v>
          </cell>
          <cell r="C1634" t="str">
            <v>General Capital Leases</v>
          </cell>
          <cell r="AD1634">
            <v>1011390</v>
          </cell>
          <cell r="AE1634" t="str">
            <v>NA</v>
          </cell>
          <cell r="AF1634" t="str">
            <v>1011390.NA</v>
          </cell>
        </row>
        <row r="1635">
          <cell r="A1635">
            <v>1635</v>
          </cell>
          <cell r="AD1635">
            <v>1011390</v>
          </cell>
          <cell r="AE1635" t="str">
            <v>NA</v>
          </cell>
          <cell r="AF1635" t="str">
            <v>1011390.NA1</v>
          </cell>
        </row>
        <row r="1636">
          <cell r="A1636">
            <v>1636</v>
          </cell>
          <cell r="D1636" t="str">
            <v>S</v>
          </cell>
          <cell r="E1636" t="str">
            <v>G-SITUS</v>
          </cell>
          <cell r="F1636">
            <v>6690734.0038461499</v>
          </cell>
          <cell r="G1636">
            <v>0</v>
          </cell>
          <cell r="H1636">
            <v>1983381.826802355</v>
          </cell>
          <cell r="I1636">
            <v>4707352.1770437947</v>
          </cell>
          <cell r="J1636">
            <v>0</v>
          </cell>
          <cell r="K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1983381.826802355</v>
          </cell>
          <cell r="S1636" t="str">
            <v>PLNT</v>
          </cell>
          <cell r="T1636">
            <v>825693.46260914253</v>
          </cell>
          <cell r="U1636">
            <v>2372862.3181105419</v>
          </cell>
          <cell r="V1636">
            <v>881465.20511679712</v>
          </cell>
          <cell r="W1636">
            <v>485224.14787232375</v>
          </cell>
          <cell r="X1636">
            <v>142107.04333498873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D1636">
            <v>1011390</v>
          </cell>
          <cell r="AE1636" t="str">
            <v>S</v>
          </cell>
          <cell r="AF1636" t="str">
            <v>1011390.S</v>
          </cell>
        </row>
        <row r="1637">
          <cell r="A1637">
            <v>1637</v>
          </cell>
          <cell r="D1637" t="str">
            <v>SG</v>
          </cell>
          <cell r="E1637" t="str">
            <v>P</v>
          </cell>
          <cell r="F1637">
            <v>5545617.1341346521</v>
          </cell>
          <cell r="G1637">
            <v>5545617.1341346521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M1637">
            <v>0</v>
          </cell>
          <cell r="N1637">
            <v>0</v>
          </cell>
          <cell r="O1637">
            <v>5545617.1341346521</v>
          </cell>
          <cell r="P1637">
            <v>0</v>
          </cell>
          <cell r="Q1637">
            <v>0</v>
          </cell>
          <cell r="R1637">
            <v>0</v>
          </cell>
          <cell r="S1637" t="str">
            <v>PLNT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D1637">
            <v>1011390</v>
          </cell>
          <cell r="AE1637" t="str">
            <v>SG</v>
          </cell>
          <cell r="AF1637" t="str">
            <v>1011390.SG</v>
          </cell>
        </row>
        <row r="1638">
          <cell r="A1638">
            <v>1638</v>
          </cell>
          <cell r="D1638" t="str">
            <v>SO</v>
          </cell>
          <cell r="E1638" t="str">
            <v>PTD</v>
          </cell>
          <cell r="F1638">
            <v>894249.62837497448</v>
          </cell>
          <cell r="G1638">
            <v>450382.70260026312</v>
          </cell>
          <cell r="H1638">
            <v>213939.21075536864</v>
          </cell>
          <cell r="I1638">
            <v>229927.71501934266</v>
          </cell>
          <cell r="J1638">
            <v>0</v>
          </cell>
          <cell r="K1638">
            <v>0</v>
          </cell>
          <cell r="M1638">
            <v>0</v>
          </cell>
          <cell r="N1638">
            <v>0</v>
          </cell>
          <cell r="O1638">
            <v>450382.70260026312</v>
          </cell>
          <cell r="P1638">
            <v>0</v>
          </cell>
          <cell r="Q1638">
            <v>0</v>
          </cell>
          <cell r="R1638">
            <v>213939.21075536864</v>
          </cell>
          <cell r="S1638" t="str">
            <v>PLNT</v>
          </cell>
          <cell r="T1638">
            <v>40330.488143624389</v>
          </cell>
          <cell r="U1638">
            <v>115900.99706567625</v>
          </cell>
          <cell r="V1638">
            <v>43054.624523300416</v>
          </cell>
          <cell r="W1638">
            <v>23700.474363605936</v>
          </cell>
          <cell r="X1638">
            <v>6941.1309231356636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D1638">
            <v>1011390</v>
          </cell>
          <cell r="AE1638" t="str">
            <v>SO</v>
          </cell>
          <cell r="AF1638" t="str">
            <v>1011390.SO</v>
          </cell>
        </row>
        <row r="1639">
          <cell r="A1639">
            <v>1639</v>
          </cell>
          <cell r="F1639">
            <v>13130600.766355777</v>
          </cell>
          <cell r="G1639">
            <v>5995999.8367349152</v>
          </cell>
          <cell r="H1639">
            <v>2197321.0375577235</v>
          </cell>
          <cell r="I1639">
            <v>4937279.8920631371</v>
          </cell>
          <cell r="J1639">
            <v>0</v>
          </cell>
          <cell r="K1639">
            <v>0</v>
          </cell>
          <cell r="N1639">
            <v>0</v>
          </cell>
          <cell r="O1639">
            <v>5995999.8367349152</v>
          </cell>
          <cell r="Q1639">
            <v>0</v>
          </cell>
          <cell r="R1639">
            <v>2197321.0375577235</v>
          </cell>
          <cell r="T1639">
            <v>866023.95075276692</v>
          </cell>
          <cell r="U1639">
            <v>2488763.3151762183</v>
          </cell>
          <cell r="V1639">
            <v>924519.82964009757</v>
          </cell>
          <cell r="W1639">
            <v>508924.62223592971</v>
          </cell>
          <cell r="X1639">
            <v>149048.1742581244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D1639">
            <v>1011390</v>
          </cell>
          <cell r="AE1639" t="str">
            <v>NA</v>
          </cell>
          <cell r="AF1639" t="str">
            <v>1011390.NA2</v>
          </cell>
        </row>
        <row r="1640">
          <cell r="A1640">
            <v>1640</v>
          </cell>
          <cell r="AD1640">
            <v>1011390</v>
          </cell>
          <cell r="AE1640" t="str">
            <v>NA</v>
          </cell>
          <cell r="AF1640" t="str">
            <v>1011390.NA3</v>
          </cell>
        </row>
        <row r="1641">
          <cell r="A1641">
            <v>1641</v>
          </cell>
          <cell r="C1641" t="str">
            <v>Remove Capital Leases</v>
          </cell>
          <cell r="F1641">
            <v>-13130600.766355777</v>
          </cell>
          <cell r="G1641">
            <v>-5995999.8367349152</v>
          </cell>
          <cell r="H1641">
            <v>-2197321.0375577235</v>
          </cell>
          <cell r="I1641">
            <v>-4937279.8920631371</v>
          </cell>
          <cell r="J1641">
            <v>0</v>
          </cell>
          <cell r="K1641">
            <v>0</v>
          </cell>
          <cell r="M1641">
            <v>0</v>
          </cell>
          <cell r="N1641">
            <v>0</v>
          </cell>
          <cell r="O1641">
            <v>-5995999.8367349152</v>
          </cell>
          <cell r="P1641">
            <v>0</v>
          </cell>
          <cell r="Q1641">
            <v>0</v>
          </cell>
          <cell r="R1641">
            <v>-2197321.0375577235</v>
          </cell>
          <cell r="T1641">
            <v>-866023.95075276692</v>
          </cell>
          <cell r="U1641">
            <v>-2488763.3151762183</v>
          </cell>
          <cell r="V1641">
            <v>-924519.82964009757</v>
          </cell>
          <cell r="W1641">
            <v>-508924.62223592971</v>
          </cell>
          <cell r="X1641">
            <v>-149048.1742581244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D1641">
            <v>1011390</v>
          </cell>
          <cell r="AE1641" t="str">
            <v>NA</v>
          </cell>
          <cell r="AF1641" t="str">
            <v>1011390.NA4</v>
          </cell>
        </row>
        <row r="1642">
          <cell r="A1642">
            <v>1642</v>
          </cell>
          <cell r="F1642" t="str">
            <v xml:space="preserve"> </v>
          </cell>
          <cell r="AD1642">
            <v>1011390</v>
          </cell>
          <cell r="AE1642" t="str">
            <v>NA</v>
          </cell>
          <cell r="AF1642" t="str">
            <v>1011390.NA5</v>
          </cell>
        </row>
        <row r="1643">
          <cell r="A1643">
            <v>1643</v>
          </cell>
          <cell r="AD1643">
            <v>1011390</v>
          </cell>
          <cell r="AE1643" t="str">
            <v>NA</v>
          </cell>
          <cell r="AF1643" t="str">
            <v>1011390.NA6</v>
          </cell>
        </row>
        <row r="1644">
          <cell r="A1644">
            <v>1644</v>
          </cell>
          <cell r="B1644" t="str">
            <v>392L</v>
          </cell>
          <cell r="C1644" t="str">
            <v>General Vehicles Capital Leases</v>
          </cell>
          <cell r="AD1644" t="str">
            <v>392L</v>
          </cell>
          <cell r="AE1644" t="str">
            <v>NA</v>
          </cell>
          <cell r="AF1644" t="str">
            <v>392L.NA</v>
          </cell>
        </row>
        <row r="1645">
          <cell r="A1645">
            <v>1645</v>
          </cell>
          <cell r="D1645" t="str">
            <v>SO</v>
          </cell>
          <cell r="E1645" t="str">
            <v>LABOR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 t="str">
            <v>PLNT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D1645" t="str">
            <v>392L</v>
          </cell>
          <cell r="AE1645" t="str">
            <v>SO</v>
          </cell>
          <cell r="AF1645" t="str">
            <v>392L.SO</v>
          </cell>
        </row>
        <row r="1646">
          <cell r="A1646">
            <v>1646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N1646">
            <v>0</v>
          </cell>
          <cell r="O1646">
            <v>0</v>
          </cell>
          <cell r="Q1646">
            <v>0</v>
          </cell>
          <cell r="R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D1646" t="str">
            <v>392L</v>
          </cell>
          <cell r="AE1646" t="str">
            <v>NA</v>
          </cell>
          <cell r="AF1646" t="str">
            <v>392L.NA1</v>
          </cell>
        </row>
        <row r="1647">
          <cell r="A1647">
            <v>1647</v>
          </cell>
          <cell r="AD1647" t="str">
            <v>392L</v>
          </cell>
          <cell r="AE1647" t="str">
            <v>NA</v>
          </cell>
          <cell r="AF1647" t="str">
            <v>392L.NA2</v>
          </cell>
        </row>
        <row r="1648">
          <cell r="A1648">
            <v>1648</v>
          </cell>
          <cell r="C1648" t="str">
            <v>Remove Capital Leases</v>
          </cell>
          <cell r="E1648" t="str">
            <v>PTD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 t="str">
            <v>PLNT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D1648" t="str">
            <v>392L</v>
          </cell>
          <cell r="AE1648" t="str">
            <v>NA</v>
          </cell>
          <cell r="AF1648" t="str">
            <v>392L.NA3</v>
          </cell>
        </row>
        <row r="1649">
          <cell r="A1649">
            <v>1649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N1649">
            <v>0</v>
          </cell>
          <cell r="O1649">
            <v>0</v>
          </cell>
          <cell r="Q1649">
            <v>0</v>
          </cell>
          <cell r="R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D1649" t="str">
            <v>392L</v>
          </cell>
          <cell r="AE1649" t="str">
            <v>NA</v>
          </cell>
          <cell r="AF1649" t="str">
            <v>392L.NA4</v>
          </cell>
        </row>
        <row r="1650">
          <cell r="A1650">
            <v>1650</v>
          </cell>
          <cell r="AD1650" t="str">
            <v>392L</v>
          </cell>
          <cell r="AE1650" t="str">
            <v>NA</v>
          </cell>
          <cell r="AF1650" t="str">
            <v>392L.NA5</v>
          </cell>
        </row>
        <row r="1651">
          <cell r="A1651">
            <v>1651</v>
          </cell>
          <cell r="B1651" t="str">
            <v>GP</v>
          </cell>
          <cell r="C1651" t="str">
            <v>Unclassified Gen Plant - Acct 300</v>
          </cell>
          <cell r="AD1651" t="str">
            <v>GP</v>
          </cell>
          <cell r="AE1651" t="str">
            <v>NA</v>
          </cell>
          <cell r="AF1651" t="str">
            <v>GP.NA</v>
          </cell>
        </row>
        <row r="1652">
          <cell r="A1652">
            <v>1652</v>
          </cell>
          <cell r="D1652" t="str">
            <v>S</v>
          </cell>
          <cell r="E1652" t="str">
            <v>G-SITUS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M1652">
            <v>0.75</v>
          </cell>
          <cell r="N1652">
            <v>0</v>
          </cell>
          <cell r="O1652">
            <v>0</v>
          </cell>
          <cell r="P1652">
            <v>0.75</v>
          </cell>
          <cell r="Q1652">
            <v>0</v>
          </cell>
          <cell r="R1652">
            <v>0</v>
          </cell>
          <cell r="S1652" t="str">
            <v>PLNT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D1652" t="str">
            <v>GP</v>
          </cell>
          <cell r="AE1652" t="str">
            <v>S</v>
          </cell>
          <cell r="AF1652" t="str">
            <v>GP.S</v>
          </cell>
        </row>
        <row r="1653">
          <cell r="A1653">
            <v>1653</v>
          </cell>
          <cell r="D1653" t="str">
            <v>SO</v>
          </cell>
          <cell r="E1653" t="str">
            <v>PTD</v>
          </cell>
          <cell r="F1653">
            <v>3104249.2209921866</v>
          </cell>
          <cell r="G1653">
            <v>1563433.866040115</v>
          </cell>
          <cell r="H1653">
            <v>742656.86812067532</v>
          </cell>
          <cell r="I1653">
            <v>798158.48683139612</v>
          </cell>
          <cell r="J1653">
            <v>0</v>
          </cell>
          <cell r="K1653">
            <v>0</v>
          </cell>
          <cell r="M1653">
            <v>0.75</v>
          </cell>
          <cell r="N1653">
            <v>1172575.3995300862</v>
          </cell>
          <cell r="O1653">
            <v>390858.46651002875</v>
          </cell>
          <cell r="P1653">
            <v>0.75</v>
          </cell>
          <cell r="Q1653">
            <v>556992.65109050646</v>
          </cell>
          <cell r="R1653">
            <v>185664.21703016883</v>
          </cell>
          <cell r="S1653" t="str">
            <v>PLNT</v>
          </cell>
          <cell r="T1653">
            <v>140001.04940450005</v>
          </cell>
          <cell r="U1653">
            <v>402332.37838425895</v>
          </cell>
          <cell r="V1653">
            <v>149457.46735107803</v>
          </cell>
          <cell r="W1653">
            <v>82272.529667207098</v>
          </cell>
          <cell r="X1653">
            <v>24095.062024351915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D1653" t="str">
            <v>GP</v>
          </cell>
          <cell r="AE1653" t="str">
            <v>SO</v>
          </cell>
          <cell r="AF1653" t="str">
            <v>GP.SO</v>
          </cell>
        </row>
        <row r="1654">
          <cell r="A1654">
            <v>1654</v>
          </cell>
          <cell r="D1654" t="str">
            <v>CN</v>
          </cell>
          <cell r="E1654" t="str">
            <v>CUST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M1654">
            <v>0.75</v>
          </cell>
          <cell r="N1654">
            <v>0</v>
          </cell>
          <cell r="O1654">
            <v>0</v>
          </cell>
          <cell r="P1654">
            <v>0.75</v>
          </cell>
          <cell r="Q1654">
            <v>0</v>
          </cell>
          <cell r="R1654">
            <v>0</v>
          </cell>
          <cell r="S1654" t="str">
            <v>CUST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D1654" t="str">
            <v>GP</v>
          </cell>
          <cell r="AE1654" t="str">
            <v>CN</v>
          </cell>
          <cell r="AF1654" t="str">
            <v>GP.CN</v>
          </cell>
        </row>
        <row r="1655">
          <cell r="A1655">
            <v>1655</v>
          </cell>
          <cell r="D1655" t="str">
            <v>SG</v>
          </cell>
          <cell r="E1655" t="str">
            <v>G-SG</v>
          </cell>
          <cell r="F1655">
            <v>145167.1462051039</v>
          </cell>
          <cell r="G1655">
            <v>64169.462233898841</v>
          </cell>
          <cell r="H1655">
            <v>80997.683971205071</v>
          </cell>
          <cell r="I1655">
            <v>0</v>
          </cell>
          <cell r="J1655">
            <v>0</v>
          </cell>
          <cell r="K1655">
            <v>0</v>
          </cell>
          <cell r="M1655">
            <v>0.75</v>
          </cell>
          <cell r="N1655">
            <v>48127.096675424131</v>
          </cell>
          <cell r="O1655">
            <v>16042.36555847471</v>
          </cell>
          <cell r="P1655">
            <v>0.75</v>
          </cell>
          <cell r="Q1655">
            <v>60748.2629784038</v>
          </cell>
          <cell r="R1655">
            <v>20249.420992801268</v>
          </cell>
          <cell r="S1655" t="str">
            <v>PLNT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D1655" t="str">
            <v>GP</v>
          </cell>
          <cell r="AE1655" t="str">
            <v>SG</v>
          </cell>
          <cell r="AF1655" t="str">
            <v>GP.SG</v>
          </cell>
        </row>
        <row r="1656">
          <cell r="A1656">
            <v>1656</v>
          </cell>
          <cell r="D1656" t="str">
            <v>SG</v>
          </cell>
          <cell r="E1656" t="str">
            <v>PT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M1656">
            <v>0.75</v>
          </cell>
          <cell r="N1656">
            <v>0</v>
          </cell>
          <cell r="O1656">
            <v>0</v>
          </cell>
          <cell r="P1656">
            <v>0.75</v>
          </cell>
          <cell r="Q1656">
            <v>0</v>
          </cell>
          <cell r="R1656">
            <v>0</v>
          </cell>
          <cell r="S1656" t="str">
            <v>PLNT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D1656" t="str">
            <v>GP</v>
          </cell>
          <cell r="AE1656" t="str">
            <v>SG</v>
          </cell>
          <cell r="AF1656" t="str">
            <v>GP.SG1</v>
          </cell>
        </row>
        <row r="1657">
          <cell r="A1657">
            <v>1657</v>
          </cell>
          <cell r="D1657" t="str">
            <v>SG</v>
          </cell>
          <cell r="E1657" t="str">
            <v>PT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M1657">
            <v>0.75</v>
          </cell>
          <cell r="N1657">
            <v>0</v>
          </cell>
          <cell r="O1657">
            <v>0</v>
          </cell>
          <cell r="P1657">
            <v>0.75</v>
          </cell>
          <cell r="Q1657">
            <v>0</v>
          </cell>
          <cell r="R1657">
            <v>0</v>
          </cell>
          <cell r="S1657" t="str">
            <v>PLNT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D1657" t="str">
            <v>GP</v>
          </cell>
          <cell r="AE1657" t="str">
            <v>SG</v>
          </cell>
          <cell r="AF1657" t="str">
            <v>GP.SG2</v>
          </cell>
        </row>
        <row r="1658">
          <cell r="A1658">
            <v>1658</v>
          </cell>
          <cell r="F1658">
            <v>3249416.3671972905</v>
          </cell>
          <cell r="G1658">
            <v>1627603.3282740139</v>
          </cell>
          <cell r="H1658">
            <v>823654.55209188035</v>
          </cell>
          <cell r="I1658">
            <v>798158.48683139612</v>
          </cell>
          <cell r="J1658">
            <v>0</v>
          </cell>
          <cell r="K1658">
            <v>0</v>
          </cell>
          <cell r="N1658">
            <v>1220702.4962055103</v>
          </cell>
          <cell r="O1658">
            <v>406900.83206850349</v>
          </cell>
          <cell r="Q1658">
            <v>617740.91406891029</v>
          </cell>
          <cell r="R1658">
            <v>205913.63802297009</v>
          </cell>
          <cell r="T1658">
            <v>140001.04940450005</v>
          </cell>
          <cell r="U1658">
            <v>402332.37838425895</v>
          </cell>
          <cell r="V1658">
            <v>149457.46735107803</v>
          </cell>
          <cell r="W1658">
            <v>82272.529667207098</v>
          </cell>
          <cell r="X1658">
            <v>24095.062024351915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D1658" t="str">
            <v>GP</v>
          </cell>
          <cell r="AE1658" t="str">
            <v>NA</v>
          </cell>
          <cell r="AF1658" t="str">
            <v>GP.NA1</v>
          </cell>
        </row>
        <row r="1659">
          <cell r="A1659">
            <v>1659</v>
          </cell>
          <cell r="AD1659" t="str">
            <v>GP</v>
          </cell>
          <cell r="AE1659" t="str">
            <v>NA</v>
          </cell>
          <cell r="AF1659" t="str">
            <v>GP.NA2</v>
          </cell>
        </row>
        <row r="1660">
          <cell r="A1660">
            <v>1660</v>
          </cell>
          <cell r="B1660" t="str">
            <v>399G</v>
          </cell>
          <cell r="C1660" t="str">
            <v>Unclassified Gen Plant - Acct 300</v>
          </cell>
          <cell r="AD1660" t="str">
            <v>399G</v>
          </cell>
          <cell r="AE1660" t="str">
            <v>NA</v>
          </cell>
          <cell r="AF1660" t="str">
            <v>399G.NA</v>
          </cell>
        </row>
        <row r="1661">
          <cell r="A1661">
            <v>1661</v>
          </cell>
          <cell r="D1661" t="str">
            <v>S</v>
          </cell>
          <cell r="E1661" t="str">
            <v>G-SITUS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M1661">
            <v>0.75</v>
          </cell>
          <cell r="N1661">
            <v>0</v>
          </cell>
          <cell r="O1661">
            <v>0</v>
          </cell>
          <cell r="P1661">
            <v>0.75</v>
          </cell>
          <cell r="Q1661">
            <v>0</v>
          </cell>
          <cell r="R1661">
            <v>0</v>
          </cell>
          <cell r="S1661" t="str">
            <v>PLNT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D1661" t="str">
            <v>399G</v>
          </cell>
          <cell r="AE1661" t="str">
            <v>S</v>
          </cell>
          <cell r="AF1661" t="str">
            <v>399G.S</v>
          </cell>
        </row>
        <row r="1662">
          <cell r="A1662">
            <v>1662</v>
          </cell>
          <cell r="D1662" t="str">
            <v>SO</v>
          </cell>
          <cell r="E1662" t="str">
            <v>PTD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M1662">
            <v>0.75</v>
          </cell>
          <cell r="N1662">
            <v>0</v>
          </cell>
          <cell r="O1662">
            <v>0</v>
          </cell>
          <cell r="P1662">
            <v>0.75</v>
          </cell>
          <cell r="Q1662">
            <v>0</v>
          </cell>
          <cell r="R1662">
            <v>0</v>
          </cell>
          <cell r="S1662" t="str">
            <v>PLNT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D1662" t="str">
            <v>399G</v>
          </cell>
          <cell r="AE1662" t="str">
            <v>SO</v>
          </cell>
          <cell r="AF1662" t="str">
            <v>399G.SO</v>
          </cell>
        </row>
        <row r="1663">
          <cell r="A1663">
            <v>1663</v>
          </cell>
          <cell r="D1663" t="str">
            <v>SG</v>
          </cell>
          <cell r="E1663" t="str">
            <v>G-SG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M1663">
            <v>0.75</v>
          </cell>
          <cell r="N1663">
            <v>0</v>
          </cell>
          <cell r="O1663">
            <v>0</v>
          </cell>
          <cell r="P1663">
            <v>0.75</v>
          </cell>
          <cell r="Q1663">
            <v>0</v>
          </cell>
          <cell r="R1663">
            <v>0</v>
          </cell>
          <cell r="S1663" t="str">
            <v>PLNT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D1663" t="str">
            <v>399G</v>
          </cell>
          <cell r="AE1663" t="str">
            <v>SG</v>
          </cell>
          <cell r="AF1663" t="str">
            <v>399G.SG</v>
          </cell>
        </row>
        <row r="1664">
          <cell r="A1664">
            <v>1664</v>
          </cell>
          <cell r="D1664" t="str">
            <v>SG</v>
          </cell>
          <cell r="E1664" t="str">
            <v>PT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M1664">
            <v>0.75</v>
          </cell>
          <cell r="N1664">
            <v>0</v>
          </cell>
          <cell r="O1664">
            <v>0</v>
          </cell>
          <cell r="P1664">
            <v>0.75</v>
          </cell>
          <cell r="Q1664">
            <v>0</v>
          </cell>
          <cell r="R1664">
            <v>0</v>
          </cell>
          <cell r="S1664" t="str">
            <v>PLNT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D1664" t="str">
            <v>399G</v>
          </cell>
          <cell r="AE1664" t="str">
            <v>SG</v>
          </cell>
          <cell r="AF1664" t="str">
            <v>399G.SG1</v>
          </cell>
        </row>
        <row r="1665">
          <cell r="A1665">
            <v>1665</v>
          </cell>
          <cell r="D1665" t="str">
            <v>SG</v>
          </cell>
          <cell r="E1665" t="str">
            <v>PT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M1665">
            <v>0.75</v>
          </cell>
          <cell r="N1665">
            <v>0</v>
          </cell>
          <cell r="O1665">
            <v>0</v>
          </cell>
          <cell r="P1665">
            <v>0.75</v>
          </cell>
          <cell r="Q1665">
            <v>0</v>
          </cell>
          <cell r="R1665">
            <v>0</v>
          </cell>
          <cell r="S1665" t="str">
            <v>PLNT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D1665" t="str">
            <v>399G</v>
          </cell>
          <cell r="AE1665" t="str">
            <v>SG</v>
          </cell>
          <cell r="AF1665" t="str">
            <v>399G.SG2</v>
          </cell>
        </row>
        <row r="1666">
          <cell r="A1666">
            <v>1666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N1666">
            <v>0</v>
          </cell>
          <cell r="O1666">
            <v>0</v>
          </cell>
          <cell r="Q1666">
            <v>0</v>
          </cell>
          <cell r="R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D1666" t="str">
            <v>399G</v>
          </cell>
          <cell r="AE1666" t="str">
            <v>NA</v>
          </cell>
          <cell r="AF1666" t="str">
            <v>399G.NA1</v>
          </cell>
        </row>
        <row r="1667">
          <cell r="A1667">
            <v>1667</v>
          </cell>
          <cell r="AD1667" t="str">
            <v>399G</v>
          </cell>
          <cell r="AE1667" t="str">
            <v>NA</v>
          </cell>
          <cell r="AF1667" t="str">
            <v>399G.NA2</v>
          </cell>
        </row>
        <row r="1668">
          <cell r="A1668">
            <v>1668</v>
          </cell>
          <cell r="B1668" t="str">
            <v>TOTAL GENERAL PLANT</v>
          </cell>
          <cell r="F1668">
            <v>600226109.16785669</v>
          </cell>
          <cell r="G1668">
            <v>257055437.40626311</v>
          </cell>
          <cell r="H1668">
            <v>155538980.83811009</v>
          </cell>
          <cell r="I1668">
            <v>178452218.37478873</v>
          </cell>
          <cell r="J1668">
            <v>9179472.548694808</v>
          </cell>
          <cell r="K1668">
            <v>0</v>
          </cell>
          <cell r="M1668">
            <v>0</v>
          </cell>
          <cell r="N1668">
            <v>84153450.92778872</v>
          </cell>
          <cell r="O1668">
            <v>172901986.47847441</v>
          </cell>
          <cell r="Q1668">
            <v>116654235.62858258</v>
          </cell>
          <cell r="R1668">
            <v>38884745.209527522</v>
          </cell>
          <cell r="T1668">
            <v>31301424.783708364</v>
          </cell>
          <cell r="U1668">
            <v>89953444.874968052</v>
          </cell>
          <cell r="V1668">
            <v>33415690.043412961</v>
          </cell>
          <cell r="W1668">
            <v>18394486.399190679</v>
          </cell>
          <cell r="X1668">
            <v>5387172.2735086642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D1668" t="str">
            <v>TOTAL GENERAL PLANT</v>
          </cell>
          <cell r="AE1668" t="str">
            <v>NA</v>
          </cell>
          <cell r="AF1668" t="str">
            <v>TOTAL GENERAL PLANT.NA</v>
          </cell>
        </row>
        <row r="1669">
          <cell r="A1669">
            <v>1669</v>
          </cell>
          <cell r="AD1669" t="str">
            <v>TOTAL GENERAL PLANT</v>
          </cell>
          <cell r="AE1669" t="str">
            <v>NA</v>
          </cell>
          <cell r="AF1669" t="str">
            <v>TOTAL GENERAL PLANT.NA1</v>
          </cell>
        </row>
        <row r="1670">
          <cell r="A1670">
            <v>1670</v>
          </cell>
          <cell r="B1670">
            <v>301</v>
          </cell>
          <cell r="C1670" t="str">
            <v>Organization</v>
          </cell>
          <cell r="AD1670">
            <v>301</v>
          </cell>
          <cell r="AE1670" t="str">
            <v>NA</v>
          </cell>
          <cell r="AF1670" t="str">
            <v>301.NA</v>
          </cell>
        </row>
        <row r="1671">
          <cell r="A1671">
            <v>1671</v>
          </cell>
          <cell r="D1671" t="str">
            <v>S</v>
          </cell>
          <cell r="E1671" t="str">
            <v>I-SITUS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M1671">
            <v>0.75</v>
          </cell>
          <cell r="N1671">
            <v>0</v>
          </cell>
          <cell r="O1671">
            <v>0</v>
          </cell>
          <cell r="P1671">
            <v>0.75</v>
          </cell>
          <cell r="Q1671">
            <v>0</v>
          </cell>
          <cell r="R1671">
            <v>0</v>
          </cell>
          <cell r="S1671" t="str">
            <v>PLNT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D1671">
            <v>301</v>
          </cell>
          <cell r="AE1671" t="str">
            <v>S</v>
          </cell>
          <cell r="AF1671" t="str">
            <v>301.S</v>
          </cell>
        </row>
        <row r="1672">
          <cell r="A1672">
            <v>1672</v>
          </cell>
          <cell r="D1672" t="str">
            <v>SO</v>
          </cell>
          <cell r="E1672" t="str">
            <v>PTD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M1672">
            <v>0.75</v>
          </cell>
          <cell r="N1672">
            <v>0</v>
          </cell>
          <cell r="O1672">
            <v>0</v>
          </cell>
          <cell r="P1672">
            <v>0.75</v>
          </cell>
          <cell r="Q1672">
            <v>0</v>
          </cell>
          <cell r="R1672">
            <v>0</v>
          </cell>
          <cell r="S1672" t="str">
            <v>PLNT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D1672">
            <v>301</v>
          </cell>
          <cell r="AE1672" t="str">
            <v>SO</v>
          </cell>
          <cell r="AF1672" t="str">
            <v>301.SO</v>
          </cell>
        </row>
        <row r="1673">
          <cell r="A1673">
            <v>1673</v>
          </cell>
          <cell r="D1673" t="str">
            <v>SG</v>
          </cell>
          <cell r="E1673" t="str">
            <v>I-SG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M1673">
            <v>0.75</v>
          </cell>
          <cell r="N1673">
            <v>0</v>
          </cell>
          <cell r="O1673">
            <v>0</v>
          </cell>
          <cell r="P1673">
            <v>0.75</v>
          </cell>
          <cell r="Q1673">
            <v>0</v>
          </cell>
          <cell r="R1673">
            <v>0</v>
          </cell>
          <cell r="S1673" t="str">
            <v>PLNT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D1673">
            <v>301</v>
          </cell>
          <cell r="AE1673" t="str">
            <v>SG</v>
          </cell>
          <cell r="AF1673" t="str">
            <v>301.SG</v>
          </cell>
        </row>
        <row r="1674">
          <cell r="A1674">
            <v>1674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N1674">
            <v>0</v>
          </cell>
          <cell r="O1674">
            <v>0</v>
          </cell>
          <cell r="Q1674">
            <v>0</v>
          </cell>
          <cell r="R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D1674">
            <v>301</v>
          </cell>
          <cell r="AE1674" t="str">
            <v>NA</v>
          </cell>
          <cell r="AF1674" t="str">
            <v>301.NA1</v>
          </cell>
        </row>
        <row r="1675">
          <cell r="A1675">
            <v>1675</v>
          </cell>
          <cell r="B1675">
            <v>302</v>
          </cell>
          <cell r="C1675" t="str">
            <v>Franchise &amp; Consent</v>
          </cell>
          <cell r="AD1675">
            <v>302</v>
          </cell>
          <cell r="AE1675" t="str">
            <v>NA</v>
          </cell>
          <cell r="AF1675" t="str">
            <v>302.NA</v>
          </cell>
        </row>
        <row r="1676">
          <cell r="A1676">
            <v>1676</v>
          </cell>
          <cell r="D1676" t="str">
            <v>S</v>
          </cell>
          <cell r="E1676" t="str">
            <v>I-SITUS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M1676">
            <v>0.75</v>
          </cell>
          <cell r="N1676">
            <v>0</v>
          </cell>
          <cell r="O1676">
            <v>0</v>
          </cell>
          <cell r="P1676">
            <v>0.75</v>
          </cell>
          <cell r="Q1676">
            <v>0</v>
          </cell>
          <cell r="R1676">
            <v>0</v>
          </cell>
          <cell r="S1676" t="str">
            <v>PLNT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D1676">
            <v>302</v>
          </cell>
          <cell r="AE1676" t="str">
            <v>S</v>
          </cell>
          <cell r="AF1676" t="str">
            <v>302.S</v>
          </cell>
        </row>
        <row r="1677">
          <cell r="A1677">
            <v>1677</v>
          </cell>
          <cell r="D1677" t="str">
            <v>SG</v>
          </cell>
          <cell r="E1677" t="str">
            <v>I-SG</v>
          </cell>
          <cell r="F1677">
            <v>4593289.4923842559</v>
          </cell>
          <cell r="G1677">
            <v>3857885.0235094754</v>
          </cell>
          <cell r="H1677">
            <v>735404.46887478093</v>
          </cell>
          <cell r="I1677">
            <v>0</v>
          </cell>
          <cell r="J1677">
            <v>0</v>
          </cell>
          <cell r="K1677">
            <v>0</v>
          </cell>
          <cell r="M1677">
            <v>0.75</v>
          </cell>
          <cell r="N1677">
            <v>2893413.7676321063</v>
          </cell>
          <cell r="O1677">
            <v>964471.25587736885</v>
          </cell>
          <cell r="P1677">
            <v>0.75</v>
          </cell>
          <cell r="Q1677">
            <v>551553.3516560857</v>
          </cell>
          <cell r="R1677">
            <v>183851.11721869523</v>
          </cell>
          <cell r="S1677" t="str">
            <v>PLNT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D1677">
            <v>302</v>
          </cell>
          <cell r="AE1677" t="str">
            <v>SG</v>
          </cell>
          <cell r="AF1677" t="str">
            <v>302.SG</v>
          </cell>
        </row>
        <row r="1678">
          <cell r="A1678">
            <v>1678</v>
          </cell>
          <cell r="D1678" t="str">
            <v>SG</v>
          </cell>
          <cell r="E1678" t="str">
            <v>I-SG</v>
          </cell>
          <cell r="F1678">
            <v>43179236.314852484</v>
          </cell>
          <cell r="G1678">
            <v>36266063.652604289</v>
          </cell>
          <cell r="H1678">
            <v>6913172.6622481989</v>
          </cell>
          <cell r="I1678">
            <v>0</v>
          </cell>
          <cell r="J1678">
            <v>0</v>
          </cell>
          <cell r="K1678">
            <v>0</v>
          </cell>
          <cell r="M1678">
            <v>0.75</v>
          </cell>
          <cell r="N1678">
            <v>27199547.739453219</v>
          </cell>
          <cell r="O1678">
            <v>9066515.9131510723</v>
          </cell>
          <cell r="P1678">
            <v>0.75</v>
          </cell>
          <cell r="Q1678">
            <v>5184879.4966861494</v>
          </cell>
          <cell r="R1678">
            <v>1728293.1655620497</v>
          </cell>
          <cell r="S1678" t="str">
            <v>PLNT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D1678">
            <v>302</v>
          </cell>
          <cell r="AE1678" t="str">
            <v>SG</v>
          </cell>
          <cell r="AF1678" t="str">
            <v>302.SG1</v>
          </cell>
        </row>
        <row r="1679">
          <cell r="A1679">
            <v>1679</v>
          </cell>
          <cell r="D1679" t="str">
            <v>SG</v>
          </cell>
          <cell r="E1679" t="str">
            <v>I-SG</v>
          </cell>
          <cell r="F1679">
            <v>4019772.1148908269</v>
          </cell>
          <cell r="G1679">
            <v>3376190.1281577246</v>
          </cell>
          <cell r="H1679">
            <v>643581.98673310259</v>
          </cell>
          <cell r="I1679">
            <v>0</v>
          </cell>
          <cell r="J1679">
            <v>0</v>
          </cell>
          <cell r="K1679">
            <v>0</v>
          </cell>
          <cell r="M1679">
            <v>0.75</v>
          </cell>
          <cell r="N1679">
            <v>2532142.5961182937</v>
          </cell>
          <cell r="O1679">
            <v>844047.53203943116</v>
          </cell>
          <cell r="P1679">
            <v>0.75</v>
          </cell>
          <cell r="Q1679">
            <v>482686.49004982691</v>
          </cell>
          <cell r="R1679">
            <v>160895.49668327565</v>
          </cell>
          <cell r="S1679" t="str">
            <v>PLNT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D1679">
            <v>302</v>
          </cell>
          <cell r="AE1679" t="str">
            <v>SG</v>
          </cell>
          <cell r="AF1679" t="str">
            <v>302.SG2</v>
          </cell>
        </row>
        <row r="1680">
          <cell r="A1680">
            <v>1680</v>
          </cell>
          <cell r="D1680" t="str">
            <v>SG</v>
          </cell>
          <cell r="E1680" t="str">
            <v>P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M1680">
            <v>0.75</v>
          </cell>
          <cell r="N1680">
            <v>0</v>
          </cell>
          <cell r="O1680">
            <v>0</v>
          </cell>
          <cell r="P1680">
            <v>0.75</v>
          </cell>
          <cell r="Q1680">
            <v>0</v>
          </cell>
          <cell r="R1680">
            <v>0</v>
          </cell>
          <cell r="S1680" t="str">
            <v>PLNT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D1680">
            <v>302</v>
          </cell>
          <cell r="AE1680" t="str">
            <v>SG</v>
          </cell>
          <cell r="AF1680" t="str">
            <v>302.SG3</v>
          </cell>
        </row>
        <row r="1681">
          <cell r="A1681">
            <v>1681</v>
          </cell>
          <cell r="D1681" t="str">
            <v>SG</v>
          </cell>
          <cell r="E1681" t="str">
            <v>P</v>
          </cell>
          <cell r="F1681">
            <v>262896.90745148109</v>
          </cell>
          <cell r="G1681">
            <v>262896.90745148109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M1681">
            <v>0.75</v>
          </cell>
          <cell r="N1681">
            <v>197172.68058861082</v>
          </cell>
          <cell r="O1681">
            <v>65724.226862870273</v>
          </cell>
          <cell r="P1681">
            <v>0.75</v>
          </cell>
          <cell r="Q1681">
            <v>0</v>
          </cell>
          <cell r="R1681">
            <v>0</v>
          </cell>
          <cell r="S1681" t="str">
            <v>PLNT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D1681">
            <v>302</v>
          </cell>
          <cell r="AE1681" t="str">
            <v>SG</v>
          </cell>
          <cell r="AF1681" t="str">
            <v>302.SG4</v>
          </cell>
        </row>
        <row r="1682">
          <cell r="A1682">
            <v>1682</v>
          </cell>
          <cell r="F1682">
            <v>52055194.829579048</v>
          </cell>
          <cell r="G1682">
            <v>43763035.71172297</v>
          </cell>
          <cell r="H1682">
            <v>8292159.1178560825</v>
          </cell>
          <cell r="I1682">
            <v>0</v>
          </cell>
          <cell r="J1682">
            <v>0</v>
          </cell>
          <cell r="K1682">
            <v>0</v>
          </cell>
          <cell r="N1682">
            <v>32822276.783792228</v>
          </cell>
          <cell r="O1682">
            <v>10940758.927930743</v>
          </cell>
          <cell r="Q1682">
            <v>6219119.3383920621</v>
          </cell>
          <cell r="R1682">
            <v>2073039.7794640206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D1682">
            <v>302</v>
          </cell>
          <cell r="AE1682" t="str">
            <v>NA</v>
          </cell>
          <cell r="AF1682" t="str">
            <v>302.NA1</v>
          </cell>
        </row>
        <row r="1683">
          <cell r="A1683">
            <v>1683</v>
          </cell>
          <cell r="AD1683">
            <v>302</v>
          </cell>
          <cell r="AE1683" t="str">
            <v>NA</v>
          </cell>
          <cell r="AF1683" t="str">
            <v>302.NA2</v>
          </cell>
        </row>
        <row r="1684">
          <cell r="A1684">
            <v>1684</v>
          </cell>
          <cell r="B1684">
            <v>303</v>
          </cell>
          <cell r="C1684" t="str">
            <v>Miscellaneous Intangible Plant</v>
          </cell>
          <cell r="AD1684">
            <v>303</v>
          </cell>
          <cell r="AE1684" t="str">
            <v>NA</v>
          </cell>
          <cell r="AF1684" t="str">
            <v>303.NA</v>
          </cell>
        </row>
        <row r="1685">
          <cell r="A1685">
            <v>1685</v>
          </cell>
          <cell r="D1685" t="str">
            <v>S</v>
          </cell>
          <cell r="E1685" t="str">
            <v>I-SITUS</v>
          </cell>
          <cell r="F1685">
            <v>3267149.06461538</v>
          </cell>
          <cell r="G1685">
            <v>6068736.6559752887</v>
          </cell>
          <cell r="H1685">
            <v>-1383329.8595081572</v>
          </cell>
          <cell r="I1685">
            <v>-1418257.7318517517</v>
          </cell>
          <cell r="J1685">
            <v>0</v>
          </cell>
          <cell r="K1685">
            <v>0</v>
          </cell>
          <cell r="M1685">
            <v>0.75</v>
          </cell>
          <cell r="N1685">
            <v>4551552.4919814663</v>
          </cell>
          <cell r="O1685">
            <v>1517184.1639938222</v>
          </cell>
          <cell r="P1685">
            <v>0.75</v>
          </cell>
          <cell r="Q1685">
            <v>-1037497.3946311179</v>
          </cell>
          <cell r="R1685">
            <v>-345832.46487703931</v>
          </cell>
          <cell r="S1685" t="str">
            <v>PLNT</v>
          </cell>
          <cell r="T1685">
            <v>-248769.60410900798</v>
          </cell>
          <cell r="U1685">
            <v>-714909.4018696018</v>
          </cell>
          <cell r="V1685">
            <v>-265572.83064813638</v>
          </cell>
          <cell r="W1685">
            <v>-146191.08014843107</v>
          </cell>
          <cell r="X1685">
            <v>-42814.815076574341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D1685">
            <v>303</v>
          </cell>
          <cell r="AE1685" t="str">
            <v>S</v>
          </cell>
          <cell r="AF1685" t="str">
            <v>303.S</v>
          </cell>
        </row>
        <row r="1686">
          <cell r="A1686">
            <v>1686</v>
          </cell>
          <cell r="D1686" t="str">
            <v>SG</v>
          </cell>
          <cell r="E1686" t="str">
            <v>I-SG</v>
          </cell>
          <cell r="F1686">
            <v>70151295.378039479</v>
          </cell>
          <cell r="G1686">
            <v>58919785.540938795</v>
          </cell>
          <cell r="H1686">
            <v>11231509.837100688</v>
          </cell>
          <cell r="I1686">
            <v>0</v>
          </cell>
          <cell r="J1686">
            <v>0</v>
          </cell>
          <cell r="K1686">
            <v>0</v>
          </cell>
          <cell r="M1686">
            <v>0.75</v>
          </cell>
          <cell r="N1686">
            <v>44189839.155704096</v>
          </cell>
          <cell r="O1686">
            <v>14729946.385234699</v>
          </cell>
          <cell r="P1686">
            <v>0.75</v>
          </cell>
          <cell r="Q1686">
            <v>8423632.3778255172</v>
          </cell>
          <cell r="R1686">
            <v>2807877.4592751721</v>
          </cell>
          <cell r="S1686" t="str">
            <v>PLNT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D1686">
            <v>303</v>
          </cell>
          <cell r="AE1686" t="str">
            <v>SG</v>
          </cell>
          <cell r="AF1686" t="str">
            <v>303.SG</v>
          </cell>
        </row>
        <row r="1687">
          <cell r="A1687">
            <v>1687</v>
          </cell>
          <cell r="D1687" t="str">
            <v>SO</v>
          </cell>
          <cell r="E1687" t="str">
            <v>PTD</v>
          </cell>
          <cell r="F1687">
            <v>158120745.93206978</v>
          </cell>
          <cell r="G1687">
            <v>79636431.070669144</v>
          </cell>
          <cell r="H1687">
            <v>37828618.000355944</v>
          </cell>
          <cell r="I1687">
            <v>40655696.861044683</v>
          </cell>
          <cell r="J1687">
            <v>0</v>
          </cell>
          <cell r="K1687">
            <v>0</v>
          </cell>
          <cell r="M1687">
            <v>0.75</v>
          </cell>
          <cell r="N1687">
            <v>59727323.303001858</v>
          </cell>
          <cell r="O1687">
            <v>19909107.767667286</v>
          </cell>
          <cell r="P1687">
            <v>0.75</v>
          </cell>
          <cell r="Q1687">
            <v>28371463.500266958</v>
          </cell>
          <cell r="R1687">
            <v>9457154.500088986</v>
          </cell>
          <cell r="S1687" t="str">
            <v>PLNT</v>
          </cell>
          <cell r="T1687">
            <v>7131215.5652362872</v>
          </cell>
          <cell r="U1687">
            <v>20493552.950754818</v>
          </cell>
          <cell r="V1687">
            <v>7612895.9179111943</v>
          </cell>
          <cell r="W1687">
            <v>4190705.3314937018</v>
          </cell>
          <cell r="X1687">
            <v>1227327.095648678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D1687">
            <v>303</v>
          </cell>
          <cell r="AE1687" t="str">
            <v>SO</v>
          </cell>
          <cell r="AF1687" t="str">
            <v>303.SO</v>
          </cell>
        </row>
        <row r="1688">
          <cell r="A1688">
            <v>1688</v>
          </cell>
          <cell r="D1688" t="str">
            <v>SE</v>
          </cell>
          <cell r="E1688" t="str">
            <v>P</v>
          </cell>
          <cell r="F1688">
            <v>787695.30370856659</v>
          </cell>
          <cell r="G1688">
            <v>787695.30370856659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M1688">
            <v>0</v>
          </cell>
          <cell r="N1688">
            <v>0</v>
          </cell>
          <cell r="O1688">
            <v>787695.30370856659</v>
          </cell>
          <cell r="P1688">
            <v>0</v>
          </cell>
          <cell r="Q1688">
            <v>0</v>
          </cell>
          <cell r="R1688">
            <v>0</v>
          </cell>
          <cell r="S1688" t="str">
            <v>PLNT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D1688">
            <v>303</v>
          </cell>
          <cell r="AE1688" t="str">
            <v>SE</v>
          </cell>
          <cell r="AF1688" t="str">
            <v>303.SE</v>
          </cell>
        </row>
        <row r="1689">
          <cell r="A1689">
            <v>1689</v>
          </cell>
          <cell r="D1689" t="str">
            <v>CN</v>
          </cell>
          <cell r="E1689" t="str">
            <v>CUST</v>
          </cell>
          <cell r="F1689">
            <v>62758798.15761131</v>
          </cell>
          <cell r="G1689">
            <v>0</v>
          </cell>
          <cell r="H1689">
            <v>0</v>
          </cell>
          <cell r="I1689">
            <v>0</v>
          </cell>
          <cell r="J1689">
            <v>62758798.15761131</v>
          </cell>
          <cell r="K1689">
            <v>0</v>
          </cell>
          <cell r="M1689">
            <v>0.75</v>
          </cell>
          <cell r="N1689">
            <v>0</v>
          </cell>
          <cell r="O1689">
            <v>0</v>
          </cell>
          <cell r="P1689">
            <v>0.75</v>
          </cell>
          <cell r="Q1689">
            <v>0</v>
          </cell>
          <cell r="R1689">
            <v>0</v>
          </cell>
          <cell r="S1689" t="str">
            <v>CUST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D1689">
            <v>303</v>
          </cell>
          <cell r="AE1689" t="str">
            <v>CN</v>
          </cell>
          <cell r="AF1689" t="str">
            <v>303.CN</v>
          </cell>
        </row>
        <row r="1690">
          <cell r="A1690">
            <v>1690</v>
          </cell>
          <cell r="D1690" t="str">
            <v>SG</v>
          </cell>
          <cell r="E1690" t="str">
            <v>P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M1690">
            <v>0.75</v>
          </cell>
          <cell r="N1690">
            <v>0</v>
          </cell>
          <cell r="O1690">
            <v>0</v>
          </cell>
          <cell r="P1690">
            <v>0.75</v>
          </cell>
          <cell r="Q1690">
            <v>0</v>
          </cell>
          <cell r="R1690">
            <v>0</v>
          </cell>
          <cell r="S1690" t="str">
            <v>PLNT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D1690">
            <v>303</v>
          </cell>
          <cell r="AE1690" t="str">
            <v>SG</v>
          </cell>
          <cell r="AF1690" t="str">
            <v>303.SG1</v>
          </cell>
        </row>
        <row r="1691">
          <cell r="A1691">
            <v>1691</v>
          </cell>
          <cell r="D1691" t="str">
            <v>SG</v>
          </cell>
          <cell r="E1691" t="str">
            <v>I-DGP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M1691">
            <v>0.75</v>
          </cell>
          <cell r="N1691">
            <v>0</v>
          </cell>
          <cell r="O1691">
            <v>0</v>
          </cell>
          <cell r="P1691">
            <v>0.75</v>
          </cell>
          <cell r="Q1691">
            <v>0</v>
          </cell>
          <cell r="R1691">
            <v>0</v>
          </cell>
          <cell r="S1691" t="str">
            <v>PLNT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D1691">
            <v>303</v>
          </cell>
          <cell r="AE1691" t="str">
            <v>SG</v>
          </cell>
          <cell r="AF1691" t="str">
            <v>303.SG2</v>
          </cell>
        </row>
        <row r="1692">
          <cell r="A1692">
            <v>1692</v>
          </cell>
          <cell r="F1692">
            <v>295085683.83604449</v>
          </cell>
          <cell r="G1692">
            <v>145412648.57129177</v>
          </cell>
          <cell r="H1692">
            <v>47676797.977948472</v>
          </cell>
          <cell r="I1692">
            <v>39237439.129192933</v>
          </cell>
          <cell r="J1692">
            <v>62758798.15761131</v>
          </cell>
          <cell r="K1692">
            <v>0</v>
          </cell>
          <cell r="N1692">
            <v>108468714.95068742</v>
          </cell>
          <cell r="O1692">
            <v>36943933.620604374</v>
          </cell>
          <cell r="Q1692">
            <v>35757598.483461358</v>
          </cell>
          <cell r="R1692">
            <v>11919199.494487118</v>
          </cell>
          <cell r="T1692">
            <v>6882445.9611272793</v>
          </cell>
          <cell r="U1692">
            <v>19778643.548885215</v>
          </cell>
          <cell r="V1692">
            <v>7347323.0872630579</v>
          </cell>
          <cell r="W1692">
            <v>4044514.2513452708</v>
          </cell>
          <cell r="X1692">
            <v>1184512.2805721036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D1692">
            <v>303</v>
          </cell>
          <cell r="AE1692" t="str">
            <v>NA</v>
          </cell>
          <cell r="AF1692" t="str">
            <v>303.NA1</v>
          </cell>
        </row>
        <row r="1693">
          <cell r="A1693">
            <v>1693</v>
          </cell>
          <cell r="B1693">
            <v>303</v>
          </cell>
          <cell r="C1693" t="str">
            <v>Less Non-Utility Plant</v>
          </cell>
          <cell r="AD1693">
            <v>303</v>
          </cell>
          <cell r="AE1693" t="str">
            <v>NA</v>
          </cell>
          <cell r="AF1693" t="str">
            <v>303.NA2</v>
          </cell>
        </row>
        <row r="1694">
          <cell r="A1694">
            <v>1694</v>
          </cell>
          <cell r="D1694" t="str">
            <v>S</v>
          </cell>
          <cell r="E1694" t="str">
            <v>I-SITUS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M1694">
            <v>0.75</v>
          </cell>
          <cell r="N1694">
            <v>0</v>
          </cell>
          <cell r="O1694">
            <v>0</v>
          </cell>
          <cell r="P1694">
            <v>0.75</v>
          </cell>
          <cell r="Q1694">
            <v>0</v>
          </cell>
          <cell r="R1694">
            <v>0</v>
          </cell>
          <cell r="S1694" t="str">
            <v>PLNT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D1694">
            <v>303</v>
          </cell>
          <cell r="AE1694" t="str">
            <v>S</v>
          </cell>
          <cell r="AF1694" t="str">
            <v>303.S1</v>
          </cell>
        </row>
        <row r="1695">
          <cell r="A1695">
            <v>1695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N1695">
            <v>0</v>
          </cell>
          <cell r="O1695">
            <v>0</v>
          </cell>
          <cell r="Q1695">
            <v>0</v>
          </cell>
          <cell r="R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D1695">
            <v>303</v>
          </cell>
          <cell r="AE1695" t="str">
            <v>NA</v>
          </cell>
          <cell r="AF1695" t="str">
            <v>303.NA3</v>
          </cell>
        </row>
        <row r="1696">
          <cell r="A1696">
            <v>1696</v>
          </cell>
          <cell r="AD1696">
            <v>303</v>
          </cell>
          <cell r="AE1696" t="str">
            <v>NA</v>
          </cell>
          <cell r="AF1696" t="str">
            <v>303.NA4</v>
          </cell>
        </row>
        <row r="1697">
          <cell r="A1697">
            <v>1697</v>
          </cell>
          <cell r="B1697" t="str">
            <v>IP</v>
          </cell>
          <cell r="C1697" t="str">
            <v>Unclassified Intangible Plant - Acct 300</v>
          </cell>
          <cell r="AD1697" t="str">
            <v>IP</v>
          </cell>
          <cell r="AE1697" t="str">
            <v>NA</v>
          </cell>
          <cell r="AF1697" t="str">
            <v>IP.NA</v>
          </cell>
        </row>
        <row r="1698">
          <cell r="A1698">
            <v>1698</v>
          </cell>
          <cell r="D1698" t="str">
            <v>S</v>
          </cell>
          <cell r="E1698" t="str">
            <v>I-SITUS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M1698">
            <v>0.75</v>
          </cell>
          <cell r="N1698">
            <v>0</v>
          </cell>
          <cell r="O1698">
            <v>0</v>
          </cell>
          <cell r="P1698">
            <v>0.75</v>
          </cell>
          <cell r="Q1698">
            <v>0</v>
          </cell>
          <cell r="R1698">
            <v>0</v>
          </cell>
          <cell r="S1698" t="str">
            <v>PLNT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D1698" t="str">
            <v>IP</v>
          </cell>
          <cell r="AE1698" t="str">
            <v>S</v>
          </cell>
          <cell r="AF1698" t="str">
            <v>IP.S</v>
          </cell>
        </row>
        <row r="1699">
          <cell r="A1699">
            <v>1699</v>
          </cell>
          <cell r="D1699" t="str">
            <v>SG</v>
          </cell>
          <cell r="E1699" t="str">
            <v>I-SG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M1699">
            <v>0.75</v>
          </cell>
          <cell r="N1699">
            <v>0</v>
          </cell>
          <cell r="O1699">
            <v>0</v>
          </cell>
          <cell r="P1699">
            <v>0.75</v>
          </cell>
          <cell r="Q1699">
            <v>0</v>
          </cell>
          <cell r="R1699">
            <v>0</v>
          </cell>
          <cell r="S1699" t="str">
            <v>PLNT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D1699" t="str">
            <v>IP</v>
          </cell>
          <cell r="AE1699" t="str">
            <v>SG</v>
          </cell>
          <cell r="AF1699" t="str">
            <v>IP.SG</v>
          </cell>
        </row>
        <row r="1700">
          <cell r="A1700">
            <v>1700</v>
          </cell>
          <cell r="D1700" t="str">
            <v>SG</v>
          </cell>
          <cell r="E1700" t="str">
            <v>P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M1700">
            <v>0.75</v>
          </cell>
          <cell r="N1700">
            <v>0</v>
          </cell>
          <cell r="O1700">
            <v>0</v>
          </cell>
          <cell r="P1700">
            <v>0.75</v>
          </cell>
          <cell r="Q1700">
            <v>0</v>
          </cell>
          <cell r="R1700">
            <v>0</v>
          </cell>
          <cell r="S1700" t="str">
            <v>PLNT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D1700" t="str">
            <v>IP</v>
          </cell>
          <cell r="AE1700" t="str">
            <v>SG</v>
          </cell>
          <cell r="AF1700" t="str">
            <v>IP.SG1</v>
          </cell>
        </row>
        <row r="1701">
          <cell r="A1701">
            <v>1701</v>
          </cell>
          <cell r="D1701" t="str">
            <v>SO</v>
          </cell>
          <cell r="E1701" t="str">
            <v>PTD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M1701">
            <v>0.75</v>
          </cell>
          <cell r="N1701">
            <v>0</v>
          </cell>
          <cell r="O1701">
            <v>0</v>
          </cell>
          <cell r="P1701">
            <v>0.75</v>
          </cell>
          <cell r="Q1701">
            <v>0</v>
          </cell>
          <cell r="R1701">
            <v>0</v>
          </cell>
          <cell r="S1701" t="str">
            <v>PLNT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 t="str">
            <v>IP</v>
          </cell>
          <cell r="AE1701" t="str">
            <v>SO</v>
          </cell>
          <cell r="AF1701" t="str">
            <v>IP.SO</v>
          </cell>
        </row>
        <row r="1702">
          <cell r="A1702">
            <v>1702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N1702">
            <v>0</v>
          </cell>
          <cell r="O1702">
            <v>0</v>
          </cell>
          <cell r="Q1702">
            <v>0</v>
          </cell>
          <cell r="R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D1702" t="str">
            <v>IP</v>
          </cell>
          <cell r="AE1702" t="str">
            <v>NA</v>
          </cell>
          <cell r="AF1702" t="str">
            <v>IP.NA1</v>
          </cell>
        </row>
        <row r="1703">
          <cell r="A1703">
            <v>1703</v>
          </cell>
          <cell r="AD1703" t="str">
            <v>IP</v>
          </cell>
          <cell r="AE1703" t="str">
            <v>NA</v>
          </cell>
          <cell r="AF1703" t="str">
            <v>IP.NA2</v>
          </cell>
        </row>
        <row r="1704">
          <cell r="A1704">
            <v>1704</v>
          </cell>
          <cell r="B1704" t="str">
            <v>TOTAL INTANGIBLE PLANT</v>
          </cell>
          <cell r="F1704">
            <v>347140878.66562355</v>
          </cell>
          <cell r="G1704">
            <v>189175684.28301474</v>
          </cell>
          <cell r="H1704">
            <v>55968957.095804557</v>
          </cell>
          <cell r="I1704">
            <v>39237439.129192933</v>
          </cell>
          <cell r="J1704">
            <v>62758798.15761131</v>
          </cell>
          <cell r="K1704">
            <v>0</v>
          </cell>
          <cell r="N1704">
            <v>141290991.73447967</v>
          </cell>
          <cell r="O1704">
            <v>47884692.548535116</v>
          </cell>
          <cell r="Q1704">
            <v>41976717.821853422</v>
          </cell>
          <cell r="R1704">
            <v>13992239.273951139</v>
          </cell>
          <cell r="T1704">
            <v>6882445.9611272793</v>
          </cell>
          <cell r="U1704">
            <v>19778643.548885215</v>
          </cell>
          <cell r="V1704">
            <v>7347323.0872630579</v>
          </cell>
          <cell r="W1704">
            <v>4044514.2513452708</v>
          </cell>
          <cell r="X1704">
            <v>1184512.2805721036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D1704" t="str">
            <v>TOTAL INTANGIBLE PLANT</v>
          </cell>
          <cell r="AE1704" t="str">
            <v>NA</v>
          </cell>
          <cell r="AF1704" t="str">
            <v>TOTAL INTANGIBLE PLANT.NA</v>
          </cell>
        </row>
        <row r="1705">
          <cell r="A1705">
            <v>1705</v>
          </cell>
          <cell r="AD1705" t="str">
            <v>TOTAL INTANGIBLE PLANT</v>
          </cell>
          <cell r="AE1705" t="str">
            <v>NA</v>
          </cell>
          <cell r="AF1705" t="str">
            <v>TOTAL INTANGIBLE PLANT.NA1</v>
          </cell>
        </row>
        <row r="1706">
          <cell r="A1706">
            <v>1706</v>
          </cell>
          <cell r="AD1706" t="str">
            <v>TOTAL INTANGIBLE PLANT</v>
          </cell>
          <cell r="AE1706" t="str">
            <v>NA</v>
          </cell>
          <cell r="AF1706" t="str">
            <v>TOTAL INTANGIBLE PLANT.NA2</v>
          </cell>
        </row>
        <row r="1707">
          <cell r="A1707">
            <v>1707</v>
          </cell>
          <cell r="B1707" t="str">
            <v>TOTAL ELECTRIC PLANT IN SERVICE</v>
          </cell>
          <cell r="F1707">
            <v>11335984231.013962</v>
          </cell>
          <cell r="G1707">
            <v>5678387067.6366158</v>
          </cell>
          <cell r="H1707">
            <v>2696868292.9439807</v>
          </cell>
          <cell r="I1707">
            <v>2888790599.7270589</v>
          </cell>
          <cell r="J1707">
            <v>71938270.706306115</v>
          </cell>
          <cell r="K1707">
            <v>0</v>
          </cell>
          <cell r="N1707">
            <v>4149561402.1227722</v>
          </cell>
          <cell r="O1707">
            <v>1528825665.513844</v>
          </cell>
          <cell r="Q1707">
            <v>2022651219.7079854</v>
          </cell>
          <cell r="R1707">
            <v>674217073.23599517</v>
          </cell>
          <cell r="T1707">
            <v>515468511.50456905</v>
          </cell>
          <cell r="U1707">
            <v>1481343697.7648888</v>
          </cell>
          <cell r="V1707">
            <v>521109353.66759902</v>
          </cell>
          <cell r="W1707">
            <v>286857428.53361297</v>
          </cell>
          <cell r="X1707">
            <v>84011608.256388471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D1707" t="str">
            <v>TOTAL ELECTRIC PLANT IN SERVICE</v>
          </cell>
          <cell r="AE1707" t="str">
            <v>NA</v>
          </cell>
          <cell r="AF1707" t="str">
            <v>TOTAL ELECTRIC PLANT IN SERVICE.NA</v>
          </cell>
        </row>
        <row r="1708">
          <cell r="A1708">
            <v>1708</v>
          </cell>
          <cell r="AD1708" t="str">
            <v>TOTAL ELECTRIC PLANT IN SERVICE</v>
          </cell>
          <cell r="AE1708" t="str">
            <v>NA</v>
          </cell>
          <cell r="AF1708" t="str">
            <v>TOTAL ELECTRIC PLANT IN SERVICE.NA1</v>
          </cell>
        </row>
        <row r="1709">
          <cell r="A1709">
            <v>1709</v>
          </cell>
          <cell r="B1709">
            <v>105</v>
          </cell>
          <cell r="C1709" t="str">
            <v>Plant Held For Future Use</v>
          </cell>
          <cell r="AD1709">
            <v>105</v>
          </cell>
          <cell r="AE1709" t="str">
            <v>NA</v>
          </cell>
          <cell r="AF1709" t="str">
            <v>105.NA</v>
          </cell>
        </row>
        <row r="1710">
          <cell r="A1710">
            <v>1710</v>
          </cell>
          <cell r="D1710" t="str">
            <v>S</v>
          </cell>
          <cell r="E1710" t="str">
            <v>DPW</v>
          </cell>
          <cell r="F1710">
            <v>4847342.38</v>
          </cell>
          <cell r="G1710">
            <v>0</v>
          </cell>
          <cell r="H1710">
            <v>0</v>
          </cell>
          <cell r="I1710">
            <v>4847342.38</v>
          </cell>
          <cell r="J1710">
            <v>0</v>
          </cell>
          <cell r="K1710">
            <v>0</v>
          </cell>
          <cell r="M1710">
            <v>0.75</v>
          </cell>
          <cell r="N1710">
            <v>0</v>
          </cell>
          <cell r="O1710">
            <v>0</v>
          </cell>
          <cell r="P1710">
            <v>0.75</v>
          </cell>
          <cell r="Q1710">
            <v>0</v>
          </cell>
          <cell r="R1710">
            <v>0</v>
          </cell>
          <cell r="S1710" t="str">
            <v>PLNT</v>
          </cell>
          <cell r="T1710">
            <v>850248.45468599524</v>
          </cell>
          <cell r="U1710">
            <v>2443427.9917644798</v>
          </cell>
          <cell r="V1710">
            <v>907678.77238820237</v>
          </cell>
          <cell r="W1710">
            <v>499654.04909602104</v>
          </cell>
          <cell r="X1710">
            <v>146333.11206530084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D1710">
            <v>105</v>
          </cell>
          <cell r="AE1710" t="str">
            <v>S</v>
          </cell>
          <cell r="AF1710" t="str">
            <v>105.S</v>
          </cell>
        </row>
        <row r="1711">
          <cell r="A1711">
            <v>1711</v>
          </cell>
          <cell r="D1711" t="str">
            <v>SG</v>
          </cell>
          <cell r="E1711" t="str">
            <v>P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M1711">
            <v>0.75</v>
          </cell>
          <cell r="N1711">
            <v>0</v>
          </cell>
          <cell r="O1711">
            <v>0</v>
          </cell>
          <cell r="P1711">
            <v>0.75</v>
          </cell>
          <cell r="Q1711">
            <v>0</v>
          </cell>
          <cell r="R1711">
            <v>0</v>
          </cell>
          <cell r="S1711" t="str">
            <v>PLNT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D1711">
            <v>105</v>
          </cell>
          <cell r="AE1711" t="str">
            <v>SG</v>
          </cell>
          <cell r="AF1711" t="str">
            <v>105.SG</v>
          </cell>
        </row>
        <row r="1712">
          <cell r="A1712">
            <v>1712</v>
          </cell>
          <cell r="D1712" t="str">
            <v>SG</v>
          </cell>
          <cell r="E1712" t="str">
            <v>T</v>
          </cell>
          <cell r="F1712">
            <v>1599942.8008180144</v>
          </cell>
          <cell r="G1712">
            <v>0</v>
          </cell>
          <cell r="H1712">
            <v>1599942.8008180144</v>
          </cell>
          <cell r="I1712">
            <v>0</v>
          </cell>
          <cell r="J1712">
            <v>0</v>
          </cell>
          <cell r="K1712">
            <v>0</v>
          </cell>
          <cell r="M1712">
            <v>0.75</v>
          </cell>
          <cell r="N1712">
            <v>0</v>
          </cell>
          <cell r="O1712">
            <v>0</v>
          </cell>
          <cell r="P1712">
            <v>0.75</v>
          </cell>
          <cell r="Q1712">
            <v>1199957.1006135107</v>
          </cell>
          <cell r="R1712">
            <v>399985.70020450361</v>
          </cell>
          <cell r="S1712" t="str">
            <v>PLNT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D1712">
            <v>105</v>
          </cell>
          <cell r="AE1712" t="str">
            <v>SG</v>
          </cell>
          <cell r="AF1712" t="str">
            <v>105.SG1</v>
          </cell>
        </row>
        <row r="1713">
          <cell r="A1713">
            <v>1713</v>
          </cell>
          <cell r="D1713" t="str">
            <v>SG</v>
          </cell>
          <cell r="E1713" t="str">
            <v>P</v>
          </cell>
          <cell r="F1713">
            <v>-976523.78059883637</v>
          </cell>
          <cell r="G1713">
            <v>-976523.78059883637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M1713">
            <v>0.75</v>
          </cell>
          <cell r="N1713">
            <v>-732392.83544912725</v>
          </cell>
          <cell r="O1713">
            <v>-244130.94514970909</v>
          </cell>
          <cell r="P1713">
            <v>0.75</v>
          </cell>
          <cell r="Q1713">
            <v>0</v>
          </cell>
          <cell r="R1713">
            <v>0</v>
          </cell>
          <cell r="S1713" t="str">
            <v>PLNT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D1713">
            <v>105</v>
          </cell>
          <cell r="AE1713" t="str">
            <v>SG</v>
          </cell>
          <cell r="AF1713" t="str">
            <v>105.SG2</v>
          </cell>
        </row>
        <row r="1714">
          <cell r="A1714">
            <v>1714</v>
          </cell>
          <cell r="D1714" t="str">
            <v>SE</v>
          </cell>
          <cell r="E1714" t="str">
            <v>P</v>
          </cell>
          <cell r="F1714">
            <v>6601697.0656943824</v>
          </cell>
          <cell r="G1714">
            <v>6601697.0656943824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M1714">
            <v>0</v>
          </cell>
          <cell r="N1714">
            <v>0</v>
          </cell>
          <cell r="O1714">
            <v>6601697.0656943824</v>
          </cell>
          <cell r="P1714">
            <v>0</v>
          </cell>
          <cell r="Q1714">
            <v>0</v>
          </cell>
          <cell r="R1714">
            <v>0</v>
          </cell>
          <cell r="S1714" t="str">
            <v>PLNT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D1714">
            <v>105</v>
          </cell>
          <cell r="AE1714" t="str">
            <v>SE</v>
          </cell>
          <cell r="AF1714" t="str">
            <v>105.SE</v>
          </cell>
        </row>
        <row r="1715">
          <cell r="A1715">
            <v>1715</v>
          </cell>
          <cell r="D1715" t="str">
            <v>SG</v>
          </cell>
          <cell r="E1715" t="str">
            <v>G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M1715">
            <v>0.75</v>
          </cell>
          <cell r="N1715">
            <v>0</v>
          </cell>
          <cell r="O1715">
            <v>0</v>
          </cell>
          <cell r="P1715">
            <v>0.75</v>
          </cell>
          <cell r="Q1715">
            <v>0</v>
          </cell>
          <cell r="R1715">
            <v>0</v>
          </cell>
          <cell r="S1715" t="str">
            <v>PLNT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D1715">
            <v>105</v>
          </cell>
          <cell r="AE1715" t="str">
            <v>SG</v>
          </cell>
          <cell r="AF1715" t="str">
            <v>105.SG3</v>
          </cell>
        </row>
        <row r="1716">
          <cell r="A1716">
            <v>1716</v>
          </cell>
          <cell r="F1716">
            <v>12072458.46591356</v>
          </cell>
          <cell r="G1716">
            <v>5625173.2850955464</v>
          </cell>
          <cell r="H1716">
            <v>1599942.8008180144</v>
          </cell>
          <cell r="I1716">
            <v>4847342.38</v>
          </cell>
          <cell r="J1716">
            <v>0</v>
          </cell>
          <cell r="K1716">
            <v>0</v>
          </cell>
          <cell r="N1716">
            <v>-732392.83544912725</v>
          </cell>
          <cell r="O1716">
            <v>6357566.1205446729</v>
          </cell>
          <cell r="Q1716">
            <v>1199957.1006135107</v>
          </cell>
          <cell r="R1716">
            <v>399985.70020450361</v>
          </cell>
          <cell r="T1716">
            <v>850248.45468599524</v>
          </cell>
          <cell r="U1716">
            <v>2443427.9917644798</v>
          </cell>
          <cell r="V1716">
            <v>907678.77238820237</v>
          </cell>
          <cell r="W1716">
            <v>499654.04909602104</v>
          </cell>
          <cell r="X1716">
            <v>146333.11206530084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D1716">
            <v>105</v>
          </cell>
          <cell r="AE1716" t="str">
            <v>NA</v>
          </cell>
          <cell r="AF1716" t="str">
            <v>105.NA1</v>
          </cell>
        </row>
        <row r="1717">
          <cell r="A1717">
            <v>1717</v>
          </cell>
          <cell r="AD1717">
            <v>105</v>
          </cell>
          <cell r="AE1717" t="str">
            <v>NA</v>
          </cell>
          <cell r="AF1717" t="str">
            <v>105.NA2</v>
          </cell>
        </row>
        <row r="1718">
          <cell r="A1718">
            <v>1718</v>
          </cell>
          <cell r="B1718">
            <v>114</v>
          </cell>
          <cell r="C1718" t="str">
            <v>Electric Plant Acquisition Adjustments</v>
          </cell>
          <cell r="AD1718">
            <v>114</v>
          </cell>
          <cell r="AE1718" t="str">
            <v>NA</v>
          </cell>
          <cell r="AF1718" t="str">
            <v>114.NA</v>
          </cell>
        </row>
        <row r="1719">
          <cell r="A1719">
            <v>1719</v>
          </cell>
          <cell r="D1719" t="str">
            <v>S</v>
          </cell>
          <cell r="E1719" t="str">
            <v>P</v>
          </cell>
          <cell r="F1719">
            <v>1808818.71076923</v>
          </cell>
          <cell r="G1719">
            <v>1808818.71076923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M1719">
            <v>0.75</v>
          </cell>
          <cell r="N1719">
            <v>1356614.0330769224</v>
          </cell>
          <cell r="O1719">
            <v>452204.67769230751</v>
          </cell>
          <cell r="P1719">
            <v>0.75</v>
          </cell>
          <cell r="Q1719">
            <v>0</v>
          </cell>
          <cell r="R1719">
            <v>0</v>
          </cell>
          <cell r="S1719" t="str">
            <v>PLNT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D1719">
            <v>114</v>
          </cell>
          <cell r="AE1719" t="str">
            <v>S</v>
          </cell>
          <cell r="AF1719" t="str">
            <v>114.S</v>
          </cell>
        </row>
        <row r="1720">
          <cell r="A1720">
            <v>1720</v>
          </cell>
          <cell r="D1720" t="str">
            <v>SG</v>
          </cell>
          <cell r="E1720" t="str">
            <v>P</v>
          </cell>
          <cell r="F1720">
            <v>62627041.616621248</v>
          </cell>
          <cell r="G1720">
            <v>62627041.616621248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M1720">
            <v>0.75</v>
          </cell>
          <cell r="N1720">
            <v>46970281.212465934</v>
          </cell>
          <cell r="O1720">
            <v>15656760.404155312</v>
          </cell>
          <cell r="P1720">
            <v>0.75</v>
          </cell>
          <cell r="Q1720">
            <v>0</v>
          </cell>
          <cell r="R1720">
            <v>0</v>
          </cell>
          <cell r="S1720" t="str">
            <v>PLNT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D1720">
            <v>114</v>
          </cell>
          <cell r="AE1720" t="str">
            <v>SG</v>
          </cell>
          <cell r="AF1720" t="str">
            <v>114.SG</v>
          </cell>
        </row>
        <row r="1721">
          <cell r="A1721">
            <v>1721</v>
          </cell>
          <cell r="D1721" t="str">
            <v>SG</v>
          </cell>
          <cell r="E1721" t="str">
            <v>P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M1721">
            <v>0.75</v>
          </cell>
          <cell r="N1721">
            <v>0</v>
          </cell>
          <cell r="O1721">
            <v>0</v>
          </cell>
          <cell r="P1721">
            <v>0.75</v>
          </cell>
          <cell r="Q1721">
            <v>0</v>
          </cell>
          <cell r="R1721">
            <v>0</v>
          </cell>
          <cell r="S1721" t="str">
            <v>PLNT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D1721">
            <v>114</v>
          </cell>
          <cell r="AE1721" t="str">
            <v>SG</v>
          </cell>
          <cell r="AF1721" t="str">
            <v>114.SG1</v>
          </cell>
        </row>
        <row r="1722">
          <cell r="A1722">
            <v>1722</v>
          </cell>
          <cell r="F1722">
            <v>64435860.327390477</v>
          </cell>
          <cell r="G1722">
            <v>64435860.327390477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N1722">
            <v>48326895.245542854</v>
          </cell>
          <cell r="O1722">
            <v>16108965.081847619</v>
          </cell>
          <cell r="Q1722">
            <v>0</v>
          </cell>
          <cell r="R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D1722">
            <v>114</v>
          </cell>
          <cell r="AE1722" t="str">
            <v>NA</v>
          </cell>
          <cell r="AF1722" t="str">
            <v>114.NA1</v>
          </cell>
        </row>
        <row r="1723">
          <cell r="A1723">
            <v>1723</v>
          </cell>
          <cell r="AD1723">
            <v>114</v>
          </cell>
          <cell r="AE1723" t="str">
            <v>NA</v>
          </cell>
          <cell r="AF1723" t="str">
            <v>114.NA2</v>
          </cell>
        </row>
        <row r="1724">
          <cell r="A1724">
            <v>1724</v>
          </cell>
          <cell r="B1724">
            <v>115</v>
          </cell>
          <cell r="C1724" t="str">
            <v>Accum  Provision for Asset Acquisition Adjustments</v>
          </cell>
          <cell r="AD1724">
            <v>115</v>
          </cell>
          <cell r="AE1724" t="str">
            <v>NA</v>
          </cell>
          <cell r="AF1724" t="str">
            <v>115.NA</v>
          </cell>
        </row>
        <row r="1725">
          <cell r="A1725">
            <v>1725</v>
          </cell>
          <cell r="D1725" t="str">
            <v>S</v>
          </cell>
          <cell r="E1725" t="str">
            <v>P</v>
          </cell>
          <cell r="F1725">
            <v>-18349.708461538499</v>
          </cell>
          <cell r="G1725">
            <v>-18349.708461538499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M1725">
            <v>0.75</v>
          </cell>
          <cell r="N1725">
            <v>-13762.281346153875</v>
          </cell>
          <cell r="O1725">
            <v>-4587.4271153846248</v>
          </cell>
          <cell r="P1725">
            <v>0.75</v>
          </cell>
          <cell r="Q1725">
            <v>0</v>
          </cell>
          <cell r="R1725">
            <v>0</v>
          </cell>
          <cell r="S1725" t="str">
            <v>PLNT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D1725">
            <v>115</v>
          </cell>
          <cell r="AE1725" t="str">
            <v>S</v>
          </cell>
          <cell r="AF1725" t="str">
            <v>115.S</v>
          </cell>
        </row>
        <row r="1726">
          <cell r="A1726">
            <v>1726</v>
          </cell>
          <cell r="D1726" t="str">
            <v>SG</v>
          </cell>
          <cell r="E1726" t="str">
            <v>P</v>
          </cell>
          <cell r="F1726">
            <v>-47814758.700551085</v>
          </cell>
          <cell r="G1726">
            <v>-47814758.700551085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M1726">
            <v>0.75</v>
          </cell>
          <cell r="N1726">
            <v>-35861069.025413312</v>
          </cell>
          <cell r="O1726">
            <v>-11953689.675137771</v>
          </cell>
          <cell r="P1726">
            <v>0.75</v>
          </cell>
          <cell r="Q1726">
            <v>0</v>
          </cell>
          <cell r="R1726">
            <v>0</v>
          </cell>
          <cell r="S1726" t="str">
            <v>PLNT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D1726">
            <v>115</v>
          </cell>
          <cell r="AE1726" t="str">
            <v>SG</v>
          </cell>
          <cell r="AF1726" t="str">
            <v>115.SG</v>
          </cell>
        </row>
        <row r="1727">
          <cell r="A1727">
            <v>1727</v>
          </cell>
          <cell r="D1727" t="str">
            <v>SG</v>
          </cell>
          <cell r="E1727" t="str">
            <v>P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M1727">
            <v>0.75</v>
          </cell>
          <cell r="N1727">
            <v>0</v>
          </cell>
          <cell r="O1727">
            <v>0</v>
          </cell>
          <cell r="P1727">
            <v>0.75</v>
          </cell>
          <cell r="Q1727">
            <v>0</v>
          </cell>
          <cell r="R1727">
            <v>0</v>
          </cell>
          <cell r="S1727" t="str">
            <v>PLNT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D1727">
            <v>115</v>
          </cell>
          <cell r="AE1727" t="str">
            <v>SG</v>
          </cell>
          <cell r="AF1727" t="str">
            <v>115.SG1</v>
          </cell>
        </row>
        <row r="1728">
          <cell r="A1728">
            <v>1728</v>
          </cell>
          <cell r="F1728">
            <v>-47833108.409012623</v>
          </cell>
          <cell r="G1728">
            <v>-47833108.409012623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N1728">
            <v>-35874831.306759469</v>
          </cell>
          <cell r="O1728">
            <v>-11958277.102253156</v>
          </cell>
          <cell r="Q1728">
            <v>0</v>
          </cell>
          <cell r="R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D1728">
            <v>115</v>
          </cell>
          <cell r="AE1728" t="str">
            <v>NA</v>
          </cell>
          <cell r="AF1728" t="str">
            <v>115.NA1</v>
          </cell>
        </row>
        <row r="1729">
          <cell r="A1729">
            <v>1729</v>
          </cell>
          <cell r="AD1729">
            <v>115</v>
          </cell>
          <cell r="AE1729" t="str">
            <v>NA</v>
          </cell>
          <cell r="AF1729" t="str">
            <v>115.NA2</v>
          </cell>
        </row>
        <row r="1730">
          <cell r="A1730">
            <v>1730</v>
          </cell>
          <cell r="B1730">
            <v>128</v>
          </cell>
          <cell r="C1730" t="str">
            <v>Pensions</v>
          </cell>
          <cell r="D1730" t="str">
            <v>SO</v>
          </cell>
          <cell r="E1730" t="str">
            <v>LABOR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 t="str">
            <v>PLNT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D1730">
            <v>128</v>
          </cell>
          <cell r="AE1730" t="str">
            <v>SO</v>
          </cell>
          <cell r="AF1730" t="str">
            <v>128.SO</v>
          </cell>
        </row>
        <row r="1731">
          <cell r="A1731">
            <v>1731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N1731">
            <v>0</v>
          </cell>
          <cell r="O1731">
            <v>0</v>
          </cell>
          <cell r="Q1731">
            <v>0</v>
          </cell>
          <cell r="R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D1731">
            <v>128</v>
          </cell>
          <cell r="AE1731" t="str">
            <v>NA</v>
          </cell>
          <cell r="AF1731" t="str">
            <v>128.NA</v>
          </cell>
        </row>
        <row r="1732">
          <cell r="A1732">
            <v>1732</v>
          </cell>
          <cell r="AD1732">
            <v>128</v>
          </cell>
          <cell r="AE1732" t="str">
            <v>NA</v>
          </cell>
          <cell r="AF1732" t="str">
            <v>128.NA1</v>
          </cell>
        </row>
        <row r="1733">
          <cell r="A1733">
            <v>1733</v>
          </cell>
          <cell r="B1733">
            <v>124</v>
          </cell>
          <cell r="C1733" t="str">
            <v>Weatherization</v>
          </cell>
          <cell r="AD1733">
            <v>124</v>
          </cell>
          <cell r="AE1733" t="str">
            <v>NA</v>
          </cell>
          <cell r="AF1733" t="str">
            <v>124.NA</v>
          </cell>
        </row>
        <row r="1734">
          <cell r="A1734">
            <v>1734</v>
          </cell>
          <cell r="D1734" t="str">
            <v>S</v>
          </cell>
          <cell r="E1734" t="str">
            <v>DMSC</v>
          </cell>
          <cell r="F1734">
            <v>2160737.84923077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2160737.84923077</v>
          </cell>
          <cell r="M1734">
            <v>0.5</v>
          </cell>
          <cell r="N1734">
            <v>0</v>
          </cell>
          <cell r="O1734">
            <v>0</v>
          </cell>
          <cell r="P1734">
            <v>0.5</v>
          </cell>
          <cell r="Q1734">
            <v>0</v>
          </cell>
          <cell r="R1734">
            <v>0</v>
          </cell>
          <cell r="S1734" t="str">
            <v>MISC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D1734">
            <v>124</v>
          </cell>
          <cell r="AE1734" t="str">
            <v>S</v>
          </cell>
          <cell r="AF1734" t="str">
            <v>124.S</v>
          </cell>
        </row>
        <row r="1735">
          <cell r="A1735">
            <v>1735</v>
          </cell>
          <cell r="D1735" t="str">
            <v>SO</v>
          </cell>
          <cell r="E1735" t="str">
            <v>DMSC</v>
          </cell>
          <cell r="F1735">
            <v>-1926.5456905415044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-1926.5456905415044</v>
          </cell>
          <cell r="M1735">
            <v>0.5</v>
          </cell>
          <cell r="N1735">
            <v>0</v>
          </cell>
          <cell r="O1735">
            <v>0</v>
          </cell>
          <cell r="P1735">
            <v>0.5</v>
          </cell>
          <cell r="Q1735">
            <v>0</v>
          </cell>
          <cell r="R1735">
            <v>0</v>
          </cell>
          <cell r="S1735" t="str">
            <v>MISC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D1735">
            <v>124</v>
          </cell>
          <cell r="AE1735" t="str">
            <v>SO</v>
          </cell>
          <cell r="AF1735" t="str">
            <v>124.SO</v>
          </cell>
        </row>
        <row r="1736">
          <cell r="A1736">
            <v>1736</v>
          </cell>
          <cell r="F1736">
            <v>2158811.3035402284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2158811.3035402284</v>
          </cell>
          <cell r="N1736">
            <v>0</v>
          </cell>
          <cell r="O1736">
            <v>0</v>
          </cell>
          <cell r="Q1736">
            <v>0</v>
          </cell>
          <cell r="R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D1736">
            <v>124</v>
          </cell>
          <cell r="AE1736" t="str">
            <v>NA</v>
          </cell>
          <cell r="AF1736" t="str">
            <v>124.NA1</v>
          </cell>
        </row>
        <row r="1737">
          <cell r="A1737">
            <v>1737</v>
          </cell>
          <cell r="AD1737">
            <v>124</v>
          </cell>
          <cell r="AE1737" t="str">
            <v>NA</v>
          </cell>
          <cell r="AF1737" t="str">
            <v>124.NA2</v>
          </cell>
        </row>
        <row r="1738">
          <cell r="A1738">
            <v>1738</v>
          </cell>
          <cell r="B1738">
            <v>182</v>
          </cell>
          <cell r="C1738" t="str">
            <v>Weatherization</v>
          </cell>
          <cell r="AD1738">
            <v>182</v>
          </cell>
          <cell r="AE1738" t="str">
            <v>NA</v>
          </cell>
          <cell r="AF1738" t="str">
            <v>182.NA</v>
          </cell>
        </row>
        <row r="1739">
          <cell r="A1739">
            <v>1739</v>
          </cell>
          <cell r="D1739" t="str">
            <v>S</v>
          </cell>
          <cell r="E1739" t="str">
            <v>DMSC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M1739">
            <v>0.5</v>
          </cell>
          <cell r="N1739">
            <v>0</v>
          </cell>
          <cell r="O1739">
            <v>0</v>
          </cell>
          <cell r="P1739">
            <v>0.5</v>
          </cell>
          <cell r="Q1739">
            <v>0</v>
          </cell>
          <cell r="R1739">
            <v>0</v>
          </cell>
          <cell r="S1739" t="str">
            <v>MISC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D1739">
            <v>182</v>
          </cell>
          <cell r="AE1739" t="str">
            <v>S</v>
          </cell>
          <cell r="AF1739" t="str">
            <v>182.S</v>
          </cell>
        </row>
        <row r="1740">
          <cell r="A1740">
            <v>1740</v>
          </cell>
          <cell r="D1740" t="str">
            <v>SG</v>
          </cell>
          <cell r="E1740" t="str">
            <v>DMSC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M1740">
            <v>0.5</v>
          </cell>
          <cell r="N1740">
            <v>0</v>
          </cell>
          <cell r="O1740">
            <v>0</v>
          </cell>
          <cell r="P1740">
            <v>0.5</v>
          </cell>
          <cell r="Q1740">
            <v>0</v>
          </cell>
          <cell r="R1740">
            <v>0</v>
          </cell>
          <cell r="S1740" t="str">
            <v>MISC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D1740">
            <v>182</v>
          </cell>
          <cell r="AE1740" t="str">
            <v>SG</v>
          </cell>
          <cell r="AF1740" t="str">
            <v>182.SG</v>
          </cell>
        </row>
        <row r="1741">
          <cell r="A1741">
            <v>1741</v>
          </cell>
          <cell r="D1741" t="str">
            <v>SGCT</v>
          </cell>
          <cell r="E1741" t="str">
            <v>DMSC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M1741">
            <v>0.5</v>
          </cell>
          <cell r="N1741">
            <v>0</v>
          </cell>
          <cell r="O1741">
            <v>0</v>
          </cell>
          <cell r="P1741">
            <v>0.5</v>
          </cell>
          <cell r="Q1741">
            <v>0</v>
          </cell>
          <cell r="R1741">
            <v>0</v>
          </cell>
          <cell r="S1741" t="str">
            <v>MISC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D1741">
            <v>182</v>
          </cell>
          <cell r="AE1741" t="str">
            <v>SGCT</v>
          </cell>
          <cell r="AF1741" t="str">
            <v>182.SGCT</v>
          </cell>
        </row>
        <row r="1742">
          <cell r="A1742">
            <v>1742</v>
          </cell>
          <cell r="D1742" t="str">
            <v>SO</v>
          </cell>
          <cell r="E1742" t="str">
            <v>DMSC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M1742">
            <v>0.5</v>
          </cell>
          <cell r="N1742">
            <v>0</v>
          </cell>
          <cell r="O1742">
            <v>0</v>
          </cell>
          <cell r="P1742">
            <v>0.5</v>
          </cell>
          <cell r="Q1742">
            <v>0</v>
          </cell>
          <cell r="R1742">
            <v>0</v>
          </cell>
          <cell r="S1742" t="str">
            <v>MISC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D1742">
            <v>182</v>
          </cell>
          <cell r="AE1742" t="str">
            <v>SO</v>
          </cell>
          <cell r="AF1742" t="str">
            <v>182.SO</v>
          </cell>
        </row>
        <row r="1743">
          <cell r="A1743">
            <v>1743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N1743">
            <v>0</v>
          </cell>
          <cell r="O1743">
            <v>0</v>
          </cell>
          <cell r="Q1743">
            <v>0</v>
          </cell>
          <cell r="R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D1743">
            <v>182</v>
          </cell>
          <cell r="AE1743" t="str">
            <v>NA</v>
          </cell>
          <cell r="AF1743" t="str">
            <v>182.NA1</v>
          </cell>
        </row>
        <row r="1744">
          <cell r="A1744">
            <v>1744</v>
          </cell>
          <cell r="AD1744">
            <v>182</v>
          </cell>
          <cell r="AE1744" t="str">
            <v>NA</v>
          </cell>
          <cell r="AF1744" t="str">
            <v>182.NA2</v>
          </cell>
        </row>
        <row r="1745">
          <cell r="A1745">
            <v>1745</v>
          </cell>
          <cell r="B1745">
            <v>186</v>
          </cell>
          <cell r="C1745" t="str">
            <v>Weatherization</v>
          </cell>
          <cell r="AD1745">
            <v>186</v>
          </cell>
          <cell r="AE1745" t="str">
            <v>NA</v>
          </cell>
          <cell r="AF1745" t="str">
            <v>186.NA</v>
          </cell>
        </row>
        <row r="1746">
          <cell r="A1746">
            <v>1746</v>
          </cell>
          <cell r="D1746" t="str">
            <v>S</v>
          </cell>
          <cell r="E1746" t="str">
            <v>DMSC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M1746">
            <v>0.5</v>
          </cell>
          <cell r="N1746">
            <v>0</v>
          </cell>
          <cell r="O1746">
            <v>0</v>
          </cell>
          <cell r="P1746">
            <v>0.5</v>
          </cell>
          <cell r="Q1746">
            <v>0</v>
          </cell>
          <cell r="R1746">
            <v>0</v>
          </cell>
          <cell r="S1746" t="str">
            <v>MISC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>
            <v>186</v>
          </cell>
          <cell r="AE1746" t="str">
            <v>S</v>
          </cell>
          <cell r="AF1746" t="str">
            <v>186.S</v>
          </cell>
        </row>
        <row r="1747">
          <cell r="A1747">
            <v>1747</v>
          </cell>
          <cell r="D1747" t="str">
            <v>CN</v>
          </cell>
          <cell r="E1747" t="str">
            <v>CUST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M1747">
            <v>0.75</v>
          </cell>
          <cell r="N1747">
            <v>0</v>
          </cell>
          <cell r="O1747">
            <v>0</v>
          </cell>
          <cell r="P1747">
            <v>0.75</v>
          </cell>
          <cell r="Q1747">
            <v>0</v>
          </cell>
          <cell r="R1747">
            <v>0</v>
          </cell>
          <cell r="S1747" t="str">
            <v>CUST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D1747">
            <v>186</v>
          </cell>
          <cell r="AE1747" t="str">
            <v>CN</v>
          </cell>
          <cell r="AF1747" t="str">
            <v>186.CN</v>
          </cell>
        </row>
        <row r="1748">
          <cell r="A1748">
            <v>1748</v>
          </cell>
          <cell r="D1748" t="str">
            <v>CNP</v>
          </cell>
          <cell r="E1748" t="str">
            <v>CUST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M1748">
            <v>0.75</v>
          </cell>
          <cell r="N1748">
            <v>0</v>
          </cell>
          <cell r="O1748">
            <v>0</v>
          </cell>
          <cell r="P1748">
            <v>0.75</v>
          </cell>
          <cell r="Q1748">
            <v>0</v>
          </cell>
          <cell r="R1748">
            <v>0</v>
          </cell>
          <cell r="S1748" t="str">
            <v>CUST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D1748">
            <v>186</v>
          </cell>
          <cell r="AE1748" t="str">
            <v>CNP</v>
          </cell>
          <cell r="AF1748" t="str">
            <v>186.CNP</v>
          </cell>
        </row>
        <row r="1749">
          <cell r="A1749">
            <v>1749</v>
          </cell>
          <cell r="D1749" t="str">
            <v>SG</v>
          </cell>
          <cell r="E1749" t="str">
            <v>DMSC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M1749">
            <v>0.5</v>
          </cell>
          <cell r="N1749">
            <v>0</v>
          </cell>
          <cell r="O1749">
            <v>0</v>
          </cell>
          <cell r="P1749">
            <v>0.5</v>
          </cell>
          <cell r="Q1749">
            <v>0</v>
          </cell>
          <cell r="R1749">
            <v>0</v>
          </cell>
          <cell r="S1749" t="str">
            <v>MISC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D1749">
            <v>186</v>
          </cell>
          <cell r="AE1749" t="str">
            <v>SG</v>
          </cell>
          <cell r="AF1749" t="str">
            <v>186.SG</v>
          </cell>
        </row>
        <row r="1750">
          <cell r="A1750">
            <v>1750</v>
          </cell>
          <cell r="D1750" t="str">
            <v>SO</v>
          </cell>
          <cell r="E1750" t="str">
            <v>DMSC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M1750">
            <v>0.5</v>
          </cell>
          <cell r="N1750">
            <v>0</v>
          </cell>
          <cell r="O1750">
            <v>0</v>
          </cell>
          <cell r="P1750">
            <v>0.5</v>
          </cell>
          <cell r="Q1750">
            <v>0</v>
          </cell>
          <cell r="R1750">
            <v>0</v>
          </cell>
          <cell r="S1750" t="str">
            <v>MISC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D1750">
            <v>186</v>
          </cell>
          <cell r="AE1750" t="str">
            <v>SO</v>
          </cell>
          <cell r="AF1750" t="str">
            <v>186.SO</v>
          </cell>
        </row>
        <row r="1751">
          <cell r="A1751">
            <v>1751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N1751">
            <v>0</v>
          </cell>
          <cell r="O1751">
            <v>0</v>
          </cell>
          <cell r="Q1751">
            <v>0</v>
          </cell>
          <cell r="R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D1751">
            <v>186</v>
          </cell>
          <cell r="AE1751" t="str">
            <v>NA</v>
          </cell>
          <cell r="AF1751" t="str">
            <v>186.NA1</v>
          </cell>
        </row>
        <row r="1752">
          <cell r="A1752">
            <v>1752</v>
          </cell>
          <cell r="AD1752">
            <v>186</v>
          </cell>
          <cell r="AE1752" t="str">
            <v>NA</v>
          </cell>
          <cell r="AF1752" t="str">
            <v>186.NA2</v>
          </cell>
        </row>
        <row r="1753">
          <cell r="A1753">
            <v>1753</v>
          </cell>
          <cell r="C1753" t="str">
            <v>Total Weatherization</v>
          </cell>
          <cell r="F1753">
            <v>2158811.3035402284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2158811.3035402284</v>
          </cell>
          <cell r="N1753">
            <v>0</v>
          </cell>
          <cell r="O1753">
            <v>0</v>
          </cell>
          <cell r="Q1753">
            <v>0</v>
          </cell>
          <cell r="R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D1753">
            <v>186</v>
          </cell>
          <cell r="AE1753" t="str">
            <v>NA</v>
          </cell>
          <cell r="AF1753" t="str">
            <v>186.NA3</v>
          </cell>
        </row>
        <row r="1754">
          <cell r="A1754">
            <v>1754</v>
          </cell>
          <cell r="AD1754">
            <v>186</v>
          </cell>
          <cell r="AE1754" t="str">
            <v>NA</v>
          </cell>
          <cell r="AF1754" t="str">
            <v>186.NA4</v>
          </cell>
        </row>
        <row r="1755">
          <cell r="A1755">
            <v>1755</v>
          </cell>
          <cell r="B1755">
            <v>151</v>
          </cell>
          <cell r="C1755" t="str">
            <v>Fuel Stock</v>
          </cell>
          <cell r="AD1755">
            <v>151</v>
          </cell>
          <cell r="AE1755" t="str">
            <v>NA</v>
          </cell>
          <cell r="AF1755" t="str">
            <v>151.NA</v>
          </cell>
        </row>
        <row r="1756">
          <cell r="A1756">
            <v>1756</v>
          </cell>
          <cell r="D1756" t="str">
            <v>SE</v>
          </cell>
          <cell r="E1756" t="str">
            <v>P</v>
          </cell>
          <cell r="F1756">
            <v>79151413.200648978</v>
          </cell>
          <cell r="G1756">
            <v>79151413.200648978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M1756">
            <v>0</v>
          </cell>
          <cell r="N1756">
            <v>0</v>
          </cell>
          <cell r="O1756">
            <v>79151413.200648978</v>
          </cell>
          <cell r="P1756">
            <v>0</v>
          </cell>
          <cell r="Q1756">
            <v>0</v>
          </cell>
          <cell r="R1756">
            <v>0</v>
          </cell>
          <cell r="S1756" t="str">
            <v>PLNT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D1756">
            <v>151</v>
          </cell>
          <cell r="AE1756" t="str">
            <v>SE</v>
          </cell>
          <cell r="AF1756" t="str">
            <v>151.SE</v>
          </cell>
        </row>
        <row r="1757">
          <cell r="A1757">
            <v>1757</v>
          </cell>
          <cell r="D1757" t="str">
            <v>SE</v>
          </cell>
          <cell r="E1757" t="str">
            <v>P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 t="str">
            <v>PLNT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D1757">
            <v>151</v>
          </cell>
          <cell r="AE1757" t="str">
            <v>SE</v>
          </cell>
          <cell r="AF1757" t="str">
            <v>151.SE1</v>
          </cell>
        </row>
        <row r="1758">
          <cell r="A1758">
            <v>1758</v>
          </cell>
          <cell r="D1758" t="str">
            <v>SE</v>
          </cell>
          <cell r="E1758" t="str">
            <v>P</v>
          </cell>
          <cell r="F1758">
            <v>3258024.3372812434</v>
          </cell>
          <cell r="G1758">
            <v>3258024.3372812434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M1758">
            <v>0</v>
          </cell>
          <cell r="N1758">
            <v>0</v>
          </cell>
          <cell r="O1758">
            <v>3258024.3372812434</v>
          </cell>
          <cell r="P1758">
            <v>0</v>
          </cell>
          <cell r="Q1758">
            <v>0</v>
          </cell>
          <cell r="R1758">
            <v>0</v>
          </cell>
          <cell r="S1758" t="str">
            <v>PLNT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D1758">
            <v>151</v>
          </cell>
          <cell r="AE1758" t="str">
            <v>SE</v>
          </cell>
          <cell r="AF1758" t="str">
            <v>151.SE2</v>
          </cell>
        </row>
        <row r="1759">
          <cell r="A1759">
            <v>1759</v>
          </cell>
          <cell r="F1759">
            <v>82409437.53793022</v>
          </cell>
          <cell r="G1759">
            <v>82409437.53793022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N1759">
            <v>0</v>
          </cell>
          <cell r="O1759">
            <v>82409437.53793022</v>
          </cell>
          <cell r="Q1759">
            <v>0</v>
          </cell>
          <cell r="R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D1759">
            <v>151</v>
          </cell>
          <cell r="AE1759" t="str">
            <v>NA</v>
          </cell>
          <cell r="AF1759" t="str">
            <v>151.NA1</v>
          </cell>
        </row>
        <row r="1760">
          <cell r="A1760">
            <v>1760</v>
          </cell>
          <cell r="AD1760">
            <v>151</v>
          </cell>
          <cell r="AE1760" t="str">
            <v>NA</v>
          </cell>
          <cell r="AF1760" t="str">
            <v>151.NA2</v>
          </cell>
        </row>
        <row r="1761">
          <cell r="A1761">
            <v>1761</v>
          </cell>
          <cell r="B1761">
            <v>152</v>
          </cell>
          <cell r="C1761" t="str">
            <v>Fuel Stock - Undistributed</v>
          </cell>
          <cell r="AD1761">
            <v>152</v>
          </cell>
          <cell r="AE1761" t="str">
            <v>NA</v>
          </cell>
          <cell r="AF1761" t="str">
            <v>152.NA</v>
          </cell>
        </row>
        <row r="1762">
          <cell r="A1762">
            <v>1762</v>
          </cell>
          <cell r="D1762" t="str">
            <v>SE</v>
          </cell>
          <cell r="E1762" t="str">
            <v>P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 t="str">
            <v>PLNT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D1762">
            <v>152</v>
          </cell>
          <cell r="AE1762" t="str">
            <v>SE</v>
          </cell>
          <cell r="AF1762" t="str">
            <v>152.SE</v>
          </cell>
        </row>
        <row r="1763">
          <cell r="A1763">
            <v>1763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N1763">
            <v>0</v>
          </cell>
          <cell r="O1763">
            <v>0</v>
          </cell>
          <cell r="Q1763">
            <v>0</v>
          </cell>
          <cell r="R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D1763">
            <v>152</v>
          </cell>
          <cell r="AE1763" t="str">
            <v>NA</v>
          </cell>
          <cell r="AF1763" t="str">
            <v>152.NA1</v>
          </cell>
        </row>
        <row r="1764">
          <cell r="A1764">
            <v>1764</v>
          </cell>
          <cell r="AD1764">
            <v>152</v>
          </cell>
          <cell r="AE1764" t="str">
            <v>NA</v>
          </cell>
          <cell r="AF1764" t="str">
            <v>152.NA2</v>
          </cell>
        </row>
        <row r="1765">
          <cell r="A1765">
            <v>1765</v>
          </cell>
          <cell r="B1765">
            <v>25316</v>
          </cell>
          <cell r="C1765" t="str">
            <v>DG&amp;T Working Capital Deposit</v>
          </cell>
          <cell r="AD1765">
            <v>25316</v>
          </cell>
          <cell r="AE1765" t="str">
            <v>NA</v>
          </cell>
          <cell r="AF1765" t="str">
            <v>25316.NA</v>
          </cell>
        </row>
        <row r="1766">
          <cell r="A1766">
            <v>1766</v>
          </cell>
          <cell r="D1766" t="str">
            <v>SE</v>
          </cell>
          <cell r="E1766" t="str">
            <v>P</v>
          </cell>
          <cell r="F1766">
            <v>-1167001.5716024362</v>
          </cell>
          <cell r="G1766">
            <v>-1167001.5716024362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M1766">
            <v>0</v>
          </cell>
          <cell r="N1766">
            <v>0</v>
          </cell>
          <cell r="O1766">
            <v>-1167001.5716024362</v>
          </cell>
          <cell r="Q1766">
            <v>0</v>
          </cell>
          <cell r="R1766">
            <v>0</v>
          </cell>
          <cell r="S1766" t="str">
            <v>PLNT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D1766">
            <v>25316</v>
          </cell>
          <cell r="AE1766" t="str">
            <v>SE</v>
          </cell>
          <cell r="AF1766" t="str">
            <v>25316.SE</v>
          </cell>
        </row>
        <row r="1767">
          <cell r="A1767">
            <v>1767</v>
          </cell>
          <cell r="F1767">
            <v>-1167001.5716024362</v>
          </cell>
          <cell r="G1767">
            <v>-1167001.5716024362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N1767">
            <v>0</v>
          </cell>
          <cell r="O1767">
            <v>-1167001.5716024362</v>
          </cell>
          <cell r="Q1767">
            <v>0</v>
          </cell>
          <cell r="R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D1767">
            <v>25316</v>
          </cell>
          <cell r="AE1767" t="str">
            <v>NA</v>
          </cell>
          <cell r="AF1767" t="str">
            <v>25316.NA1</v>
          </cell>
        </row>
        <row r="1768">
          <cell r="A1768">
            <v>1768</v>
          </cell>
          <cell r="AD1768">
            <v>25316</v>
          </cell>
          <cell r="AE1768" t="str">
            <v>NA</v>
          </cell>
          <cell r="AF1768" t="str">
            <v>25316.NA2</v>
          </cell>
        </row>
        <row r="1769">
          <cell r="A1769">
            <v>1769</v>
          </cell>
          <cell r="B1769">
            <v>25317</v>
          </cell>
          <cell r="C1769" t="str">
            <v>DG&amp;T Working Capital Deposit</v>
          </cell>
          <cell r="AD1769">
            <v>25317</v>
          </cell>
          <cell r="AE1769" t="str">
            <v>NA</v>
          </cell>
          <cell r="AF1769" t="str">
            <v>25317.NA</v>
          </cell>
        </row>
        <row r="1770">
          <cell r="A1770">
            <v>1770</v>
          </cell>
          <cell r="D1770" t="str">
            <v>SE</v>
          </cell>
          <cell r="E1770" t="str">
            <v>P</v>
          </cell>
          <cell r="F1770">
            <v>-1278320.1656797703</v>
          </cell>
          <cell r="G1770">
            <v>-1278320.1656797703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M1770">
            <v>0</v>
          </cell>
          <cell r="N1770">
            <v>0</v>
          </cell>
          <cell r="O1770">
            <v>-1278320.1656797703</v>
          </cell>
          <cell r="P1770">
            <v>0</v>
          </cell>
          <cell r="Q1770">
            <v>0</v>
          </cell>
          <cell r="R1770">
            <v>0</v>
          </cell>
          <cell r="S1770" t="str">
            <v>PLNT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D1770">
            <v>25317</v>
          </cell>
          <cell r="AE1770" t="str">
            <v>SE</v>
          </cell>
          <cell r="AF1770" t="str">
            <v>25317.SE</v>
          </cell>
        </row>
        <row r="1771">
          <cell r="A1771">
            <v>1771</v>
          </cell>
          <cell r="F1771">
            <v>-1278320.1656797703</v>
          </cell>
          <cell r="G1771">
            <v>-1278320.1656797703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N1771">
            <v>0</v>
          </cell>
          <cell r="O1771">
            <v>-1278320.1656797703</v>
          </cell>
          <cell r="Q1771">
            <v>0</v>
          </cell>
          <cell r="R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D1771">
            <v>25317</v>
          </cell>
          <cell r="AE1771" t="str">
            <v>NA</v>
          </cell>
          <cell r="AF1771" t="str">
            <v>25317.NA1</v>
          </cell>
        </row>
        <row r="1772">
          <cell r="A1772">
            <v>1772</v>
          </cell>
          <cell r="AD1772">
            <v>25317</v>
          </cell>
          <cell r="AE1772" t="str">
            <v>NA</v>
          </cell>
          <cell r="AF1772" t="str">
            <v>25317.NA2</v>
          </cell>
        </row>
        <row r="1773">
          <cell r="A1773">
            <v>1773</v>
          </cell>
          <cell r="B1773">
            <v>25319</v>
          </cell>
          <cell r="C1773" t="str">
            <v>Provo Working Capital Deposit</v>
          </cell>
          <cell r="AD1773">
            <v>25319</v>
          </cell>
          <cell r="AE1773" t="str">
            <v>NA</v>
          </cell>
          <cell r="AF1773" t="str">
            <v>25319.NA</v>
          </cell>
        </row>
        <row r="1774">
          <cell r="A1774">
            <v>1774</v>
          </cell>
          <cell r="D1774" t="str">
            <v>SE</v>
          </cell>
          <cell r="E1774" t="str">
            <v>P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 t="str">
            <v>PLNT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D1774">
            <v>25319</v>
          </cell>
          <cell r="AE1774" t="str">
            <v>SE</v>
          </cell>
          <cell r="AF1774" t="str">
            <v>25319.SE</v>
          </cell>
        </row>
        <row r="1775">
          <cell r="A1775">
            <v>1775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N1775">
            <v>0</v>
          </cell>
          <cell r="O1775">
            <v>0</v>
          </cell>
          <cell r="Q1775">
            <v>0</v>
          </cell>
          <cell r="R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D1775">
            <v>25319</v>
          </cell>
          <cell r="AE1775" t="str">
            <v>NA</v>
          </cell>
          <cell r="AF1775" t="str">
            <v>25319.NA1</v>
          </cell>
        </row>
        <row r="1776">
          <cell r="A1776">
            <v>1776</v>
          </cell>
          <cell r="AD1776">
            <v>25319</v>
          </cell>
          <cell r="AE1776" t="str">
            <v>NA</v>
          </cell>
          <cell r="AF1776" t="str">
            <v>25319.NA2</v>
          </cell>
        </row>
        <row r="1777">
          <cell r="A1777">
            <v>1777</v>
          </cell>
          <cell r="C1777" t="str">
            <v>Total Fuel Stock</v>
          </cell>
          <cell r="F1777">
            <v>79964115.800648019</v>
          </cell>
          <cell r="G1777">
            <v>79964115.800648019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M1777">
            <v>0</v>
          </cell>
          <cell r="N1777">
            <v>0</v>
          </cell>
          <cell r="O1777">
            <v>79964115.800648019</v>
          </cell>
          <cell r="P1777">
            <v>0</v>
          </cell>
          <cell r="Q1777">
            <v>0</v>
          </cell>
          <cell r="R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D1777">
            <v>25319</v>
          </cell>
          <cell r="AE1777" t="str">
            <v>NA</v>
          </cell>
          <cell r="AF1777" t="str">
            <v>25319.NA3</v>
          </cell>
        </row>
        <row r="1778">
          <cell r="A1778">
            <v>1778</v>
          </cell>
          <cell r="AD1778">
            <v>25319</v>
          </cell>
          <cell r="AE1778" t="str">
            <v>NA</v>
          </cell>
          <cell r="AF1778" t="str">
            <v>25319.NA4</v>
          </cell>
        </row>
        <row r="1779">
          <cell r="A1779">
            <v>1779</v>
          </cell>
          <cell r="B1779">
            <v>154</v>
          </cell>
          <cell r="C1779" t="str">
            <v>Materials and Supplies</v>
          </cell>
          <cell r="AD1779">
            <v>154</v>
          </cell>
          <cell r="AE1779" t="str">
            <v>NA</v>
          </cell>
          <cell r="AF1779" t="str">
            <v>154.NA</v>
          </cell>
        </row>
        <row r="1780">
          <cell r="A1780">
            <v>1780</v>
          </cell>
          <cell r="D1780" t="str">
            <v>S</v>
          </cell>
          <cell r="E1780" t="str">
            <v>MSS</v>
          </cell>
          <cell r="F1780">
            <v>44869314.885384597</v>
          </cell>
          <cell r="G1780">
            <v>38745594.170857333</v>
          </cell>
          <cell r="H1780">
            <v>298126.94988380128</v>
          </cell>
          <cell r="I1780">
            <v>5825593.7646434577</v>
          </cell>
          <cell r="J1780">
            <v>0</v>
          </cell>
          <cell r="K1780">
            <v>0</v>
          </cell>
          <cell r="M1780">
            <v>0.75</v>
          </cell>
          <cell r="N1780">
            <v>29059195.628142998</v>
          </cell>
          <cell r="O1780">
            <v>9686398.5427143332</v>
          </cell>
          <cell r="P1780">
            <v>0.75</v>
          </cell>
          <cell r="Q1780">
            <v>223595.21241285096</v>
          </cell>
          <cell r="R1780">
            <v>74531.73747095032</v>
          </cell>
          <cell r="S1780" t="str">
            <v>PLNT</v>
          </cell>
          <cell r="T1780">
            <v>1021838.7123742783</v>
          </cell>
          <cell r="U1780">
            <v>2936540.8418248435</v>
          </cell>
          <cell r="V1780">
            <v>1090859.1517160255</v>
          </cell>
          <cell r="W1780">
            <v>600490.18301295163</v>
          </cell>
          <cell r="X1780">
            <v>175864.87571535827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D1780">
            <v>154</v>
          </cell>
          <cell r="AE1780" t="str">
            <v>S</v>
          </cell>
          <cell r="AF1780" t="str">
            <v>154.S</v>
          </cell>
        </row>
        <row r="1781">
          <cell r="A1781">
            <v>1781</v>
          </cell>
          <cell r="D1781" t="str">
            <v>SG</v>
          </cell>
          <cell r="E1781" t="str">
            <v>MSS</v>
          </cell>
          <cell r="F1781">
            <v>2597443.5563373608</v>
          </cell>
          <cell r="G1781">
            <v>2242946.9710565466</v>
          </cell>
          <cell r="H1781">
            <v>17258.29616351971</v>
          </cell>
          <cell r="I1781">
            <v>337238.28911729454</v>
          </cell>
          <cell r="J1781">
            <v>0</v>
          </cell>
          <cell r="K1781">
            <v>0</v>
          </cell>
          <cell r="M1781">
            <v>0.75</v>
          </cell>
          <cell r="N1781">
            <v>1682210.2282924098</v>
          </cell>
          <cell r="O1781">
            <v>560736.74276413664</v>
          </cell>
          <cell r="P1781">
            <v>0.75</v>
          </cell>
          <cell r="Q1781">
            <v>12943.722122639781</v>
          </cell>
          <cell r="R1781">
            <v>4314.5740408799275</v>
          </cell>
          <cell r="S1781" t="str">
            <v>PLNT</v>
          </cell>
          <cell r="T1781">
            <v>59153.307463073936</v>
          </cell>
          <cell r="U1781">
            <v>169993.66063429587</v>
          </cell>
          <cell r="V1781">
            <v>63148.837501402901</v>
          </cell>
          <cell r="W1781">
            <v>34761.826885368646</v>
          </cell>
          <cell r="X1781">
            <v>10180.656633153152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D1781">
            <v>154</v>
          </cell>
          <cell r="AE1781" t="str">
            <v>SG</v>
          </cell>
          <cell r="AF1781" t="str">
            <v>154.SG</v>
          </cell>
        </row>
        <row r="1782">
          <cell r="A1782">
            <v>1782</v>
          </cell>
          <cell r="D1782" t="str">
            <v>SE</v>
          </cell>
          <cell r="E1782" t="str">
            <v>MSS</v>
          </cell>
          <cell r="F1782">
            <v>1088828.4959727337</v>
          </cell>
          <cell r="G1782">
            <v>940226.23555516545</v>
          </cell>
          <cell r="H1782">
            <v>7234.5459091610437</v>
          </cell>
          <cell r="I1782">
            <v>141367.71450840714</v>
          </cell>
          <cell r="J1782">
            <v>0</v>
          </cell>
          <cell r="K1782">
            <v>0</v>
          </cell>
          <cell r="M1782">
            <v>0.75</v>
          </cell>
          <cell r="N1782">
            <v>705169.67666637409</v>
          </cell>
          <cell r="O1782">
            <v>235056.55888879136</v>
          </cell>
          <cell r="P1782">
            <v>0.75</v>
          </cell>
          <cell r="Q1782">
            <v>5425.909431870783</v>
          </cell>
          <cell r="R1782">
            <v>1808.6364772902609</v>
          </cell>
          <cell r="S1782" t="str">
            <v>PLNT</v>
          </cell>
          <cell r="T1782">
            <v>24796.614594256105</v>
          </cell>
          <cell r="U1782">
            <v>71260.043892672504</v>
          </cell>
          <cell r="V1782">
            <v>26471.510262973599</v>
          </cell>
          <cell r="W1782">
            <v>14571.892271735083</v>
          </cell>
          <cell r="X1782">
            <v>4267.6534867698365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D1782">
            <v>154</v>
          </cell>
          <cell r="AE1782" t="str">
            <v>SE</v>
          </cell>
          <cell r="AF1782" t="str">
            <v>154.SE</v>
          </cell>
        </row>
        <row r="1783">
          <cell r="A1783">
            <v>1783</v>
          </cell>
          <cell r="D1783" t="str">
            <v>SO</v>
          </cell>
          <cell r="E1783" t="str">
            <v>MSS</v>
          </cell>
          <cell r="F1783">
            <v>49341.206576050507</v>
          </cell>
          <cell r="G1783">
            <v>42607.166407143224</v>
          </cell>
          <cell r="H1783">
            <v>327.83971535290823</v>
          </cell>
          <cell r="I1783">
            <v>6406.2004535543692</v>
          </cell>
          <cell r="J1783">
            <v>0</v>
          </cell>
          <cell r="K1783">
            <v>0</v>
          </cell>
          <cell r="M1783">
            <v>0.75</v>
          </cell>
          <cell r="N1783">
            <v>31955.374805357416</v>
          </cell>
          <cell r="O1783">
            <v>10651.791601785806</v>
          </cell>
          <cell r="P1783">
            <v>0.75</v>
          </cell>
          <cell r="Q1783">
            <v>245.87978651468117</v>
          </cell>
          <cell r="R1783">
            <v>81.959928838227057</v>
          </cell>
          <cell r="S1783" t="str">
            <v>PLNT</v>
          </cell>
          <cell r="T1783">
            <v>1123.6800723045531</v>
          </cell>
          <cell r="U1783">
            <v>3229.2106234651933</v>
          </cell>
          <cell r="V1783">
            <v>1199.5794205390905</v>
          </cell>
          <cell r="W1783">
            <v>660.33792231098948</v>
          </cell>
          <cell r="X1783">
            <v>193.39241493454244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D1783">
            <v>154</v>
          </cell>
          <cell r="AE1783" t="str">
            <v>SO</v>
          </cell>
          <cell r="AF1783" t="str">
            <v>154.SO</v>
          </cell>
        </row>
        <row r="1784">
          <cell r="A1784">
            <v>1784</v>
          </cell>
          <cell r="D1784" t="str">
            <v>SG</v>
          </cell>
          <cell r="E1784" t="str">
            <v>MSS</v>
          </cell>
          <cell r="F1784">
            <v>49279109.395359695</v>
          </cell>
          <cell r="G1784">
            <v>42553544.189635642</v>
          </cell>
          <cell r="H1784">
            <v>327427.12061810953</v>
          </cell>
          <cell r="I1784">
            <v>6398138.0851059454</v>
          </cell>
          <cell r="J1784">
            <v>0</v>
          </cell>
          <cell r="K1784">
            <v>0</v>
          </cell>
          <cell r="M1784">
            <v>0.75</v>
          </cell>
          <cell r="N1784">
            <v>31915158.142226733</v>
          </cell>
          <cell r="O1784">
            <v>10638386.04740891</v>
          </cell>
          <cell r="P1784">
            <v>0.75</v>
          </cell>
          <cell r="Q1784">
            <v>245570.34046358214</v>
          </cell>
          <cell r="R1784">
            <v>81856.780154527383</v>
          </cell>
          <cell r="S1784" t="str">
            <v>PLNT</v>
          </cell>
          <cell r="T1784">
            <v>1122265.8919605641</v>
          </cell>
          <cell r="U1784">
            <v>3225146.578633518</v>
          </cell>
          <cell r="V1784">
            <v>1198069.7189083574</v>
          </cell>
          <cell r="W1784">
            <v>659506.87000959239</v>
          </cell>
          <cell r="X1784">
            <v>193149.02559391269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D1784">
            <v>154</v>
          </cell>
          <cell r="AE1784" t="str">
            <v>SG</v>
          </cell>
          <cell r="AF1784" t="str">
            <v>154.SG1</v>
          </cell>
        </row>
        <row r="1785">
          <cell r="A1785">
            <v>1785</v>
          </cell>
          <cell r="D1785" t="str">
            <v>SG</v>
          </cell>
          <cell r="E1785" t="str">
            <v>MSS</v>
          </cell>
          <cell r="F1785">
            <v>2844.9230091271884</v>
          </cell>
          <cell r="G1785">
            <v>2456.6506674003449</v>
          </cell>
          <cell r="H1785">
            <v>18.902633604543936</v>
          </cell>
          <cell r="I1785">
            <v>369.36970812229941</v>
          </cell>
          <cell r="J1785">
            <v>0</v>
          </cell>
          <cell r="K1785">
            <v>0</v>
          </cell>
          <cell r="M1785">
            <v>0.75</v>
          </cell>
          <cell r="N1785">
            <v>1842.4880005502587</v>
          </cell>
          <cell r="O1785">
            <v>614.16266685008623</v>
          </cell>
          <cell r="P1785">
            <v>0.75</v>
          </cell>
          <cell r="Q1785">
            <v>14.176975203407952</v>
          </cell>
          <cell r="R1785">
            <v>4.7256584011359841</v>
          </cell>
          <cell r="S1785" t="str">
            <v>PLNT</v>
          </cell>
          <cell r="T1785">
            <v>64.789321429942447</v>
          </cell>
          <cell r="U1785">
            <v>186.19033139885246</v>
          </cell>
          <cell r="V1785">
            <v>69.165537926338388</v>
          </cell>
          <cell r="W1785">
            <v>38.073867246968092</v>
          </cell>
          <cell r="X1785">
            <v>11.150650120198009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D1785">
            <v>154</v>
          </cell>
          <cell r="AE1785" t="str">
            <v>SG</v>
          </cell>
          <cell r="AF1785" t="str">
            <v>154.SG2</v>
          </cell>
        </row>
        <row r="1786">
          <cell r="A1786">
            <v>1786</v>
          </cell>
          <cell r="D1786" t="str">
            <v>SNPD</v>
          </cell>
          <cell r="E1786" t="str">
            <v>MSS</v>
          </cell>
          <cell r="F1786">
            <v>-780460.97005821159</v>
          </cell>
          <cell r="G1786">
            <v>-673944.41143827396</v>
          </cell>
          <cell r="H1786">
            <v>-5185.6474541936386</v>
          </cell>
          <cell r="I1786">
            <v>-101330.91116574401</v>
          </cell>
          <cell r="J1786">
            <v>0</v>
          </cell>
          <cell r="K1786">
            <v>0</v>
          </cell>
          <cell r="M1786">
            <v>0.75</v>
          </cell>
          <cell r="N1786">
            <v>-505458.30857870547</v>
          </cell>
          <cell r="O1786">
            <v>-168486.10285956849</v>
          </cell>
          <cell r="P1786">
            <v>0.75</v>
          </cell>
          <cell r="Q1786">
            <v>-3889.235590645229</v>
          </cell>
          <cell r="R1786">
            <v>-1296.4118635484097</v>
          </cell>
          <cell r="S1786" t="str">
            <v>PLNT</v>
          </cell>
          <cell r="T1786">
            <v>-17773.956093152578</v>
          </cell>
          <cell r="U1786">
            <v>-51078.460187782075</v>
          </cell>
          <cell r="V1786">
            <v>-18974.503932585947</v>
          </cell>
          <cell r="W1786">
            <v>-10444.981206908929</v>
          </cell>
          <cell r="X1786">
            <v>-3059.0097453144754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D1786">
            <v>154</v>
          </cell>
          <cell r="AE1786" t="str">
            <v>SNPD</v>
          </cell>
          <cell r="AF1786" t="str">
            <v>154.SNPD</v>
          </cell>
        </row>
        <row r="1787">
          <cell r="A1787">
            <v>1787</v>
          </cell>
          <cell r="D1787" t="str">
            <v>SG</v>
          </cell>
          <cell r="E1787" t="str">
            <v>MSS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M1787">
            <v>0.75</v>
          </cell>
          <cell r="N1787">
            <v>0</v>
          </cell>
          <cell r="O1787">
            <v>0</v>
          </cell>
          <cell r="P1787">
            <v>0.75</v>
          </cell>
          <cell r="Q1787">
            <v>0</v>
          </cell>
          <cell r="R1787">
            <v>0</v>
          </cell>
          <cell r="S1787" t="str">
            <v>PLNT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D1787">
            <v>154</v>
          </cell>
          <cell r="AE1787" t="str">
            <v>SG</v>
          </cell>
          <cell r="AF1787" t="str">
            <v>154.SG3</v>
          </cell>
        </row>
        <row r="1788">
          <cell r="A1788">
            <v>1788</v>
          </cell>
          <cell r="D1788" t="str">
            <v>SG</v>
          </cell>
          <cell r="E1788" t="str">
            <v>MSS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M1788">
            <v>0.75</v>
          </cell>
          <cell r="N1788">
            <v>0</v>
          </cell>
          <cell r="O1788">
            <v>0</v>
          </cell>
          <cell r="P1788">
            <v>0.75</v>
          </cell>
          <cell r="Q1788">
            <v>0</v>
          </cell>
          <cell r="R1788">
            <v>0</v>
          </cell>
          <cell r="S1788" t="str">
            <v>PLNT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D1788">
            <v>154</v>
          </cell>
          <cell r="AE1788" t="str">
            <v>SG</v>
          </cell>
          <cell r="AF1788" t="str">
            <v>154.SG4</v>
          </cell>
        </row>
        <row r="1789">
          <cell r="A1789">
            <v>1789</v>
          </cell>
          <cell r="D1789" t="str">
            <v>SG</v>
          </cell>
          <cell r="E1789" t="str">
            <v>MSS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M1789">
            <v>0.75</v>
          </cell>
          <cell r="N1789">
            <v>0</v>
          </cell>
          <cell r="O1789">
            <v>0</v>
          </cell>
          <cell r="P1789">
            <v>0.75</v>
          </cell>
          <cell r="Q1789">
            <v>0</v>
          </cell>
          <cell r="R1789">
            <v>0</v>
          </cell>
          <cell r="S1789" t="str">
            <v>PLNT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D1789">
            <v>154</v>
          </cell>
          <cell r="AE1789" t="str">
            <v>SG</v>
          </cell>
          <cell r="AF1789" t="str">
            <v>154.SG5</v>
          </cell>
        </row>
        <row r="1790">
          <cell r="A1790">
            <v>1790</v>
          </cell>
          <cell r="D1790" t="str">
            <v>SG</v>
          </cell>
          <cell r="E1790" t="str">
            <v>MSS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M1790">
            <v>0.75</v>
          </cell>
          <cell r="N1790">
            <v>0</v>
          </cell>
          <cell r="O1790">
            <v>0</v>
          </cell>
          <cell r="P1790">
            <v>0.75</v>
          </cell>
          <cell r="Q1790">
            <v>0</v>
          </cell>
          <cell r="R1790">
            <v>0</v>
          </cell>
          <cell r="S1790" t="str">
            <v>PLNT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D1790">
            <v>154</v>
          </cell>
          <cell r="AE1790" t="str">
            <v>SG</v>
          </cell>
          <cell r="AF1790" t="str">
            <v>154.SG6</v>
          </cell>
        </row>
        <row r="1791">
          <cell r="A1791">
            <v>1791</v>
          </cell>
          <cell r="D1791" t="str">
            <v>SG</v>
          </cell>
          <cell r="E1791" t="str">
            <v>MSS</v>
          </cell>
          <cell r="F1791">
            <v>4119894.6957441019</v>
          </cell>
          <cell r="G1791">
            <v>3557615.4509095196</v>
          </cell>
          <cell r="H1791">
            <v>27373.978020883984</v>
          </cell>
          <cell r="I1791">
            <v>534905.26681369834</v>
          </cell>
          <cell r="J1791">
            <v>0</v>
          </cell>
          <cell r="K1791">
            <v>0</v>
          </cell>
          <cell r="M1791">
            <v>0.75</v>
          </cell>
          <cell r="N1791">
            <v>2668211.5881821397</v>
          </cell>
          <cell r="O1791">
            <v>889403.86272737989</v>
          </cell>
          <cell r="P1791">
            <v>0.75</v>
          </cell>
          <cell r="Q1791">
            <v>20530.483515662989</v>
          </cell>
          <cell r="R1791">
            <v>6843.494505220996</v>
          </cell>
          <cell r="S1791" t="str">
            <v>PLNT</v>
          </cell>
          <cell r="T1791">
            <v>93825.098550547817</v>
          </cell>
          <cell r="U1791">
            <v>269632.80070074979</v>
          </cell>
          <cell r="V1791">
            <v>100162.54637359484</v>
          </cell>
          <cell r="W1791">
            <v>55136.931022036013</v>
          </cell>
          <cell r="X1791">
            <v>16147.89016676981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D1791">
            <v>154</v>
          </cell>
          <cell r="AE1791" t="str">
            <v>SG</v>
          </cell>
          <cell r="AF1791" t="str">
            <v>154.SG7</v>
          </cell>
        </row>
        <row r="1792">
          <cell r="A1792">
            <v>1792</v>
          </cell>
          <cell r="D1792" t="str">
            <v>SG</v>
          </cell>
          <cell r="E1792" t="str">
            <v>MSS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M1792">
            <v>0.75</v>
          </cell>
          <cell r="N1792">
            <v>0</v>
          </cell>
          <cell r="O1792">
            <v>0</v>
          </cell>
          <cell r="P1792">
            <v>0.75</v>
          </cell>
          <cell r="Q1792">
            <v>0</v>
          </cell>
          <cell r="R1792">
            <v>0</v>
          </cell>
          <cell r="S1792" t="str">
            <v>PLNT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D1792">
            <v>154</v>
          </cell>
          <cell r="AE1792" t="str">
            <v>SG</v>
          </cell>
          <cell r="AF1792" t="str">
            <v>154.SG8</v>
          </cell>
        </row>
        <row r="1793">
          <cell r="A1793">
            <v>1793</v>
          </cell>
          <cell r="F1793">
            <v>101226316.18832545</v>
          </cell>
          <cell r="G1793">
            <v>87411046.423650488</v>
          </cell>
          <cell r="H1793">
            <v>672581.98549023946</v>
          </cell>
          <cell r="I1793">
            <v>13142687.779184736</v>
          </cell>
          <cell r="J1793">
            <v>0</v>
          </cell>
          <cell r="K1793">
            <v>0</v>
          </cell>
          <cell r="N1793">
            <v>65558284.817737848</v>
          </cell>
          <cell r="O1793">
            <v>21852761.605912622</v>
          </cell>
          <cell r="Q1793">
            <v>504436.48911767954</v>
          </cell>
          <cell r="R1793">
            <v>168145.49637255986</v>
          </cell>
          <cell r="T1793">
            <v>2305294.1382433022</v>
          </cell>
          <cell r="U1793">
            <v>6624910.8664531615</v>
          </cell>
          <cell r="V1793">
            <v>2461006.0057882341</v>
          </cell>
          <cell r="W1793">
            <v>1354721.133784333</v>
          </cell>
          <cell r="X1793">
            <v>396755.63491570408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D1793">
            <v>154</v>
          </cell>
          <cell r="AE1793" t="str">
            <v>NA</v>
          </cell>
          <cell r="AF1793" t="str">
            <v>154.NA1</v>
          </cell>
        </row>
        <row r="1794">
          <cell r="A1794">
            <v>1794</v>
          </cell>
          <cell r="AD1794">
            <v>154</v>
          </cell>
          <cell r="AE1794" t="str">
            <v>NA</v>
          </cell>
          <cell r="AF1794" t="str">
            <v>154.NA2</v>
          </cell>
        </row>
        <row r="1795">
          <cell r="A1795">
            <v>1795</v>
          </cell>
          <cell r="B1795">
            <v>163</v>
          </cell>
          <cell r="C1795" t="str">
            <v>Stores Expense Undistributed</v>
          </cell>
          <cell r="AD1795">
            <v>163</v>
          </cell>
          <cell r="AE1795" t="str">
            <v>NA</v>
          </cell>
          <cell r="AF1795" t="str">
            <v>163.NA</v>
          </cell>
        </row>
        <row r="1796">
          <cell r="A1796">
            <v>1796</v>
          </cell>
          <cell r="D1796" t="str">
            <v>SO</v>
          </cell>
          <cell r="E1796" t="str">
            <v>MSS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M1796">
            <v>0.75</v>
          </cell>
          <cell r="N1796">
            <v>0</v>
          </cell>
          <cell r="O1796">
            <v>0</v>
          </cell>
          <cell r="P1796">
            <v>0.75</v>
          </cell>
          <cell r="Q1796">
            <v>0</v>
          </cell>
          <cell r="R1796">
            <v>0</v>
          </cell>
          <cell r="S1796" t="str">
            <v>PLNT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D1796">
            <v>163</v>
          </cell>
          <cell r="AE1796" t="str">
            <v>SO</v>
          </cell>
          <cell r="AF1796" t="str">
            <v>163.SO</v>
          </cell>
        </row>
        <row r="1797">
          <cell r="A1797">
            <v>1797</v>
          </cell>
          <cell r="AD1797">
            <v>163</v>
          </cell>
          <cell r="AE1797" t="str">
            <v>NA</v>
          </cell>
          <cell r="AF1797" t="str">
            <v>163.NA1</v>
          </cell>
        </row>
        <row r="1798">
          <cell r="A1798">
            <v>1798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N1798">
            <v>0</v>
          </cell>
          <cell r="O1798">
            <v>0</v>
          </cell>
          <cell r="Q1798">
            <v>0</v>
          </cell>
          <cell r="R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D1798">
            <v>163</v>
          </cell>
          <cell r="AE1798" t="str">
            <v>NA</v>
          </cell>
          <cell r="AF1798" t="str">
            <v>163.NA2</v>
          </cell>
        </row>
        <row r="1799">
          <cell r="A1799">
            <v>1799</v>
          </cell>
          <cell r="AD1799">
            <v>163</v>
          </cell>
          <cell r="AE1799" t="str">
            <v>NA</v>
          </cell>
          <cell r="AF1799" t="str">
            <v>163.NA3</v>
          </cell>
        </row>
        <row r="1800">
          <cell r="A1800">
            <v>1800</v>
          </cell>
          <cell r="B1800">
            <v>25318</v>
          </cell>
          <cell r="C1800" t="str">
            <v>Provo Working Capital Deposit</v>
          </cell>
          <cell r="AD1800">
            <v>25318</v>
          </cell>
          <cell r="AE1800" t="str">
            <v>NA</v>
          </cell>
          <cell r="AF1800" t="str">
            <v>25318.NA</v>
          </cell>
        </row>
        <row r="1801">
          <cell r="A1801">
            <v>1801</v>
          </cell>
          <cell r="D1801" t="str">
            <v>SG</v>
          </cell>
          <cell r="E1801" t="str">
            <v>MSS</v>
          </cell>
          <cell r="F1801">
            <v>-119420.44210703325</v>
          </cell>
          <cell r="G1801">
            <v>-103122.05562761208</v>
          </cell>
          <cell r="H1801">
            <v>-793.46993039873166</v>
          </cell>
          <cell r="I1801">
            <v>-15504.916549022426</v>
          </cell>
          <cell r="J1801">
            <v>0</v>
          </cell>
          <cell r="K1801">
            <v>0</v>
          </cell>
          <cell r="M1801">
            <v>0.75</v>
          </cell>
          <cell r="N1801">
            <v>-77341.541720709065</v>
          </cell>
          <cell r="O1801">
            <v>-25780.513906903019</v>
          </cell>
          <cell r="P1801">
            <v>0.75</v>
          </cell>
          <cell r="Q1801">
            <v>-595.10244779904872</v>
          </cell>
          <cell r="R1801">
            <v>-198.36748259968292</v>
          </cell>
          <cell r="S1801" t="str">
            <v>PLNT</v>
          </cell>
          <cell r="T1801">
            <v>-2719.6410532572349</v>
          </cell>
          <cell r="U1801">
            <v>-7815.6532251913504</v>
          </cell>
          <cell r="V1801">
            <v>-2903.3401224689642</v>
          </cell>
          <cell r="W1801">
            <v>-1598.2148004604041</v>
          </cell>
          <cell r="X1801">
            <v>-468.06734764447071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D1801">
            <v>25318</v>
          </cell>
          <cell r="AE1801" t="str">
            <v>SG</v>
          </cell>
          <cell r="AF1801" t="str">
            <v>25318.SG</v>
          </cell>
        </row>
        <row r="1802">
          <cell r="A1802">
            <v>1802</v>
          </cell>
          <cell r="AD1802">
            <v>25318</v>
          </cell>
          <cell r="AE1802" t="str">
            <v>NA</v>
          </cell>
          <cell r="AF1802" t="str">
            <v>25318.NA1</v>
          </cell>
        </row>
        <row r="1803">
          <cell r="A1803">
            <v>1803</v>
          </cell>
          <cell r="F1803">
            <v>-119420.44210703325</v>
          </cell>
          <cell r="G1803">
            <v>-103122.05562761208</v>
          </cell>
          <cell r="H1803">
            <v>-793.46993039873166</v>
          </cell>
          <cell r="I1803">
            <v>-15504.916549022426</v>
          </cell>
          <cell r="J1803">
            <v>0</v>
          </cell>
          <cell r="K1803">
            <v>0</v>
          </cell>
          <cell r="N1803">
            <v>-77341.541720709065</v>
          </cell>
          <cell r="O1803">
            <v>-25780.513906903019</v>
          </cell>
          <cell r="Q1803">
            <v>-595.10244779904872</v>
          </cell>
          <cell r="R1803">
            <v>-198.36748259968292</v>
          </cell>
          <cell r="T1803">
            <v>-2719.6410532572349</v>
          </cell>
          <cell r="U1803">
            <v>-7815.6532251913504</v>
          </cell>
          <cell r="V1803">
            <v>-2903.3401224689642</v>
          </cell>
          <cell r="W1803">
            <v>-1598.2148004604041</v>
          </cell>
          <cell r="X1803">
            <v>-468.06734764447071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D1803">
            <v>25318</v>
          </cell>
          <cell r="AE1803" t="str">
            <v>NA</v>
          </cell>
          <cell r="AF1803" t="str">
            <v>25318.NA2</v>
          </cell>
        </row>
        <row r="1804">
          <cell r="A1804">
            <v>1804</v>
          </cell>
          <cell r="AD1804">
            <v>25318</v>
          </cell>
          <cell r="AE1804" t="str">
            <v>NA</v>
          </cell>
          <cell r="AF1804" t="str">
            <v>25318.NA3</v>
          </cell>
        </row>
        <row r="1805">
          <cell r="A1805">
            <v>1805</v>
          </cell>
          <cell r="C1805" t="str">
            <v>Total Materials &amp; Supplies</v>
          </cell>
          <cell r="F1805">
            <v>101106895.74621841</v>
          </cell>
          <cell r="G1805">
            <v>87307924.368022874</v>
          </cell>
          <cell r="H1805">
            <v>671788.51555984071</v>
          </cell>
          <cell r="I1805">
            <v>13127182.862635713</v>
          </cell>
          <cell r="J1805">
            <v>0</v>
          </cell>
          <cell r="K1805">
            <v>0</v>
          </cell>
          <cell r="N1805">
            <v>65480943.276017137</v>
          </cell>
          <cell r="O1805">
            <v>21826981.092005718</v>
          </cell>
          <cell r="Q1805">
            <v>503841.38666988048</v>
          </cell>
          <cell r="R1805">
            <v>167947.12888996018</v>
          </cell>
          <cell r="T1805">
            <v>2302574.4971900452</v>
          </cell>
          <cell r="U1805">
            <v>6617095.2132279705</v>
          </cell>
          <cell r="V1805">
            <v>2458102.6656657653</v>
          </cell>
          <cell r="W1805">
            <v>1353122.9189838725</v>
          </cell>
          <cell r="X1805">
            <v>396287.5675680596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D1805">
            <v>25318</v>
          </cell>
          <cell r="AE1805" t="str">
            <v>NA</v>
          </cell>
          <cell r="AF1805" t="str">
            <v>25318.NA4</v>
          </cell>
        </row>
        <row r="1806">
          <cell r="A1806">
            <v>1806</v>
          </cell>
          <cell r="AD1806">
            <v>25318</v>
          </cell>
          <cell r="AE1806" t="str">
            <v>NA</v>
          </cell>
          <cell r="AF1806" t="str">
            <v>25318.NA5</v>
          </cell>
        </row>
        <row r="1807">
          <cell r="A1807">
            <v>1807</v>
          </cell>
          <cell r="B1807">
            <v>165</v>
          </cell>
          <cell r="C1807" t="str">
            <v>Prepayments</v>
          </cell>
          <cell r="AD1807">
            <v>165</v>
          </cell>
          <cell r="AE1807" t="str">
            <v>NA</v>
          </cell>
          <cell r="AF1807" t="str">
            <v>165.NA</v>
          </cell>
        </row>
        <row r="1808">
          <cell r="A1808">
            <v>1808</v>
          </cell>
          <cell r="D1808" t="str">
            <v>S</v>
          </cell>
          <cell r="E1808" t="str">
            <v>DMSC</v>
          </cell>
          <cell r="F1808">
            <v>2918735.8523076898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2918735.8523076898</v>
          </cell>
          <cell r="M1808">
            <v>0.75</v>
          </cell>
          <cell r="N1808">
            <v>0</v>
          </cell>
          <cell r="O1808">
            <v>0</v>
          </cell>
          <cell r="P1808">
            <v>0.75</v>
          </cell>
          <cell r="Q1808">
            <v>0</v>
          </cell>
          <cell r="R1808">
            <v>0</v>
          </cell>
          <cell r="S1808" t="str">
            <v>PLNT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165</v>
          </cell>
          <cell r="AE1808" t="str">
            <v>S</v>
          </cell>
          <cell r="AF1808" t="str">
            <v>165.S</v>
          </cell>
        </row>
        <row r="1809">
          <cell r="A1809">
            <v>1809</v>
          </cell>
          <cell r="D1809" t="str">
            <v>GPS</v>
          </cell>
          <cell r="E1809" t="str">
            <v>GP</v>
          </cell>
          <cell r="F1809">
            <v>2279165.9159485558</v>
          </cell>
          <cell r="G1809">
            <v>1111867.893252715</v>
          </cell>
          <cell r="H1809">
            <v>554011.4960266971</v>
          </cell>
          <cell r="I1809">
            <v>599895.75877732271</v>
          </cell>
          <cell r="J1809">
            <v>13390.767891821966</v>
          </cell>
          <cell r="K1809">
            <v>0</v>
          </cell>
          <cell r="M1809">
            <v>0.75</v>
          </cell>
          <cell r="N1809">
            <v>833900.91993953625</v>
          </cell>
          <cell r="O1809">
            <v>277966.97331317875</v>
          </cell>
          <cell r="P1809">
            <v>0.75</v>
          </cell>
          <cell r="Q1809">
            <v>415508.62202002283</v>
          </cell>
          <cell r="R1809">
            <v>138502.87400667428</v>
          </cell>
          <cell r="S1809" t="str">
            <v>PLNT</v>
          </cell>
          <cell r="T1809">
            <v>105224.76068073847</v>
          </cell>
          <cell r="U1809">
            <v>302392.93497920863</v>
          </cell>
          <cell r="V1809">
            <v>112332.20251462607</v>
          </cell>
          <cell r="W1809">
            <v>61836.016813117953</v>
          </cell>
          <cell r="X1809">
            <v>18109.843789631515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D1809">
            <v>165</v>
          </cell>
          <cell r="AE1809" t="str">
            <v>GPS</v>
          </cell>
          <cell r="AF1809" t="str">
            <v>165.GPS</v>
          </cell>
        </row>
        <row r="1810">
          <cell r="A1810">
            <v>1810</v>
          </cell>
          <cell r="D1810" t="str">
            <v>SG</v>
          </cell>
          <cell r="E1810" t="str">
            <v>PT</v>
          </cell>
          <cell r="F1810">
            <v>1748820.2042172614</v>
          </cell>
          <cell r="G1810">
            <v>1185627.5611303935</v>
          </cell>
          <cell r="H1810">
            <v>563192.64308686787</v>
          </cell>
          <cell r="I1810">
            <v>0</v>
          </cell>
          <cell r="J1810">
            <v>0</v>
          </cell>
          <cell r="K1810">
            <v>0</v>
          </cell>
          <cell r="M1810">
            <v>0.75</v>
          </cell>
          <cell r="N1810">
            <v>889220.67084779521</v>
          </cell>
          <cell r="O1810">
            <v>296406.89028259838</v>
          </cell>
          <cell r="P1810">
            <v>0.75</v>
          </cell>
          <cell r="Q1810">
            <v>422394.4823151509</v>
          </cell>
          <cell r="R1810">
            <v>140798.16077171697</v>
          </cell>
          <cell r="S1810" t="str">
            <v>PLNT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165</v>
          </cell>
          <cell r="AE1810" t="str">
            <v>SG</v>
          </cell>
          <cell r="AF1810" t="str">
            <v>165.SG</v>
          </cell>
        </row>
        <row r="1811">
          <cell r="A1811">
            <v>1811</v>
          </cell>
          <cell r="D1811" t="str">
            <v>SE</v>
          </cell>
          <cell r="E1811" t="str">
            <v>P</v>
          </cell>
          <cell r="F1811">
            <v>183196.3197437209</v>
          </cell>
          <cell r="G1811">
            <v>183196.3197437209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M1811">
            <v>0.75</v>
          </cell>
          <cell r="N1811">
            <v>137397.23980779067</v>
          </cell>
          <cell r="O1811">
            <v>45799.079935930225</v>
          </cell>
          <cell r="P1811">
            <v>0.75</v>
          </cell>
          <cell r="Q1811">
            <v>0</v>
          </cell>
          <cell r="R1811">
            <v>0</v>
          </cell>
          <cell r="S1811" t="str">
            <v>PLNT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D1811">
            <v>165</v>
          </cell>
          <cell r="AE1811" t="str">
            <v>SE</v>
          </cell>
          <cell r="AF1811" t="str">
            <v>165.SE</v>
          </cell>
        </row>
        <row r="1812">
          <cell r="A1812">
            <v>1812</v>
          </cell>
          <cell r="D1812" t="str">
            <v>SO</v>
          </cell>
          <cell r="E1812" t="str">
            <v>PTD</v>
          </cell>
          <cell r="F1812">
            <v>8988710.6303146016</v>
          </cell>
          <cell r="G1812">
            <v>4527102.5652305409</v>
          </cell>
          <cell r="H1812">
            <v>2150448.3725114111</v>
          </cell>
          <cell r="I1812">
            <v>2311159.6925726491</v>
          </cell>
          <cell r="J1812">
            <v>0</v>
          </cell>
          <cell r="K1812">
            <v>0</v>
          </cell>
          <cell r="M1812">
            <v>0.75</v>
          </cell>
          <cell r="N1812">
            <v>3395326.9239229057</v>
          </cell>
          <cell r="O1812">
            <v>1131775.6413076352</v>
          </cell>
          <cell r="P1812">
            <v>0.75</v>
          </cell>
          <cell r="Q1812">
            <v>1612836.2793835583</v>
          </cell>
          <cell r="R1812">
            <v>537612.09312785277</v>
          </cell>
          <cell r="S1812" t="str">
            <v>PLNT</v>
          </cell>
          <cell r="T1812">
            <v>405389.13967584335</v>
          </cell>
          <cell r="U1812">
            <v>1164999.6727216535</v>
          </cell>
          <cell r="V1812">
            <v>432771.28539606842</v>
          </cell>
          <cell r="W1812">
            <v>238229.57158257085</v>
          </cell>
          <cell r="X1812">
            <v>69770.023196512833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165</v>
          </cell>
          <cell r="AE1812" t="str">
            <v>SO</v>
          </cell>
          <cell r="AF1812" t="str">
            <v>165.SO</v>
          </cell>
        </row>
        <row r="1813">
          <cell r="A1813">
            <v>1813</v>
          </cell>
          <cell r="F1813">
            <v>16118628.922531828</v>
          </cell>
          <cell r="G1813">
            <v>7007794.3393573705</v>
          </cell>
          <cell r="H1813">
            <v>3267652.5116249761</v>
          </cell>
          <cell r="I1813">
            <v>2911055.4513499718</v>
          </cell>
          <cell r="J1813">
            <v>13390.767891821966</v>
          </cell>
          <cell r="K1813">
            <v>2918735.8523076898</v>
          </cell>
          <cell r="N1813">
            <v>5255845.7545180283</v>
          </cell>
          <cell r="O1813">
            <v>1751948.5848393426</v>
          </cell>
          <cell r="Q1813">
            <v>2450739.3837187318</v>
          </cell>
          <cell r="R1813">
            <v>816913.12790624402</v>
          </cell>
          <cell r="T1813">
            <v>510613.90035658184</v>
          </cell>
          <cell r="U1813">
            <v>1467392.607700862</v>
          </cell>
          <cell r="V1813">
            <v>545103.48791069444</v>
          </cell>
          <cell r="W1813">
            <v>300065.5883956888</v>
          </cell>
          <cell r="X1813">
            <v>87879.866986144349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165</v>
          </cell>
          <cell r="AE1813" t="str">
            <v>NA</v>
          </cell>
          <cell r="AF1813" t="str">
            <v>165.NA1</v>
          </cell>
        </row>
        <row r="1814">
          <cell r="A1814">
            <v>1814</v>
          </cell>
          <cell r="AD1814">
            <v>165</v>
          </cell>
          <cell r="AE1814" t="str">
            <v>NA</v>
          </cell>
          <cell r="AF1814" t="str">
            <v>165.NA2</v>
          </cell>
        </row>
        <row r="1815">
          <cell r="A1815">
            <v>1815</v>
          </cell>
          <cell r="B1815" t="str">
            <v>182M</v>
          </cell>
          <cell r="C1815" t="str">
            <v>Misc Regulatory Assets</v>
          </cell>
          <cell r="AD1815" t="str">
            <v>182M</v>
          </cell>
          <cell r="AE1815" t="str">
            <v>NA</v>
          </cell>
          <cell r="AF1815" t="str">
            <v>182M.NA</v>
          </cell>
        </row>
        <row r="1816">
          <cell r="A1816">
            <v>1816</v>
          </cell>
          <cell r="D1816" t="str">
            <v>S</v>
          </cell>
          <cell r="E1816" t="str">
            <v>DDS2</v>
          </cell>
          <cell r="F1816">
            <v>21022766.063076898</v>
          </cell>
          <cell r="G1816">
            <v>20355392.2131906</v>
          </cell>
          <cell r="H1816">
            <v>-83984.828789026898</v>
          </cell>
          <cell r="I1816">
            <v>-347816.11622703774</v>
          </cell>
          <cell r="J1816">
            <v>1089651.1906403848</v>
          </cell>
          <cell r="K1816">
            <v>9523.6042619787368</v>
          </cell>
          <cell r="M1816">
            <v>0.75</v>
          </cell>
          <cell r="N1816">
            <v>15266544.15989295</v>
          </cell>
          <cell r="O1816">
            <v>5088848.0532976501</v>
          </cell>
          <cell r="P1816">
            <v>0.75</v>
          </cell>
          <cell r="Q1816">
            <v>-62988.621591770177</v>
          </cell>
          <cell r="R1816">
            <v>-20996.207197256725</v>
          </cell>
          <cell r="S1816" t="str">
            <v>PLNT</v>
          </cell>
          <cell r="T1816">
            <v>-61008.712022715299</v>
          </cell>
          <cell r="U1816">
            <v>-175325.68730495818</v>
          </cell>
          <cell r="V1816">
            <v>-65129.565985761859</v>
          </cell>
          <cell r="W1816">
            <v>-35852.167474436101</v>
          </cell>
          <cell r="X1816">
            <v>-10499.98343916627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 t="str">
            <v>182M</v>
          </cell>
          <cell r="AE1816" t="str">
            <v>S</v>
          </cell>
          <cell r="AF1816" t="str">
            <v>182M.S</v>
          </cell>
        </row>
        <row r="1817">
          <cell r="A1817">
            <v>1817</v>
          </cell>
          <cell r="D1817" t="str">
            <v>SG</v>
          </cell>
          <cell r="E1817" t="str">
            <v>DEFSG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M1817">
            <v>0.75</v>
          </cell>
          <cell r="N1817">
            <v>0</v>
          </cell>
          <cell r="O1817">
            <v>0</v>
          </cell>
          <cell r="P1817">
            <v>0.75</v>
          </cell>
          <cell r="Q1817">
            <v>0</v>
          </cell>
          <cell r="R1817">
            <v>0</v>
          </cell>
          <cell r="S1817" t="str">
            <v>PLNT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D1817" t="str">
            <v>182M</v>
          </cell>
          <cell r="AE1817" t="str">
            <v>SG</v>
          </cell>
          <cell r="AF1817" t="str">
            <v>182M.SG</v>
          </cell>
        </row>
        <row r="1818">
          <cell r="A1818">
            <v>1818</v>
          </cell>
          <cell r="D1818" t="str">
            <v>SGCT</v>
          </cell>
          <cell r="E1818" t="str">
            <v>P</v>
          </cell>
          <cell r="F1818">
            <v>1024630.3742604897</v>
          </cell>
          <cell r="G1818">
            <v>1024630.3742604897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M1818">
            <v>0.75</v>
          </cell>
          <cell r="N1818">
            <v>768472.78069536726</v>
          </cell>
          <cell r="O1818">
            <v>256157.59356512243</v>
          </cell>
          <cell r="P1818">
            <v>0.75</v>
          </cell>
          <cell r="Q1818">
            <v>0</v>
          </cell>
          <cell r="R1818">
            <v>0</v>
          </cell>
          <cell r="S1818" t="str">
            <v>PLNT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D1818" t="str">
            <v>182M</v>
          </cell>
          <cell r="AE1818" t="str">
            <v>SGCT</v>
          </cell>
          <cell r="AF1818" t="str">
            <v>182M.SGCT</v>
          </cell>
        </row>
        <row r="1819">
          <cell r="A1819">
            <v>1819</v>
          </cell>
          <cell r="D1819" t="str">
            <v>SG-P</v>
          </cell>
          <cell r="E1819" t="str">
            <v>DEFSG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M1819">
            <v>0.75</v>
          </cell>
          <cell r="N1819">
            <v>0</v>
          </cell>
          <cell r="O1819">
            <v>0</v>
          </cell>
          <cell r="P1819">
            <v>0.75</v>
          </cell>
          <cell r="Q1819">
            <v>0</v>
          </cell>
          <cell r="R1819">
            <v>0</v>
          </cell>
          <cell r="S1819" t="str">
            <v>PLNT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D1819" t="str">
            <v>182M</v>
          </cell>
          <cell r="AE1819" t="str">
            <v>SG-P</v>
          </cell>
          <cell r="AF1819" t="str">
            <v>182M.SG-P</v>
          </cell>
        </row>
        <row r="1820">
          <cell r="A1820">
            <v>1820</v>
          </cell>
          <cell r="D1820" t="str">
            <v>SE</v>
          </cell>
          <cell r="E1820" t="str">
            <v>P</v>
          </cell>
          <cell r="F1820">
            <v>70660054.8139247</v>
          </cell>
          <cell r="G1820">
            <v>70660054.8139247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M1820">
            <v>0.75</v>
          </cell>
          <cell r="N1820">
            <v>52995041.110443525</v>
          </cell>
          <cell r="O1820">
            <v>17665013.703481175</v>
          </cell>
          <cell r="P1820">
            <v>0.75</v>
          </cell>
          <cell r="Q1820">
            <v>0</v>
          </cell>
          <cell r="R1820">
            <v>0</v>
          </cell>
          <cell r="S1820" t="str">
            <v>PLNT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D1820" t="str">
            <v>182M</v>
          </cell>
          <cell r="AE1820" t="str">
            <v>SE</v>
          </cell>
          <cell r="AF1820" t="str">
            <v>182M.SE</v>
          </cell>
        </row>
        <row r="1821">
          <cell r="A1821">
            <v>1821</v>
          </cell>
          <cell r="D1821" t="str">
            <v>SG</v>
          </cell>
          <cell r="E1821" t="str">
            <v>P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M1821">
            <v>0.75</v>
          </cell>
          <cell r="N1821">
            <v>0</v>
          </cell>
          <cell r="O1821">
            <v>0</v>
          </cell>
          <cell r="P1821">
            <v>0.75</v>
          </cell>
          <cell r="Q1821">
            <v>0</v>
          </cell>
          <cell r="R1821">
            <v>0</v>
          </cell>
          <cell r="S1821" t="str">
            <v>PLNT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D1821" t="str">
            <v>182M</v>
          </cell>
          <cell r="AE1821" t="str">
            <v>SG</v>
          </cell>
          <cell r="AF1821" t="str">
            <v>182M.SG1</v>
          </cell>
        </row>
        <row r="1822">
          <cell r="A1822">
            <v>1822</v>
          </cell>
          <cell r="D1822" t="str">
            <v>SO</v>
          </cell>
          <cell r="E1822" t="str">
            <v>DDSO2</v>
          </cell>
          <cell r="F1822">
            <v>214249528.71721274</v>
          </cell>
          <cell r="G1822">
            <v>97246662.978688508</v>
          </cell>
          <cell r="H1822">
            <v>16910179.932042416</v>
          </cell>
          <cell r="I1822">
            <v>70252469.109303936</v>
          </cell>
          <cell r="J1822">
            <v>28170618.503311291</v>
          </cell>
          <cell r="K1822">
            <v>1669598.193866573</v>
          </cell>
          <cell r="M1822">
            <v>0.75</v>
          </cell>
          <cell r="N1822">
            <v>72934997.234016389</v>
          </cell>
          <cell r="O1822">
            <v>24311665.744672127</v>
          </cell>
          <cell r="P1822">
            <v>0.75</v>
          </cell>
          <cell r="Q1822">
            <v>12682634.949031811</v>
          </cell>
          <cell r="R1822">
            <v>4227544.983010604</v>
          </cell>
          <cell r="S1822" t="str">
            <v>PLNT</v>
          </cell>
          <cell r="T1822">
            <v>12322639.627131371</v>
          </cell>
          <cell r="U1822">
            <v>35412569.621756874</v>
          </cell>
          <cell r="V1822">
            <v>13154976.463282775</v>
          </cell>
          <cell r="W1822">
            <v>7241479.5361446803</v>
          </cell>
          <cell r="X1822">
            <v>2120803.8609882263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D1822" t="str">
            <v>182M</v>
          </cell>
          <cell r="AE1822" t="str">
            <v>SO</v>
          </cell>
          <cell r="AF1822" t="str">
            <v>182M.SO</v>
          </cell>
        </row>
        <row r="1823">
          <cell r="A1823">
            <v>1823</v>
          </cell>
          <cell r="F1823">
            <v>306956979.96847481</v>
          </cell>
          <cell r="G1823">
            <v>189286740.38006431</v>
          </cell>
          <cell r="H1823">
            <v>16826195.103253391</v>
          </cell>
          <cell r="I1823">
            <v>69904652.993076906</v>
          </cell>
          <cell r="J1823">
            <v>29260269.693951678</v>
          </cell>
          <cell r="K1823">
            <v>1679121.7981285518</v>
          </cell>
          <cell r="N1823">
            <v>141965055.28504825</v>
          </cell>
          <cell r="O1823">
            <v>47321685.095016077</v>
          </cell>
          <cell r="Q1823">
            <v>12619646.32744004</v>
          </cell>
          <cell r="R1823">
            <v>4206548.7758133477</v>
          </cell>
          <cell r="T1823">
            <v>12261630.915108655</v>
          </cell>
          <cell r="U1823">
            <v>35237243.934451915</v>
          </cell>
          <cell r="V1823">
            <v>13089846.897297014</v>
          </cell>
          <cell r="W1823">
            <v>7205627.3686702447</v>
          </cell>
          <cell r="X1823">
            <v>2110303.8775490602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D1823" t="str">
            <v>182M</v>
          </cell>
          <cell r="AE1823" t="str">
            <v>NA</v>
          </cell>
          <cell r="AF1823" t="str">
            <v>182M.NA1</v>
          </cell>
        </row>
        <row r="1824">
          <cell r="A1824">
            <v>1824</v>
          </cell>
          <cell r="AD1824" t="str">
            <v>182M</v>
          </cell>
          <cell r="AE1824" t="str">
            <v>NA</v>
          </cell>
          <cell r="AF1824" t="str">
            <v>182M.NA2</v>
          </cell>
        </row>
        <row r="1825">
          <cell r="A1825">
            <v>1825</v>
          </cell>
          <cell r="B1825" t="str">
            <v>186M</v>
          </cell>
          <cell r="C1825" t="str">
            <v>Misc Deferred Debits</v>
          </cell>
          <cell r="AD1825" t="str">
            <v>186M</v>
          </cell>
          <cell r="AE1825" t="str">
            <v>NA</v>
          </cell>
          <cell r="AF1825" t="str">
            <v>186M.NA</v>
          </cell>
        </row>
        <row r="1826">
          <cell r="A1826">
            <v>1826</v>
          </cell>
          <cell r="D1826" t="str">
            <v>S</v>
          </cell>
          <cell r="E1826" t="str">
            <v>LABOR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M1826">
            <v>0.75</v>
          </cell>
          <cell r="N1826">
            <v>0</v>
          </cell>
          <cell r="O1826">
            <v>0</v>
          </cell>
          <cell r="P1826">
            <v>0.75</v>
          </cell>
          <cell r="Q1826">
            <v>0</v>
          </cell>
          <cell r="R1826">
            <v>0</v>
          </cell>
          <cell r="S1826" t="str">
            <v>PLNT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D1826" t="str">
            <v>186M</v>
          </cell>
          <cell r="AE1826" t="str">
            <v>S</v>
          </cell>
          <cell r="AF1826" t="str">
            <v>186M.S</v>
          </cell>
        </row>
        <row r="1827">
          <cell r="A1827">
            <v>1827</v>
          </cell>
          <cell r="D1827" t="str">
            <v>SG</v>
          </cell>
          <cell r="E1827" t="str">
            <v>P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M1827">
            <v>0.75</v>
          </cell>
          <cell r="N1827">
            <v>0</v>
          </cell>
          <cell r="O1827">
            <v>0</v>
          </cell>
          <cell r="P1827">
            <v>0.75</v>
          </cell>
          <cell r="Q1827">
            <v>0</v>
          </cell>
          <cell r="R1827">
            <v>0</v>
          </cell>
          <cell r="S1827" t="str">
            <v>PLNT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D1827" t="str">
            <v>186M</v>
          </cell>
          <cell r="AE1827" t="str">
            <v>SG</v>
          </cell>
          <cell r="AF1827" t="str">
            <v>186M.SG</v>
          </cell>
        </row>
        <row r="1828">
          <cell r="A1828">
            <v>1828</v>
          </cell>
          <cell r="D1828" t="str">
            <v>SG</v>
          </cell>
          <cell r="E1828" t="str">
            <v>P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M1828">
            <v>0.75</v>
          </cell>
          <cell r="N1828">
            <v>0</v>
          </cell>
          <cell r="O1828">
            <v>0</v>
          </cell>
          <cell r="P1828">
            <v>0.75</v>
          </cell>
          <cell r="Q1828">
            <v>0</v>
          </cell>
          <cell r="R1828">
            <v>0</v>
          </cell>
          <cell r="S1828" t="str">
            <v>PLNT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D1828" t="str">
            <v>186M</v>
          </cell>
          <cell r="AE1828" t="str">
            <v>SG</v>
          </cell>
          <cell r="AF1828" t="str">
            <v>186M.SG1</v>
          </cell>
        </row>
        <row r="1829">
          <cell r="A1829">
            <v>1829</v>
          </cell>
          <cell r="D1829" t="str">
            <v>SG</v>
          </cell>
          <cell r="E1829" t="str">
            <v>DEFSG</v>
          </cell>
          <cell r="F1829">
            <v>26780194.362741511</v>
          </cell>
          <cell r="G1829">
            <v>20936301.492611621</v>
          </cell>
          <cell r="H1829">
            <v>5843892.8701298907</v>
          </cell>
          <cell r="I1829">
            <v>0</v>
          </cell>
          <cell r="J1829">
            <v>0</v>
          </cell>
          <cell r="K1829">
            <v>0</v>
          </cell>
          <cell r="M1829">
            <v>0.75</v>
          </cell>
          <cell r="N1829">
            <v>15702226.119458716</v>
          </cell>
          <cell r="O1829">
            <v>5234075.3731529051</v>
          </cell>
          <cell r="P1829">
            <v>0.75</v>
          </cell>
          <cell r="Q1829">
            <v>4382919.6525974181</v>
          </cell>
          <cell r="R1829">
            <v>1460973.2175324727</v>
          </cell>
          <cell r="S1829" t="str">
            <v>PLNT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D1829" t="str">
            <v>186M</v>
          </cell>
          <cell r="AE1829" t="str">
            <v>SG</v>
          </cell>
          <cell r="AF1829" t="str">
            <v>186M.SG2</v>
          </cell>
        </row>
        <row r="1830">
          <cell r="A1830">
            <v>1830</v>
          </cell>
          <cell r="D1830" t="str">
            <v>SO</v>
          </cell>
          <cell r="E1830" t="str">
            <v>LABOR</v>
          </cell>
          <cell r="F1830">
            <v>28115.764096844792</v>
          </cell>
          <cell r="G1830">
            <v>13020.231494893002</v>
          </cell>
          <cell r="H1830">
            <v>2215.9591887662359</v>
          </cell>
          <cell r="I1830">
            <v>9020.4136378540279</v>
          </cell>
          <cell r="J1830">
            <v>3859.1597753315268</v>
          </cell>
          <cell r="K1830">
            <v>0</v>
          </cell>
          <cell r="M1830">
            <v>0.75</v>
          </cell>
          <cell r="N1830">
            <v>9765.1736211697516</v>
          </cell>
          <cell r="O1830">
            <v>3255.0578737232504</v>
          </cell>
          <cell r="P1830">
            <v>0.75</v>
          </cell>
          <cell r="Q1830">
            <v>1661.969391574677</v>
          </cell>
          <cell r="R1830">
            <v>553.98979719155898</v>
          </cell>
          <cell r="S1830" t="str">
            <v>PLNT</v>
          </cell>
          <cell r="T1830">
            <v>1582.2263324865171</v>
          </cell>
          <cell r="U1830">
            <v>4546.9722277027595</v>
          </cell>
          <cell r="V1830">
            <v>1689.0983420158457</v>
          </cell>
          <cell r="W1830">
            <v>929.80562241092082</v>
          </cell>
          <cell r="X1830">
            <v>272.31111323798456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D1830" t="str">
            <v>186M</v>
          </cell>
          <cell r="AE1830" t="str">
            <v>SO</v>
          </cell>
          <cell r="AF1830" t="str">
            <v>186M.SO</v>
          </cell>
        </row>
        <row r="1831">
          <cell r="A1831">
            <v>1831</v>
          </cell>
          <cell r="D1831" t="str">
            <v>SE</v>
          </cell>
          <cell r="E1831" t="str">
            <v>P</v>
          </cell>
          <cell r="F1831">
            <v>2341892.3223099019</v>
          </cell>
          <cell r="G1831">
            <v>2341892.3223099019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M1831">
            <v>0.75</v>
          </cell>
          <cell r="N1831">
            <v>1756419.2417324265</v>
          </cell>
          <cell r="O1831">
            <v>585473.08057747548</v>
          </cell>
          <cell r="P1831">
            <v>0.75</v>
          </cell>
          <cell r="Q1831">
            <v>0</v>
          </cell>
          <cell r="R1831">
            <v>0</v>
          </cell>
          <cell r="S1831" t="str">
            <v>PLNT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D1831" t="str">
            <v>186M</v>
          </cell>
          <cell r="AE1831" t="str">
            <v>SE</v>
          </cell>
          <cell r="AF1831" t="str">
            <v>186M.SE</v>
          </cell>
        </row>
        <row r="1832">
          <cell r="A1832">
            <v>1832</v>
          </cell>
          <cell r="D1832" t="str">
            <v>SNPPS</v>
          </cell>
          <cell r="E1832" t="str">
            <v>P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M1832">
            <v>0.75</v>
          </cell>
          <cell r="N1832">
            <v>0</v>
          </cell>
          <cell r="O1832">
            <v>0</v>
          </cell>
          <cell r="P1832">
            <v>0.75</v>
          </cell>
          <cell r="Q1832">
            <v>0</v>
          </cell>
          <cell r="R1832">
            <v>0</v>
          </cell>
          <cell r="S1832" t="str">
            <v>PLNT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D1832" t="str">
            <v>186M</v>
          </cell>
          <cell r="AE1832" t="str">
            <v>SNPPS</v>
          </cell>
          <cell r="AF1832" t="str">
            <v>186M.SNPPS</v>
          </cell>
        </row>
        <row r="1833">
          <cell r="A1833">
            <v>1833</v>
          </cell>
          <cell r="D1833" t="str">
            <v>EXCTAX</v>
          </cell>
          <cell r="E1833" t="str">
            <v>GP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M1833">
            <v>0.75</v>
          </cell>
          <cell r="N1833">
            <v>0</v>
          </cell>
          <cell r="O1833">
            <v>0</v>
          </cell>
          <cell r="P1833">
            <v>0.75</v>
          </cell>
          <cell r="Q1833">
            <v>0</v>
          </cell>
          <cell r="R1833">
            <v>0</v>
          </cell>
          <cell r="S1833" t="str">
            <v>PLNT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D1833" t="str">
            <v>186M</v>
          </cell>
          <cell r="AE1833" t="str">
            <v>EXCTAX</v>
          </cell>
          <cell r="AF1833" t="str">
            <v>186M.EXCTAX</v>
          </cell>
        </row>
        <row r="1834">
          <cell r="A1834">
            <v>1834</v>
          </cell>
          <cell r="F1834">
            <v>29150202.44914826</v>
          </cell>
          <cell r="G1834">
            <v>23291214.046416417</v>
          </cell>
          <cell r="H1834">
            <v>5846108.8293186566</v>
          </cell>
          <cell r="I1834">
            <v>9020.4136378540279</v>
          </cell>
          <cell r="J1834">
            <v>3859.1597753315268</v>
          </cell>
          <cell r="K1834">
            <v>0</v>
          </cell>
          <cell r="N1834">
            <v>17468410.534812313</v>
          </cell>
          <cell r="O1834">
            <v>5822803.5116041042</v>
          </cell>
          <cell r="Q1834">
            <v>4384581.6219889931</v>
          </cell>
          <cell r="R1834">
            <v>1461527.2073296641</v>
          </cell>
          <cell r="T1834">
            <v>1582.2263324865171</v>
          </cell>
          <cell r="U1834">
            <v>4546.9722277027595</v>
          </cell>
          <cell r="V1834">
            <v>1689.0983420158457</v>
          </cell>
          <cell r="W1834">
            <v>929.80562241092082</v>
          </cell>
          <cell r="X1834">
            <v>272.31111323798456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D1834" t="str">
            <v>186M</v>
          </cell>
          <cell r="AE1834" t="str">
            <v>NA</v>
          </cell>
          <cell r="AF1834" t="str">
            <v>186M.NA1</v>
          </cell>
        </row>
        <row r="1835">
          <cell r="A1835">
            <v>1835</v>
          </cell>
          <cell r="AD1835" t="str">
            <v>186M</v>
          </cell>
          <cell r="AE1835" t="str">
            <v>NA</v>
          </cell>
          <cell r="AF1835" t="str">
            <v>186M.NA2</v>
          </cell>
        </row>
        <row r="1836">
          <cell r="A1836">
            <v>1836</v>
          </cell>
          <cell r="B1836" t="str">
            <v>Working Capital</v>
          </cell>
          <cell r="AD1836" t="str">
            <v>Working Capital</v>
          </cell>
          <cell r="AE1836" t="str">
            <v>NA</v>
          </cell>
          <cell r="AF1836" t="str">
            <v>Working Capital.NA</v>
          </cell>
        </row>
        <row r="1837">
          <cell r="A1837">
            <v>1837</v>
          </cell>
          <cell r="B1837" t="str">
            <v>CWC</v>
          </cell>
          <cell r="C1837" t="str">
            <v>Cash Working Capital</v>
          </cell>
          <cell r="AD1837" t="str">
            <v>CWC</v>
          </cell>
          <cell r="AE1837" t="str">
            <v>NA</v>
          </cell>
          <cell r="AF1837" t="str">
            <v>CWC.NA</v>
          </cell>
        </row>
        <row r="1838">
          <cell r="A1838">
            <v>1838</v>
          </cell>
          <cell r="D1838" t="str">
            <v>S</v>
          </cell>
          <cell r="E1838" t="str">
            <v>CWC</v>
          </cell>
          <cell r="F1838">
            <v>21481994.319409546</v>
          </cell>
          <cell r="G1838">
            <v>16150751.450198632</v>
          </cell>
          <cell r="H1838">
            <v>2016384.4226530497</v>
          </cell>
          <cell r="I1838">
            <v>2597397.8772963844</v>
          </cell>
          <cell r="J1838">
            <v>606023.41759394226</v>
          </cell>
          <cell r="K1838">
            <v>111437.15166753807</v>
          </cell>
          <cell r="M1838">
            <v>0.75</v>
          </cell>
          <cell r="N1838">
            <v>12113063.587648973</v>
          </cell>
          <cell r="O1838">
            <v>4037687.8625496579</v>
          </cell>
          <cell r="P1838">
            <v>0.75</v>
          </cell>
          <cell r="Q1838">
            <v>1512288.3169897874</v>
          </cell>
          <cell r="R1838">
            <v>504096.10566326242</v>
          </cell>
          <cell r="S1838" t="str">
            <v>PLNT</v>
          </cell>
          <cell r="T1838">
            <v>455596.76999253669</v>
          </cell>
          <cell r="U1838">
            <v>1309285.4148948372</v>
          </cell>
          <cell r="V1838">
            <v>486370.20698094467</v>
          </cell>
          <cell r="W1838">
            <v>267734.41295569233</v>
          </cell>
          <cell r="X1838">
            <v>78411.072472373271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D1838" t="str">
            <v>CWC</v>
          </cell>
          <cell r="AE1838" t="str">
            <v>S</v>
          </cell>
          <cell r="AF1838" t="str">
            <v>CWC.S</v>
          </cell>
        </row>
        <row r="1839">
          <cell r="A1839">
            <v>1839</v>
          </cell>
          <cell r="D1839" t="str">
            <v>SO</v>
          </cell>
          <cell r="E1839" t="str">
            <v>CWC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M1839">
            <v>0.75</v>
          </cell>
          <cell r="N1839">
            <v>0</v>
          </cell>
          <cell r="O1839">
            <v>0</v>
          </cell>
          <cell r="P1839">
            <v>0.75</v>
          </cell>
          <cell r="Q1839">
            <v>0</v>
          </cell>
          <cell r="R1839">
            <v>0</v>
          </cell>
          <cell r="S1839" t="str">
            <v>PLNT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D1839" t="str">
            <v>CWC</v>
          </cell>
          <cell r="AE1839" t="str">
            <v>SO</v>
          </cell>
          <cell r="AF1839" t="str">
            <v>CWC.SO</v>
          </cell>
        </row>
        <row r="1840">
          <cell r="A1840">
            <v>1840</v>
          </cell>
          <cell r="D1840" t="str">
            <v>SE</v>
          </cell>
          <cell r="E1840" t="str">
            <v>CWC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M1840">
            <v>0.75</v>
          </cell>
          <cell r="N1840">
            <v>0</v>
          </cell>
          <cell r="O1840">
            <v>0</v>
          </cell>
          <cell r="P1840">
            <v>0.75</v>
          </cell>
          <cell r="Q1840">
            <v>0</v>
          </cell>
          <cell r="R1840">
            <v>0</v>
          </cell>
          <cell r="S1840" t="str">
            <v>PLNT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D1840" t="str">
            <v>CWC</v>
          </cell>
          <cell r="AE1840" t="str">
            <v>SE</v>
          </cell>
          <cell r="AF1840" t="str">
            <v>CWC.SE</v>
          </cell>
        </row>
        <row r="1841">
          <cell r="A1841">
            <v>1841</v>
          </cell>
          <cell r="F1841">
            <v>21481994.319409546</v>
          </cell>
          <cell r="G1841">
            <v>16150751.450198632</v>
          </cell>
          <cell r="H1841">
            <v>2016384.4226530497</v>
          </cell>
          <cell r="I1841">
            <v>2597397.8772963844</v>
          </cell>
          <cell r="J1841">
            <v>606023.41759394226</v>
          </cell>
          <cell r="K1841">
            <v>111437.15166753807</v>
          </cell>
          <cell r="N1841">
            <v>12113063.587648973</v>
          </cell>
          <cell r="O1841">
            <v>4037687.8625496579</v>
          </cell>
          <cell r="Q1841">
            <v>1512288.3169897874</v>
          </cell>
          <cell r="R1841">
            <v>504096.10566326242</v>
          </cell>
          <cell r="T1841">
            <v>455596.76999253669</v>
          </cell>
          <cell r="U1841">
            <v>1309285.4148948372</v>
          </cell>
          <cell r="V1841">
            <v>486370.20698094467</v>
          </cell>
          <cell r="W1841">
            <v>267734.41295569233</v>
          </cell>
          <cell r="X1841">
            <v>78411.072472373271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D1841" t="str">
            <v>CWC</v>
          </cell>
          <cell r="AE1841" t="str">
            <v>NA</v>
          </cell>
          <cell r="AF1841" t="str">
            <v>CWC.NA1</v>
          </cell>
        </row>
        <row r="1842">
          <cell r="A1842">
            <v>1842</v>
          </cell>
          <cell r="AD1842" t="str">
            <v>CWC</v>
          </cell>
          <cell r="AE1842" t="str">
            <v>NA</v>
          </cell>
          <cell r="AF1842" t="str">
            <v>CWC.NA2</v>
          </cell>
        </row>
        <row r="1843">
          <cell r="A1843">
            <v>1843</v>
          </cell>
          <cell r="B1843" t="str">
            <v>OWC</v>
          </cell>
          <cell r="C1843" t="str">
            <v>Other Working Capital</v>
          </cell>
          <cell r="AD1843" t="str">
            <v>OWC</v>
          </cell>
          <cell r="AE1843" t="str">
            <v>NA</v>
          </cell>
          <cell r="AF1843" t="str">
            <v>OWC.NA</v>
          </cell>
        </row>
        <row r="1844">
          <cell r="A1844">
            <v>1844</v>
          </cell>
          <cell r="B1844">
            <v>131</v>
          </cell>
          <cell r="D1844" t="str">
            <v>SNP</v>
          </cell>
          <cell r="E1844" t="str">
            <v>GP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M1844">
            <v>0.75</v>
          </cell>
          <cell r="N1844">
            <v>0</v>
          </cell>
          <cell r="O1844">
            <v>0</v>
          </cell>
          <cell r="P1844">
            <v>0.75</v>
          </cell>
          <cell r="Q1844">
            <v>0</v>
          </cell>
          <cell r="R1844">
            <v>0</v>
          </cell>
          <cell r="S1844" t="str">
            <v>PLNT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D1844">
            <v>131</v>
          </cell>
          <cell r="AE1844" t="str">
            <v>SNP</v>
          </cell>
          <cell r="AF1844" t="str">
            <v>131.SNP</v>
          </cell>
        </row>
        <row r="1845">
          <cell r="A1845">
            <v>1845</v>
          </cell>
          <cell r="B1845">
            <v>143</v>
          </cell>
          <cell r="D1845" t="str">
            <v>SO</v>
          </cell>
          <cell r="E1845" t="str">
            <v>GP</v>
          </cell>
          <cell r="F1845">
            <v>10609170.591229407</v>
          </cell>
          <cell r="G1845">
            <v>5175575.8858475108</v>
          </cell>
          <cell r="H1845">
            <v>2578839.2278599292</v>
          </cell>
          <cell r="I1845">
            <v>2792423.4902288159</v>
          </cell>
          <cell r="J1845">
            <v>62331.987293154678</v>
          </cell>
          <cell r="K1845">
            <v>0</v>
          </cell>
          <cell r="M1845">
            <v>0.75</v>
          </cell>
          <cell r="N1845">
            <v>3881681.9143856331</v>
          </cell>
          <cell r="O1845">
            <v>1293893.9714618777</v>
          </cell>
          <cell r="P1845">
            <v>0.75</v>
          </cell>
          <cell r="Q1845">
            <v>1934129.4208949469</v>
          </cell>
          <cell r="R1845">
            <v>644709.8069649823</v>
          </cell>
          <cell r="S1845" t="str">
            <v>PLNT</v>
          </cell>
          <cell r="T1845">
            <v>489805.25229495432</v>
          </cell>
          <cell r="U1845">
            <v>1407593.1069027882</v>
          </cell>
          <cell r="V1845">
            <v>522889.3127204419</v>
          </cell>
          <cell r="W1845">
            <v>287837.25066345971</v>
          </cell>
          <cell r="X1845">
            <v>84298.567647171614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D1845">
            <v>143</v>
          </cell>
          <cell r="AE1845" t="str">
            <v>SO</v>
          </cell>
          <cell r="AF1845" t="str">
            <v>143.SO</v>
          </cell>
        </row>
        <row r="1846">
          <cell r="A1846">
            <v>1846</v>
          </cell>
          <cell r="B1846">
            <v>232</v>
          </cell>
          <cell r="D1846" t="str">
            <v>S</v>
          </cell>
          <cell r="E1846" t="str">
            <v>P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M1846">
            <v>0.75</v>
          </cell>
          <cell r="N1846">
            <v>0</v>
          </cell>
          <cell r="O1846">
            <v>0</v>
          </cell>
          <cell r="P1846">
            <v>0.75</v>
          </cell>
          <cell r="Q1846">
            <v>0</v>
          </cell>
          <cell r="R1846">
            <v>0</v>
          </cell>
          <cell r="S1846" t="str">
            <v>PLNT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D1846">
            <v>232</v>
          </cell>
          <cell r="AE1846" t="str">
            <v>S</v>
          </cell>
          <cell r="AF1846" t="str">
            <v>232.S</v>
          </cell>
        </row>
        <row r="1847">
          <cell r="A1847">
            <v>1847</v>
          </cell>
          <cell r="B1847">
            <v>232</v>
          </cell>
          <cell r="D1847" t="str">
            <v>SO</v>
          </cell>
          <cell r="E1847" t="str">
            <v>PTD</v>
          </cell>
          <cell r="F1847">
            <v>-3262510.0611023013</v>
          </cell>
          <cell r="G1847">
            <v>-1643140.8545843624</v>
          </cell>
          <cell r="H1847">
            <v>-780519.00208450644</v>
          </cell>
          <cell r="I1847">
            <v>-838850.2044334322</v>
          </cell>
          <cell r="J1847">
            <v>0</v>
          </cell>
          <cell r="K1847">
            <v>0</v>
          </cell>
          <cell r="M1847">
            <v>0.75</v>
          </cell>
          <cell r="N1847">
            <v>-1232355.6409382718</v>
          </cell>
          <cell r="O1847">
            <v>-410785.21364609059</v>
          </cell>
          <cell r="P1847">
            <v>0.75</v>
          </cell>
          <cell r="Q1847">
            <v>-585389.25156337977</v>
          </cell>
          <cell r="R1847">
            <v>-195129.75052112661</v>
          </cell>
          <cell r="S1847" t="str">
            <v>PLNT</v>
          </cell>
          <cell r="T1847">
            <v>-147138.58319051872</v>
          </cell>
          <cell r="U1847">
            <v>-422844.08851887303</v>
          </cell>
          <cell r="V1847">
            <v>-157077.10825611834</v>
          </cell>
          <cell r="W1847">
            <v>-86466.947942346378</v>
          </cell>
          <cell r="X1847">
            <v>-25323.476525575639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D1847">
            <v>232</v>
          </cell>
          <cell r="AE1847" t="str">
            <v>SO</v>
          </cell>
          <cell r="AF1847" t="str">
            <v>232.SO</v>
          </cell>
        </row>
        <row r="1848">
          <cell r="A1848">
            <v>1848</v>
          </cell>
          <cell r="B1848">
            <v>232</v>
          </cell>
          <cell r="D1848" t="str">
            <v>SE</v>
          </cell>
          <cell r="E1848" t="str">
            <v>P</v>
          </cell>
          <cell r="F1848">
            <v>-1280082.6772085689</v>
          </cell>
          <cell r="G1848">
            <v>-1280082.6772085689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M1848">
            <v>0.75</v>
          </cell>
          <cell r="N1848">
            <v>-960062.00790642668</v>
          </cell>
          <cell r="O1848">
            <v>-320020.66930214223</v>
          </cell>
          <cell r="P1848">
            <v>0.75</v>
          </cell>
          <cell r="Q1848">
            <v>0</v>
          </cell>
          <cell r="R1848">
            <v>0</v>
          </cell>
          <cell r="S1848" t="str">
            <v>PLNT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D1848">
            <v>232</v>
          </cell>
          <cell r="AE1848" t="str">
            <v>SE</v>
          </cell>
          <cell r="AF1848" t="str">
            <v>232.SE</v>
          </cell>
        </row>
        <row r="1849">
          <cell r="A1849">
            <v>1849</v>
          </cell>
          <cell r="B1849">
            <v>232</v>
          </cell>
          <cell r="D1849" t="str">
            <v>SG</v>
          </cell>
          <cell r="E1849" t="str">
            <v>T</v>
          </cell>
          <cell r="F1849">
            <v>-30281.247574447683</v>
          </cell>
          <cell r="G1849">
            <v>0</v>
          </cell>
          <cell r="H1849">
            <v>-30281.247574447683</v>
          </cell>
          <cell r="I1849">
            <v>0</v>
          </cell>
          <cell r="J1849">
            <v>0</v>
          </cell>
          <cell r="K1849">
            <v>0</v>
          </cell>
          <cell r="M1849">
            <v>0.75</v>
          </cell>
          <cell r="N1849">
            <v>0</v>
          </cell>
          <cell r="O1849">
            <v>0</v>
          </cell>
          <cell r="P1849">
            <v>0.75</v>
          </cell>
          <cell r="Q1849">
            <v>-22710.935680835762</v>
          </cell>
          <cell r="R1849">
            <v>-7570.3118936119208</v>
          </cell>
          <cell r="S1849" t="str">
            <v>PLNT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D1849">
            <v>232</v>
          </cell>
          <cell r="AE1849" t="str">
            <v>SG</v>
          </cell>
          <cell r="AF1849" t="str">
            <v>232.SG</v>
          </cell>
        </row>
        <row r="1850">
          <cell r="A1850">
            <v>1850</v>
          </cell>
          <cell r="B1850">
            <v>2533</v>
          </cell>
          <cell r="D1850" t="str">
            <v>S</v>
          </cell>
          <cell r="E1850" t="str">
            <v>P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M1850">
            <v>0.75</v>
          </cell>
          <cell r="N1850">
            <v>0</v>
          </cell>
          <cell r="O1850">
            <v>0</v>
          </cell>
          <cell r="P1850">
            <v>0.75</v>
          </cell>
          <cell r="Q1850">
            <v>0</v>
          </cell>
          <cell r="R1850">
            <v>0</v>
          </cell>
          <cell r="S1850" t="str">
            <v>PLNT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D1850">
            <v>2533</v>
          </cell>
          <cell r="AE1850" t="str">
            <v>S</v>
          </cell>
          <cell r="AF1850" t="str">
            <v>2533.S</v>
          </cell>
        </row>
        <row r="1851">
          <cell r="A1851">
            <v>1851</v>
          </cell>
          <cell r="B1851">
            <v>2533</v>
          </cell>
          <cell r="D1851" t="str">
            <v>SE</v>
          </cell>
          <cell r="E1851" t="str">
            <v>P</v>
          </cell>
          <cell r="F1851">
            <v>-2471969.768541404</v>
          </cell>
          <cell r="G1851">
            <v>-2471969.768541404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M1851">
            <v>0.75</v>
          </cell>
          <cell r="N1851">
            <v>-1853977.326406053</v>
          </cell>
          <cell r="O1851">
            <v>-617992.44213535101</v>
          </cell>
          <cell r="P1851">
            <v>0.75</v>
          </cell>
          <cell r="Q1851">
            <v>0</v>
          </cell>
          <cell r="R1851">
            <v>0</v>
          </cell>
          <cell r="S1851" t="str">
            <v>PLNT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D1851">
            <v>2533</v>
          </cell>
          <cell r="AE1851" t="str">
            <v>SE</v>
          </cell>
          <cell r="AF1851" t="str">
            <v>2533.SE</v>
          </cell>
        </row>
        <row r="1852">
          <cell r="A1852">
            <v>1852</v>
          </cell>
          <cell r="B1852">
            <v>230</v>
          </cell>
          <cell r="D1852" t="str">
            <v>S</v>
          </cell>
          <cell r="E1852" t="str">
            <v>P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0.75</v>
          </cell>
          <cell r="Q1852">
            <v>0</v>
          </cell>
          <cell r="R1852">
            <v>0</v>
          </cell>
          <cell r="S1852" t="str">
            <v>PLNT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D1852">
            <v>230</v>
          </cell>
          <cell r="AE1852" t="str">
            <v>S</v>
          </cell>
          <cell r="AF1852" t="str">
            <v>230.S</v>
          </cell>
        </row>
        <row r="1853">
          <cell r="A1853">
            <v>1853</v>
          </cell>
          <cell r="F1853">
            <v>3564326.8368026856</v>
          </cell>
          <cell r="G1853">
            <v>-219617.41448682453</v>
          </cell>
          <cell r="H1853">
            <v>1768038.9782009751</v>
          </cell>
          <cell r="I1853">
            <v>1953573.2857953836</v>
          </cell>
          <cell r="J1853">
            <v>62331.987293154678</v>
          </cell>
          <cell r="K1853">
            <v>0</v>
          </cell>
          <cell r="N1853">
            <v>-164713.0608651184</v>
          </cell>
          <cell r="O1853">
            <v>-54904.353621706134</v>
          </cell>
          <cell r="Q1853">
            <v>1326029.2336507314</v>
          </cell>
          <cell r="R1853">
            <v>442009.74455024378</v>
          </cell>
          <cell r="T1853">
            <v>342666.6691044356</v>
          </cell>
          <cell r="U1853">
            <v>984749.01838391507</v>
          </cell>
          <cell r="V1853">
            <v>365812.20446432359</v>
          </cell>
          <cell r="W1853">
            <v>201370.30272111332</v>
          </cell>
          <cell r="X1853">
            <v>58975.091121595979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D1853">
            <v>230</v>
          </cell>
          <cell r="AE1853" t="str">
            <v>NA</v>
          </cell>
          <cell r="AF1853" t="str">
            <v>230.NA</v>
          </cell>
        </row>
        <row r="1854">
          <cell r="A1854">
            <v>1854</v>
          </cell>
          <cell r="AD1854">
            <v>230</v>
          </cell>
          <cell r="AE1854" t="str">
            <v>NA</v>
          </cell>
          <cell r="AF1854" t="str">
            <v>230.NA1</v>
          </cell>
        </row>
        <row r="1855">
          <cell r="A1855">
            <v>1855</v>
          </cell>
          <cell r="B1855" t="str">
            <v>Total Working Capital</v>
          </cell>
          <cell r="F1855">
            <v>25046321.156212233</v>
          </cell>
          <cell r="G1855">
            <v>15931134.035711806</v>
          </cell>
          <cell r="H1855">
            <v>3784423.400854025</v>
          </cell>
          <cell r="I1855">
            <v>4550971.1630917676</v>
          </cell>
          <cell r="J1855">
            <v>668355.40488709696</v>
          </cell>
          <cell r="K1855">
            <v>111437.15166753807</v>
          </cell>
          <cell r="N1855">
            <v>11948350.526783854</v>
          </cell>
          <cell r="O1855">
            <v>3982783.5089279516</v>
          </cell>
          <cell r="Q1855">
            <v>2838317.5506405188</v>
          </cell>
          <cell r="R1855">
            <v>946105.85021350626</v>
          </cell>
          <cell r="T1855">
            <v>798263.43909697235</v>
          </cell>
          <cell r="U1855">
            <v>2294034.4332787525</v>
          </cell>
          <cell r="V1855">
            <v>852182.4114452682</v>
          </cell>
          <cell r="W1855">
            <v>469104.71567680564</v>
          </cell>
          <cell r="X1855">
            <v>137386.16359396925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D1855" t="str">
            <v>Total Working Capital</v>
          </cell>
          <cell r="AE1855" t="str">
            <v>NA</v>
          </cell>
          <cell r="AF1855" t="str">
            <v>Total Working Capital.NA</v>
          </cell>
        </row>
        <row r="1856">
          <cell r="A1856">
            <v>1856</v>
          </cell>
          <cell r="AD1856" t="str">
            <v>Total Working Capital</v>
          </cell>
          <cell r="AE1856" t="str">
            <v>NA</v>
          </cell>
          <cell r="AF1856" t="str">
            <v>Total Working Capital.NA1</v>
          </cell>
        </row>
        <row r="1857">
          <cell r="A1857">
            <v>1857</v>
          </cell>
          <cell r="B1857" t="str">
            <v>Miscellaneous Rate DRB</v>
          </cell>
          <cell r="AD1857" t="str">
            <v>Miscellaneous Rate DRB</v>
          </cell>
          <cell r="AE1857" t="str">
            <v>NA</v>
          </cell>
          <cell r="AF1857" t="str">
            <v>Miscellaneous Rate DRB.NA</v>
          </cell>
        </row>
        <row r="1858">
          <cell r="A1858">
            <v>1858</v>
          </cell>
          <cell r="B1858">
            <v>18221</v>
          </cell>
          <cell r="C1858" t="str">
            <v>Unrec Plant &amp; Reg Study Costs</v>
          </cell>
          <cell r="AD1858">
            <v>18221</v>
          </cell>
          <cell r="AE1858" t="str">
            <v>NA</v>
          </cell>
          <cell r="AF1858" t="str">
            <v>18221.NA</v>
          </cell>
        </row>
        <row r="1859">
          <cell r="A1859">
            <v>1859</v>
          </cell>
          <cell r="D1859" t="str">
            <v>S</v>
          </cell>
          <cell r="E1859" t="str">
            <v>P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M1859">
            <v>0.75</v>
          </cell>
          <cell r="N1859">
            <v>0</v>
          </cell>
          <cell r="O1859">
            <v>0</v>
          </cell>
          <cell r="P1859">
            <v>0.75</v>
          </cell>
          <cell r="Q1859">
            <v>0</v>
          </cell>
          <cell r="R1859">
            <v>0</v>
          </cell>
          <cell r="S1859" t="str">
            <v>PLNT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D1859">
            <v>18221</v>
          </cell>
          <cell r="AE1859" t="str">
            <v>S</v>
          </cell>
          <cell r="AF1859" t="str">
            <v>18221.S</v>
          </cell>
        </row>
        <row r="1860">
          <cell r="A1860">
            <v>1860</v>
          </cell>
          <cell r="AD1860">
            <v>18221</v>
          </cell>
          <cell r="AE1860" t="str">
            <v>NA</v>
          </cell>
          <cell r="AF1860" t="str">
            <v>18221.NA1</v>
          </cell>
        </row>
        <row r="1861">
          <cell r="A1861">
            <v>1861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N1861">
            <v>0</v>
          </cell>
          <cell r="O1861">
            <v>0</v>
          </cell>
          <cell r="Q1861">
            <v>0</v>
          </cell>
          <cell r="R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D1861">
            <v>18221</v>
          </cell>
          <cell r="AE1861" t="str">
            <v>NA</v>
          </cell>
          <cell r="AF1861" t="str">
            <v>18221.NA2</v>
          </cell>
        </row>
        <row r="1862">
          <cell r="A1862">
            <v>1862</v>
          </cell>
          <cell r="AD1862">
            <v>18221</v>
          </cell>
          <cell r="AE1862" t="str">
            <v>NA</v>
          </cell>
          <cell r="AF1862" t="str">
            <v>18221.NA3</v>
          </cell>
        </row>
        <row r="1863">
          <cell r="A1863">
            <v>1863</v>
          </cell>
          <cell r="B1863">
            <v>18222</v>
          </cell>
          <cell r="C1863" t="str">
            <v>Nuclear Plant - Trojan</v>
          </cell>
          <cell r="AD1863">
            <v>18222</v>
          </cell>
          <cell r="AE1863" t="str">
            <v>NA</v>
          </cell>
          <cell r="AF1863" t="str">
            <v>18222.NA</v>
          </cell>
        </row>
        <row r="1864">
          <cell r="A1864">
            <v>1864</v>
          </cell>
          <cell r="D1864" t="str">
            <v>S</v>
          </cell>
          <cell r="E1864" t="str">
            <v>P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M1864">
            <v>0.5</v>
          </cell>
          <cell r="N1864">
            <v>0</v>
          </cell>
          <cell r="O1864">
            <v>0</v>
          </cell>
          <cell r="P1864">
            <v>0.5</v>
          </cell>
          <cell r="Q1864">
            <v>0</v>
          </cell>
          <cell r="R1864">
            <v>0</v>
          </cell>
          <cell r="S1864" t="str">
            <v>PLNT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D1864">
            <v>18222</v>
          </cell>
          <cell r="AE1864" t="str">
            <v>S</v>
          </cell>
          <cell r="AF1864" t="str">
            <v>18222.S</v>
          </cell>
        </row>
        <row r="1865">
          <cell r="A1865">
            <v>1865</v>
          </cell>
          <cell r="D1865" t="str">
            <v>TROJP</v>
          </cell>
          <cell r="E1865" t="str">
            <v>P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M1865">
            <v>0.5</v>
          </cell>
          <cell r="N1865">
            <v>0</v>
          </cell>
          <cell r="O1865">
            <v>0</v>
          </cell>
          <cell r="P1865">
            <v>0.5</v>
          </cell>
          <cell r="Q1865">
            <v>0</v>
          </cell>
          <cell r="R1865">
            <v>0</v>
          </cell>
          <cell r="S1865" t="str">
            <v>PLNT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D1865">
            <v>18222</v>
          </cell>
          <cell r="AE1865" t="str">
            <v>TROJP</v>
          </cell>
          <cell r="AF1865" t="str">
            <v>18222.TROJP</v>
          </cell>
        </row>
        <row r="1866">
          <cell r="A1866">
            <v>1866</v>
          </cell>
          <cell r="D1866" t="str">
            <v>TROJD</v>
          </cell>
          <cell r="E1866" t="str">
            <v>P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M1866">
            <v>0.5</v>
          </cell>
          <cell r="N1866">
            <v>0</v>
          </cell>
          <cell r="O1866">
            <v>0</v>
          </cell>
          <cell r="P1866">
            <v>0.5</v>
          </cell>
          <cell r="Q1866">
            <v>0</v>
          </cell>
          <cell r="R1866">
            <v>0</v>
          </cell>
          <cell r="S1866" t="str">
            <v>PLNT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D1866">
            <v>18222</v>
          </cell>
          <cell r="AE1866" t="str">
            <v>TROJD</v>
          </cell>
          <cell r="AF1866" t="str">
            <v>18222.TROJD</v>
          </cell>
        </row>
        <row r="1867">
          <cell r="A1867">
            <v>1867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N1867">
            <v>0</v>
          </cell>
          <cell r="O1867">
            <v>0</v>
          </cell>
          <cell r="Q1867">
            <v>0</v>
          </cell>
          <cell r="R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D1867">
            <v>18222</v>
          </cell>
          <cell r="AE1867" t="str">
            <v>NA</v>
          </cell>
          <cell r="AF1867" t="str">
            <v>18222.NA1</v>
          </cell>
        </row>
        <row r="1868">
          <cell r="A1868">
            <v>1868</v>
          </cell>
          <cell r="AD1868">
            <v>18222</v>
          </cell>
          <cell r="AE1868" t="str">
            <v>NA</v>
          </cell>
          <cell r="AF1868" t="str">
            <v>18222.NA2</v>
          </cell>
        </row>
        <row r="1869">
          <cell r="A1869">
            <v>1869</v>
          </cell>
          <cell r="B1869">
            <v>1869</v>
          </cell>
          <cell r="C1869" t="str">
            <v>Misc Deferred Debits-Trojan</v>
          </cell>
          <cell r="AD1869">
            <v>1869</v>
          </cell>
          <cell r="AE1869" t="str">
            <v>NA</v>
          </cell>
          <cell r="AF1869" t="str">
            <v>1869.NA</v>
          </cell>
        </row>
        <row r="1870">
          <cell r="A1870">
            <v>1870</v>
          </cell>
          <cell r="D1870" t="str">
            <v>S</v>
          </cell>
          <cell r="E1870" t="str">
            <v>P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M1870">
            <v>0.75</v>
          </cell>
          <cell r="N1870">
            <v>0</v>
          </cell>
          <cell r="O1870">
            <v>0</v>
          </cell>
          <cell r="P1870">
            <v>0.75</v>
          </cell>
          <cell r="Q1870">
            <v>0</v>
          </cell>
          <cell r="R1870">
            <v>0</v>
          </cell>
          <cell r="S1870" t="str">
            <v>PLNT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D1870">
            <v>1869</v>
          </cell>
          <cell r="AE1870" t="str">
            <v>S</v>
          </cell>
          <cell r="AF1870" t="str">
            <v>1869.S</v>
          </cell>
        </row>
        <row r="1871">
          <cell r="A1871">
            <v>1871</v>
          </cell>
          <cell r="D1871" t="str">
            <v>SNPPN</v>
          </cell>
          <cell r="E1871" t="str">
            <v>P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M1871">
            <v>0.75</v>
          </cell>
          <cell r="N1871">
            <v>0</v>
          </cell>
          <cell r="O1871">
            <v>0</v>
          </cell>
          <cell r="P1871">
            <v>0.75</v>
          </cell>
          <cell r="Q1871">
            <v>0</v>
          </cell>
          <cell r="R1871">
            <v>0</v>
          </cell>
          <cell r="S1871" t="str">
            <v>PLNT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D1871">
            <v>1869</v>
          </cell>
          <cell r="AE1871" t="str">
            <v>SNPPN</v>
          </cell>
          <cell r="AF1871" t="str">
            <v>1869.SNPPN</v>
          </cell>
        </row>
        <row r="1872">
          <cell r="A1872">
            <v>1872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N1872">
            <v>0</v>
          </cell>
          <cell r="O1872">
            <v>0</v>
          </cell>
          <cell r="Q1872">
            <v>0</v>
          </cell>
          <cell r="R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D1872">
            <v>1869</v>
          </cell>
          <cell r="AE1872" t="str">
            <v>NA</v>
          </cell>
          <cell r="AF1872" t="str">
            <v>1869.NA1</v>
          </cell>
        </row>
        <row r="1873">
          <cell r="A1873">
            <v>1873</v>
          </cell>
          <cell r="AD1873">
            <v>1869</v>
          </cell>
          <cell r="AE1873" t="str">
            <v>NA</v>
          </cell>
          <cell r="AF1873" t="str">
            <v>1869.NA2</v>
          </cell>
        </row>
        <row r="1874">
          <cell r="A1874">
            <v>1874</v>
          </cell>
          <cell r="B1874">
            <v>141</v>
          </cell>
          <cell r="C1874" t="str">
            <v>Impact Housing - Notes Receivable</v>
          </cell>
          <cell r="AD1874">
            <v>141</v>
          </cell>
          <cell r="AE1874" t="str">
            <v>NA</v>
          </cell>
          <cell r="AF1874" t="str">
            <v>141.NA</v>
          </cell>
        </row>
        <row r="1875">
          <cell r="A1875">
            <v>1875</v>
          </cell>
          <cell r="D1875" t="str">
            <v>SG</v>
          </cell>
          <cell r="E1875" t="str">
            <v>P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 t="str">
            <v>PLNT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D1875">
            <v>141</v>
          </cell>
          <cell r="AE1875" t="str">
            <v>SG</v>
          </cell>
          <cell r="AF1875" t="str">
            <v>141.SG</v>
          </cell>
        </row>
        <row r="1876">
          <cell r="A1876">
            <v>1876</v>
          </cell>
          <cell r="AD1876">
            <v>141</v>
          </cell>
          <cell r="AE1876" t="str">
            <v>NA</v>
          </cell>
          <cell r="AF1876" t="str">
            <v>141.NA1</v>
          </cell>
        </row>
        <row r="1877">
          <cell r="A1877">
            <v>1877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N1877">
            <v>0</v>
          </cell>
          <cell r="O1877">
            <v>0</v>
          </cell>
          <cell r="Q1877">
            <v>0</v>
          </cell>
          <cell r="R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D1877">
            <v>141</v>
          </cell>
          <cell r="AE1877" t="str">
            <v>NA</v>
          </cell>
          <cell r="AF1877" t="str">
            <v>141.NA2</v>
          </cell>
        </row>
        <row r="1878">
          <cell r="A1878">
            <v>1878</v>
          </cell>
          <cell r="AD1878">
            <v>141</v>
          </cell>
          <cell r="AE1878" t="str">
            <v>NA</v>
          </cell>
          <cell r="AF1878" t="str">
            <v>141.NA3</v>
          </cell>
        </row>
        <row r="1879">
          <cell r="A1879">
            <v>1879</v>
          </cell>
          <cell r="B1879" t="str">
            <v>TOTAL MISCELLANEOUS RATE DRB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D1879" t="str">
            <v>TOTAL MISCELLANEOUS RATE DRB</v>
          </cell>
          <cell r="AE1879" t="str">
            <v>NA</v>
          </cell>
          <cell r="AF1879" t="str">
            <v>TOTAL MISCELLANEOUS RATE DRB.NA</v>
          </cell>
        </row>
        <row r="1880">
          <cell r="A1880">
            <v>1880</v>
          </cell>
          <cell r="AD1880" t="str">
            <v>TOTAL MISCELLANEOUS RATE DRB</v>
          </cell>
          <cell r="AE1880" t="str">
            <v>NA</v>
          </cell>
          <cell r="AF1880" t="str">
            <v>TOTAL MISCELLANEOUS RATE DRB.NA1</v>
          </cell>
        </row>
        <row r="1881">
          <cell r="A1881">
            <v>1881</v>
          </cell>
          <cell r="AD1881" t="str">
            <v>TOTAL MISCELLANEOUS RATE DRB</v>
          </cell>
          <cell r="AE1881" t="str">
            <v>NA</v>
          </cell>
          <cell r="AF1881" t="str">
            <v>TOTAL MISCELLANEOUS RATE DRB.NA2</v>
          </cell>
        </row>
        <row r="1882">
          <cell r="A1882">
            <v>1882</v>
          </cell>
          <cell r="B1882" t="str">
            <v>TOTAL RATE DRB ADDITIONS</v>
          </cell>
          <cell r="F1882">
            <v>589177165.73106515</v>
          </cell>
          <cell r="G1882">
            <v>425016848.17369425</v>
          </cell>
          <cell r="H1882">
            <v>31996111.161428906</v>
          </cell>
          <cell r="I1882">
            <v>95350225.263792217</v>
          </cell>
          <cell r="J1882">
            <v>29945875.026505925</v>
          </cell>
          <cell r="K1882">
            <v>6868106.1056440081</v>
          </cell>
          <cell r="M1882">
            <v>0</v>
          </cell>
          <cell r="N1882">
            <v>253838276.48051381</v>
          </cell>
          <cell r="O1882">
            <v>171178571.69318032</v>
          </cell>
          <cell r="P1882">
            <v>0</v>
          </cell>
          <cell r="Q1882">
            <v>23997083.371071678</v>
          </cell>
          <cell r="R1882">
            <v>7999027.7903572265</v>
          </cell>
          <cell r="T1882">
            <v>16724913.432770735</v>
          </cell>
          <cell r="U1882">
            <v>48063741.152651682</v>
          </cell>
          <cell r="V1882">
            <v>17854603.333048958</v>
          </cell>
          <cell r="W1882">
            <v>9828504.4464450441</v>
          </cell>
          <cell r="X1882">
            <v>2878462.898875772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D1882" t="str">
            <v>TOTAL RATE DRB ADDITIONS</v>
          </cell>
          <cell r="AE1882" t="str">
            <v>NA</v>
          </cell>
          <cell r="AF1882" t="str">
            <v>TOTAL RATE DRB ADDITIONS.NA</v>
          </cell>
        </row>
        <row r="1883">
          <cell r="A1883">
            <v>1883</v>
          </cell>
          <cell r="AD1883" t="str">
            <v>TOTAL RATE DRB ADDITIONS</v>
          </cell>
          <cell r="AE1883" t="str">
            <v>NA</v>
          </cell>
          <cell r="AF1883" t="str">
            <v>TOTAL RATE DRB ADDITIONS.NA1</v>
          </cell>
        </row>
        <row r="1884">
          <cell r="A1884">
            <v>1884</v>
          </cell>
          <cell r="B1884">
            <v>235</v>
          </cell>
          <cell r="C1884" t="str">
            <v>Customer Service Deposits</v>
          </cell>
          <cell r="AD1884">
            <v>235</v>
          </cell>
          <cell r="AE1884" t="str">
            <v>NA</v>
          </cell>
          <cell r="AF1884" t="str">
            <v>235.NA</v>
          </cell>
        </row>
        <row r="1885">
          <cell r="A1885">
            <v>1885</v>
          </cell>
          <cell r="D1885" t="str">
            <v>S</v>
          </cell>
          <cell r="E1885" t="str">
            <v>CUST</v>
          </cell>
          <cell r="F1885">
            <v>-16183238.296153845</v>
          </cell>
          <cell r="G1885">
            <v>0</v>
          </cell>
          <cell r="H1885">
            <v>0</v>
          </cell>
          <cell r="I1885">
            <v>0</v>
          </cell>
          <cell r="J1885">
            <v>-16183238.296153845</v>
          </cell>
          <cell r="K1885">
            <v>0</v>
          </cell>
          <cell r="M1885">
            <v>0.75</v>
          </cell>
          <cell r="N1885">
            <v>0</v>
          </cell>
          <cell r="O1885">
            <v>0</v>
          </cell>
          <cell r="P1885">
            <v>0.75</v>
          </cell>
          <cell r="Q1885">
            <v>0</v>
          </cell>
          <cell r="R1885">
            <v>0</v>
          </cell>
          <cell r="S1885" t="str">
            <v>CUST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D1885">
            <v>235</v>
          </cell>
          <cell r="AE1885" t="str">
            <v>S</v>
          </cell>
          <cell r="AF1885" t="str">
            <v>235.S</v>
          </cell>
        </row>
        <row r="1886">
          <cell r="A1886">
            <v>1886</v>
          </cell>
          <cell r="F1886">
            <v>-16183238.296153845</v>
          </cell>
          <cell r="G1886">
            <v>0</v>
          </cell>
          <cell r="H1886">
            <v>0</v>
          </cell>
          <cell r="I1886">
            <v>0</v>
          </cell>
          <cell r="J1886">
            <v>-16183238.296153845</v>
          </cell>
          <cell r="K1886">
            <v>0</v>
          </cell>
          <cell r="N1886">
            <v>0</v>
          </cell>
          <cell r="O1886">
            <v>0</v>
          </cell>
          <cell r="Q1886">
            <v>0</v>
          </cell>
          <cell r="R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D1886">
            <v>235</v>
          </cell>
          <cell r="AE1886" t="str">
            <v>NA</v>
          </cell>
          <cell r="AF1886" t="str">
            <v>235.NA1</v>
          </cell>
        </row>
        <row r="1887">
          <cell r="A1887">
            <v>1887</v>
          </cell>
          <cell r="AD1887">
            <v>235</v>
          </cell>
          <cell r="AE1887" t="str">
            <v>NA</v>
          </cell>
          <cell r="AF1887" t="str">
            <v>235.NA2</v>
          </cell>
        </row>
        <row r="1888">
          <cell r="A1888">
            <v>1888</v>
          </cell>
          <cell r="B1888">
            <v>2281</v>
          </cell>
          <cell r="C1888" t="str">
            <v>Accum Prov for Property Insurance</v>
          </cell>
          <cell r="AD1888">
            <v>2281</v>
          </cell>
          <cell r="AE1888" t="str">
            <v>NA</v>
          </cell>
          <cell r="AF1888" t="str">
            <v>2281.NA</v>
          </cell>
        </row>
        <row r="1889">
          <cell r="A1889">
            <v>1889</v>
          </cell>
          <cell r="D1889" t="str">
            <v>SO</v>
          </cell>
          <cell r="E1889" t="str">
            <v>PTD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M1889">
            <v>0.75</v>
          </cell>
          <cell r="N1889">
            <v>0</v>
          </cell>
          <cell r="O1889">
            <v>0</v>
          </cell>
          <cell r="P1889">
            <v>0.75</v>
          </cell>
          <cell r="Q1889">
            <v>0</v>
          </cell>
          <cell r="R1889">
            <v>0</v>
          </cell>
          <cell r="S1889" t="str">
            <v>PLNT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D1889">
            <v>2281</v>
          </cell>
          <cell r="AE1889" t="str">
            <v>SO</v>
          </cell>
          <cell r="AF1889" t="str">
            <v>2281.SO</v>
          </cell>
        </row>
        <row r="1890">
          <cell r="A1890">
            <v>1890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N1890">
            <v>0</v>
          </cell>
          <cell r="O1890">
            <v>0</v>
          </cell>
          <cell r="Q1890">
            <v>0</v>
          </cell>
          <cell r="R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D1890">
            <v>2281</v>
          </cell>
          <cell r="AE1890" t="str">
            <v>NA</v>
          </cell>
          <cell r="AF1890" t="str">
            <v>2281.NA1</v>
          </cell>
        </row>
        <row r="1891">
          <cell r="A1891">
            <v>1891</v>
          </cell>
          <cell r="AD1891">
            <v>2281</v>
          </cell>
          <cell r="AE1891" t="str">
            <v>NA</v>
          </cell>
          <cell r="AF1891" t="str">
            <v>2281.NA2</v>
          </cell>
        </row>
        <row r="1892">
          <cell r="A1892">
            <v>1892</v>
          </cell>
          <cell r="B1892">
            <v>2282</v>
          </cell>
          <cell r="C1892" t="str">
            <v>Accum Prov for Injuries &amp; Damages</v>
          </cell>
          <cell r="AD1892">
            <v>2282</v>
          </cell>
          <cell r="AE1892" t="str">
            <v>NA</v>
          </cell>
          <cell r="AF1892" t="str">
            <v>2282.NA</v>
          </cell>
        </row>
        <row r="1893">
          <cell r="A1893">
            <v>1893</v>
          </cell>
          <cell r="D1893" t="str">
            <v>SO</v>
          </cell>
          <cell r="E1893" t="str">
            <v>PTD</v>
          </cell>
          <cell r="F1893">
            <v>3.4485237672375615E-7</v>
          </cell>
          <cell r="G1893">
            <v>1.7368253840843963E-7</v>
          </cell>
          <cell r="H1893">
            <v>8.2502069849848768E-8</v>
          </cell>
          <cell r="I1893">
            <v>8.8667768465467728E-8</v>
          </cell>
          <cell r="J1893">
            <v>0</v>
          </cell>
          <cell r="K1893">
            <v>0</v>
          </cell>
          <cell r="M1893">
            <v>0.75</v>
          </cell>
          <cell r="N1893">
            <v>1.3026190380632973E-7</v>
          </cell>
          <cell r="O1893">
            <v>4.3420634602109908E-8</v>
          </cell>
          <cell r="P1893">
            <v>0.75</v>
          </cell>
          <cell r="Q1893">
            <v>6.1876552387386583E-8</v>
          </cell>
          <cell r="R1893">
            <v>2.0625517462462192E-8</v>
          </cell>
          <cell r="S1893" t="str">
            <v>PLNT</v>
          </cell>
          <cell r="T1893">
            <v>1.5552776595537194E-8</v>
          </cell>
          <cell r="U1893">
            <v>4.4695276390981011E-8</v>
          </cell>
          <cell r="V1893">
            <v>1.6603294119103904E-8</v>
          </cell>
          <cell r="W1893">
            <v>9.1396905902238816E-9</v>
          </cell>
          <cell r="X1893">
            <v>2.6767307696217316E-9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D1893">
            <v>2282</v>
          </cell>
          <cell r="AE1893" t="str">
            <v>SO</v>
          </cell>
          <cell r="AF1893" t="str">
            <v>2282.SO</v>
          </cell>
        </row>
        <row r="1894">
          <cell r="A1894">
            <v>1894</v>
          </cell>
          <cell r="F1894">
            <v>3.4485237672375615E-7</v>
          </cell>
          <cell r="G1894">
            <v>1.7368253840843963E-7</v>
          </cell>
          <cell r="H1894">
            <v>8.2502069849848768E-8</v>
          </cell>
          <cell r="I1894">
            <v>8.8667768465467728E-8</v>
          </cell>
          <cell r="J1894">
            <v>0</v>
          </cell>
          <cell r="K1894">
            <v>0</v>
          </cell>
          <cell r="N1894">
            <v>1.3026190380632973E-7</v>
          </cell>
          <cell r="O1894">
            <v>4.3420634602109908E-8</v>
          </cell>
          <cell r="Q1894">
            <v>6.1876552387386583E-8</v>
          </cell>
          <cell r="R1894">
            <v>2.0625517462462192E-8</v>
          </cell>
          <cell r="T1894">
            <v>1.5552776595537194E-8</v>
          </cell>
          <cell r="U1894">
            <v>4.4695276390981011E-8</v>
          </cell>
          <cell r="V1894">
            <v>1.6603294119103904E-8</v>
          </cell>
          <cell r="W1894">
            <v>9.1396905902238816E-9</v>
          </cell>
          <cell r="X1894">
            <v>2.6767307696217316E-9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D1894">
            <v>2282</v>
          </cell>
          <cell r="AE1894" t="str">
            <v>NA</v>
          </cell>
          <cell r="AF1894" t="str">
            <v>2282.NA1</v>
          </cell>
        </row>
        <row r="1895">
          <cell r="A1895">
            <v>1895</v>
          </cell>
          <cell r="AD1895">
            <v>2282</v>
          </cell>
          <cell r="AE1895" t="str">
            <v>NA</v>
          </cell>
          <cell r="AF1895" t="str">
            <v>2282.NA2</v>
          </cell>
        </row>
        <row r="1896">
          <cell r="A1896">
            <v>1896</v>
          </cell>
          <cell r="B1896">
            <v>2283</v>
          </cell>
          <cell r="C1896" t="str">
            <v>Accum Prov for Pensions &amp; Benefits</v>
          </cell>
          <cell r="AD1896">
            <v>2283</v>
          </cell>
          <cell r="AE1896" t="str">
            <v>NA</v>
          </cell>
          <cell r="AF1896" t="str">
            <v>2283.NA</v>
          </cell>
        </row>
        <row r="1897">
          <cell r="A1897">
            <v>1897</v>
          </cell>
          <cell r="D1897" t="str">
            <v>SG</v>
          </cell>
          <cell r="E1897" t="str">
            <v>P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M1897">
            <v>0.75</v>
          </cell>
          <cell r="N1897">
            <v>0</v>
          </cell>
          <cell r="O1897">
            <v>0</v>
          </cell>
          <cell r="P1897">
            <v>0.75</v>
          </cell>
          <cell r="Q1897">
            <v>0</v>
          </cell>
          <cell r="R1897">
            <v>0</v>
          </cell>
          <cell r="S1897" t="str">
            <v>PLNT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D1897">
            <v>2283</v>
          </cell>
          <cell r="AE1897" t="str">
            <v>SG</v>
          </cell>
          <cell r="AF1897" t="str">
            <v>2283.SG</v>
          </cell>
        </row>
        <row r="1898">
          <cell r="A1898">
            <v>1898</v>
          </cell>
          <cell r="D1898" t="str">
            <v>SO</v>
          </cell>
          <cell r="E1898" t="str">
            <v>PTD</v>
          </cell>
          <cell r="F1898">
            <v>-93328009.145308018</v>
          </cell>
          <cell r="G1898">
            <v>-47004012.809654303</v>
          </cell>
          <cell r="H1898">
            <v>-22327681.202619091</v>
          </cell>
          <cell r="I1898">
            <v>-23996315.13303462</v>
          </cell>
          <cell r="J1898">
            <v>0</v>
          </cell>
          <cell r="K1898">
            <v>0</v>
          </cell>
          <cell r="M1898">
            <v>0.75</v>
          </cell>
          <cell r="N1898">
            <v>-35253009.607240729</v>
          </cell>
          <cell r="O1898">
            <v>-11751003.202413576</v>
          </cell>
          <cell r="P1898">
            <v>0.75</v>
          </cell>
          <cell r="Q1898">
            <v>-16745760.901964318</v>
          </cell>
          <cell r="R1898">
            <v>-5581920.3006547727</v>
          </cell>
          <cell r="S1898" t="str">
            <v>PLNT</v>
          </cell>
          <cell r="T1898">
            <v>-4209075.4604424806</v>
          </cell>
          <cell r="U1898">
            <v>-12095961.766013809</v>
          </cell>
          <cell r="V1898">
            <v>-4493378.8773949388</v>
          </cell>
          <cell r="W1898">
            <v>-2473490.6428468279</v>
          </cell>
          <cell r="X1898">
            <v>-724408.38633656187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D1898">
            <v>2283</v>
          </cell>
          <cell r="AE1898" t="str">
            <v>SO</v>
          </cell>
          <cell r="AF1898" t="str">
            <v>2283.SO</v>
          </cell>
        </row>
        <row r="1899">
          <cell r="A1899">
            <v>1899</v>
          </cell>
          <cell r="F1899">
            <v>-93328009.145308018</v>
          </cell>
          <cell r="G1899">
            <v>-47004012.809654303</v>
          </cell>
          <cell r="H1899">
            <v>-22327681.202619091</v>
          </cell>
          <cell r="I1899">
            <v>-23996315.13303462</v>
          </cell>
          <cell r="J1899">
            <v>0</v>
          </cell>
          <cell r="K1899">
            <v>0</v>
          </cell>
          <cell r="N1899">
            <v>-35253009.607240729</v>
          </cell>
          <cell r="O1899">
            <v>-11751003.202413576</v>
          </cell>
          <cell r="Q1899">
            <v>-16745760.901964318</v>
          </cell>
          <cell r="R1899">
            <v>-5581920.3006547727</v>
          </cell>
          <cell r="T1899">
            <v>-4209075.4604424806</v>
          </cell>
          <cell r="U1899">
            <v>-12095961.766013809</v>
          </cell>
          <cell r="V1899">
            <v>-4493378.8773949388</v>
          </cell>
          <cell r="W1899">
            <v>-2473490.6428468279</v>
          </cell>
          <cell r="X1899">
            <v>-724408.38633656187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D1899">
            <v>2283</v>
          </cell>
          <cell r="AE1899" t="str">
            <v>NA</v>
          </cell>
          <cell r="AF1899" t="str">
            <v>2283.NA1</v>
          </cell>
        </row>
        <row r="1900">
          <cell r="A1900">
            <v>1900</v>
          </cell>
          <cell r="AD1900">
            <v>2283</v>
          </cell>
          <cell r="AE1900" t="str">
            <v>NA</v>
          </cell>
          <cell r="AF1900" t="str">
            <v>2283.NA2</v>
          </cell>
        </row>
        <row r="1901">
          <cell r="A1901">
            <v>1901</v>
          </cell>
          <cell r="AD1901">
            <v>2283</v>
          </cell>
          <cell r="AE1901" t="str">
            <v>NA</v>
          </cell>
          <cell r="AF1901" t="str">
            <v>2283.NA3</v>
          </cell>
        </row>
        <row r="1902">
          <cell r="A1902">
            <v>1902</v>
          </cell>
          <cell r="B1902">
            <v>25335</v>
          </cell>
          <cell r="C1902" t="str">
            <v>Accum Prov for Pensions &amp; Benefits</v>
          </cell>
          <cell r="AD1902">
            <v>25335</v>
          </cell>
          <cell r="AE1902" t="str">
            <v>NA</v>
          </cell>
          <cell r="AF1902" t="str">
            <v>25335.NA</v>
          </cell>
        </row>
        <row r="1903">
          <cell r="A1903">
            <v>1903</v>
          </cell>
          <cell r="D1903" t="str">
            <v>SE</v>
          </cell>
          <cell r="E1903" t="str">
            <v>P</v>
          </cell>
          <cell r="F1903">
            <v>-47543420.030717283</v>
          </cell>
          <cell r="G1903">
            <v>-47543420.030717283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M1903">
            <v>0.75</v>
          </cell>
          <cell r="N1903">
            <v>-35657565.023037963</v>
          </cell>
          <cell r="O1903">
            <v>-11885855.007679321</v>
          </cell>
          <cell r="P1903">
            <v>0.75</v>
          </cell>
          <cell r="Q1903">
            <v>0</v>
          </cell>
          <cell r="R1903">
            <v>0</v>
          </cell>
          <cell r="S1903" t="str">
            <v>PLNT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D1903">
            <v>25335</v>
          </cell>
          <cell r="AE1903" t="str">
            <v>SE</v>
          </cell>
          <cell r="AF1903" t="str">
            <v>25335.SE</v>
          </cell>
        </row>
        <row r="1904">
          <cell r="A1904">
            <v>1904</v>
          </cell>
          <cell r="F1904">
            <v>-47543420.030717283</v>
          </cell>
          <cell r="G1904">
            <v>-47543420.030717283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N1904">
            <v>-35657565.023037963</v>
          </cell>
          <cell r="O1904">
            <v>-11885855.007679321</v>
          </cell>
          <cell r="Q1904">
            <v>0</v>
          </cell>
          <cell r="R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D1904">
            <v>25335</v>
          </cell>
          <cell r="AE1904" t="str">
            <v>NA</v>
          </cell>
          <cell r="AF1904" t="str">
            <v>25335.NA1</v>
          </cell>
        </row>
        <row r="1905">
          <cell r="A1905">
            <v>1905</v>
          </cell>
          <cell r="AD1905">
            <v>25335</v>
          </cell>
          <cell r="AE1905" t="str">
            <v>NA</v>
          </cell>
          <cell r="AF1905" t="str">
            <v>25335.NA2</v>
          </cell>
        </row>
        <row r="1906">
          <cell r="A1906">
            <v>1906</v>
          </cell>
          <cell r="B1906">
            <v>22841</v>
          </cell>
          <cell r="C1906" t="str">
            <v>Accum Hydro Relicensing Obligation</v>
          </cell>
          <cell r="AD1906">
            <v>22841</v>
          </cell>
          <cell r="AE1906" t="str">
            <v>NA</v>
          </cell>
          <cell r="AF1906" t="str">
            <v>22841.NA</v>
          </cell>
        </row>
        <row r="1907">
          <cell r="A1907">
            <v>1907</v>
          </cell>
          <cell r="D1907" t="str">
            <v>SG</v>
          </cell>
          <cell r="E1907" t="str">
            <v>P</v>
          </cell>
          <cell r="F1907">
            <v>-584578.33842254675</v>
          </cell>
          <cell r="G1907">
            <v>-584578.33842254675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M1907">
            <v>0.75</v>
          </cell>
          <cell r="N1907">
            <v>-438433.75381691009</v>
          </cell>
          <cell r="O1907">
            <v>-146144.58460563669</v>
          </cell>
          <cell r="P1907">
            <v>0.75</v>
          </cell>
          <cell r="Q1907">
            <v>0</v>
          </cell>
          <cell r="R1907">
            <v>0</v>
          </cell>
          <cell r="S1907" t="str">
            <v>PLNT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D1907">
            <v>22841</v>
          </cell>
          <cell r="AE1907" t="str">
            <v>SG</v>
          </cell>
          <cell r="AF1907" t="str">
            <v>22841.SG</v>
          </cell>
        </row>
        <row r="1908">
          <cell r="A1908">
            <v>1908</v>
          </cell>
          <cell r="F1908">
            <v>-584578.33842254675</v>
          </cell>
          <cell r="G1908">
            <v>-584578.33842254675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N1908">
            <v>-438433.75381691009</v>
          </cell>
          <cell r="O1908">
            <v>-146144.58460563669</v>
          </cell>
          <cell r="Q1908">
            <v>0</v>
          </cell>
          <cell r="R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D1908">
            <v>22841</v>
          </cell>
          <cell r="AE1908" t="str">
            <v>NA</v>
          </cell>
          <cell r="AF1908" t="str">
            <v>22841.NA1</v>
          </cell>
        </row>
        <row r="1909">
          <cell r="A1909">
            <v>1909</v>
          </cell>
          <cell r="AD1909">
            <v>22841</v>
          </cell>
          <cell r="AE1909" t="str">
            <v>NA</v>
          </cell>
          <cell r="AF1909" t="str">
            <v>22841.NA2</v>
          </cell>
        </row>
        <row r="1910">
          <cell r="A1910">
            <v>1910</v>
          </cell>
          <cell r="B1910">
            <v>254</v>
          </cell>
          <cell r="C1910" t="str">
            <v>Reg Liabilities - Insurance Provision</v>
          </cell>
          <cell r="AD1910">
            <v>254</v>
          </cell>
          <cell r="AE1910" t="str">
            <v>NA</v>
          </cell>
          <cell r="AF1910" t="str">
            <v>254.NA</v>
          </cell>
        </row>
        <row r="1911">
          <cell r="A1911">
            <v>1911</v>
          </cell>
          <cell r="D1911" t="str">
            <v>SE</v>
          </cell>
          <cell r="E1911" t="str">
            <v>PTD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 t="str">
            <v>PLNT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D1911">
            <v>254</v>
          </cell>
          <cell r="AE1911" t="str">
            <v>SE</v>
          </cell>
          <cell r="AF1911" t="str">
            <v>254.SE</v>
          </cell>
        </row>
        <row r="1912">
          <cell r="A1912">
            <v>1912</v>
          </cell>
          <cell r="D1912" t="str">
            <v>S</v>
          </cell>
          <cell r="E1912" t="str">
            <v>P</v>
          </cell>
          <cell r="F1912">
            <v>-3948845.1869230801</v>
          </cell>
          <cell r="G1912">
            <v>-3948845.1869230801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M1912">
            <v>0</v>
          </cell>
          <cell r="N1912">
            <v>0</v>
          </cell>
          <cell r="O1912">
            <v>-3948845.1869230801</v>
          </cell>
          <cell r="P1912">
            <v>0</v>
          </cell>
          <cell r="Q1912">
            <v>0</v>
          </cell>
          <cell r="R1912">
            <v>0</v>
          </cell>
          <cell r="S1912" t="str">
            <v>PLNT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D1912">
            <v>254</v>
          </cell>
          <cell r="AE1912" t="str">
            <v>S</v>
          </cell>
          <cell r="AF1912" t="str">
            <v>254.S</v>
          </cell>
        </row>
        <row r="1913">
          <cell r="A1913">
            <v>1913</v>
          </cell>
          <cell r="F1913">
            <v>-3948845.1869230801</v>
          </cell>
          <cell r="G1913">
            <v>-3948845.1869230801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N1913">
            <v>0</v>
          </cell>
          <cell r="O1913">
            <v>-3948845.1869230801</v>
          </cell>
          <cell r="Q1913">
            <v>0</v>
          </cell>
          <cell r="R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D1913">
            <v>254</v>
          </cell>
          <cell r="AE1913" t="str">
            <v>NA</v>
          </cell>
          <cell r="AF1913" t="str">
            <v>254.NA1</v>
          </cell>
        </row>
        <row r="1914">
          <cell r="A1914">
            <v>1914</v>
          </cell>
          <cell r="AD1914">
            <v>254</v>
          </cell>
          <cell r="AE1914" t="str">
            <v>NA</v>
          </cell>
          <cell r="AF1914" t="str">
            <v>254.NA2</v>
          </cell>
        </row>
        <row r="1915">
          <cell r="A1915">
            <v>1915</v>
          </cell>
          <cell r="B1915">
            <v>230</v>
          </cell>
          <cell r="C1915" t="str">
            <v>ARO</v>
          </cell>
          <cell r="D1915" t="str">
            <v>TROJD</v>
          </cell>
          <cell r="E1915" t="str">
            <v>P</v>
          </cell>
          <cell r="F1915">
            <v>-803433.84541689127</v>
          </cell>
          <cell r="G1915">
            <v>-803433.84541689127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M1915">
            <v>0.75</v>
          </cell>
          <cell r="N1915">
            <v>-602575.38406266843</v>
          </cell>
          <cell r="O1915">
            <v>-200858.46135422282</v>
          </cell>
          <cell r="P1915">
            <v>0.75</v>
          </cell>
          <cell r="Q1915">
            <v>0</v>
          </cell>
          <cell r="R1915">
            <v>0</v>
          </cell>
          <cell r="S1915" t="str">
            <v>PLNT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D1915">
            <v>230</v>
          </cell>
          <cell r="AE1915" t="str">
            <v>TROJD</v>
          </cell>
          <cell r="AF1915" t="str">
            <v>230.TROJD</v>
          </cell>
        </row>
        <row r="1916">
          <cell r="A1916">
            <v>1916</v>
          </cell>
          <cell r="B1916">
            <v>254105</v>
          </cell>
          <cell r="C1916" t="str">
            <v>ARO</v>
          </cell>
          <cell r="D1916" t="str">
            <v>TROJD</v>
          </cell>
          <cell r="E1916" t="str">
            <v>P</v>
          </cell>
          <cell r="F1916">
            <v>-1618804.474497023</v>
          </cell>
          <cell r="G1916">
            <v>-1618804.474497023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M1916">
            <v>0.75</v>
          </cell>
          <cell r="N1916">
            <v>-1214103.3558727673</v>
          </cell>
          <cell r="O1916">
            <v>-404701.11862425576</v>
          </cell>
          <cell r="P1916">
            <v>0.75</v>
          </cell>
          <cell r="Q1916">
            <v>0</v>
          </cell>
          <cell r="R1916">
            <v>0</v>
          </cell>
          <cell r="S1916" t="str">
            <v>PLNT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D1916">
            <v>254105</v>
          </cell>
          <cell r="AE1916" t="str">
            <v>TROJD</v>
          </cell>
          <cell r="AF1916" t="str">
            <v>254105.TROJD</v>
          </cell>
        </row>
        <row r="1917">
          <cell r="A1917">
            <v>1917</v>
          </cell>
          <cell r="F1917">
            <v>-2422238.3199139144</v>
          </cell>
          <cell r="G1917">
            <v>-2422238.3199139144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N1917">
            <v>-1816678.7399354358</v>
          </cell>
          <cell r="O1917">
            <v>-605559.57997847861</v>
          </cell>
          <cell r="Q1917">
            <v>0</v>
          </cell>
          <cell r="R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D1917">
            <v>254105</v>
          </cell>
          <cell r="AE1917" t="str">
            <v>NA</v>
          </cell>
          <cell r="AF1917" t="str">
            <v>254105.NA</v>
          </cell>
        </row>
        <row r="1918">
          <cell r="A1918">
            <v>1918</v>
          </cell>
          <cell r="AD1918">
            <v>254105</v>
          </cell>
          <cell r="AE1918" t="str">
            <v>NA</v>
          </cell>
          <cell r="AF1918" t="str">
            <v>254105.NA1</v>
          </cell>
        </row>
        <row r="1919">
          <cell r="A1919">
            <v>1919</v>
          </cell>
          <cell r="B1919">
            <v>252</v>
          </cell>
          <cell r="C1919" t="str">
            <v>Customer Advances for Construction</v>
          </cell>
          <cell r="AD1919">
            <v>252</v>
          </cell>
          <cell r="AE1919" t="str">
            <v>NA</v>
          </cell>
          <cell r="AF1919" t="str">
            <v>252.NA</v>
          </cell>
        </row>
        <row r="1920">
          <cell r="A1920">
            <v>1920</v>
          </cell>
          <cell r="D1920" t="str">
            <v>S</v>
          </cell>
          <cell r="E1920" t="str">
            <v>DPW</v>
          </cell>
          <cell r="F1920">
            <v>-4603515.3738461547</v>
          </cell>
          <cell r="G1920">
            <v>0</v>
          </cell>
          <cell r="H1920">
            <v>0</v>
          </cell>
          <cell r="I1920">
            <v>-4603515.3738461547</v>
          </cell>
          <cell r="J1920">
            <v>0</v>
          </cell>
          <cell r="K1920">
            <v>0</v>
          </cell>
          <cell r="M1920">
            <v>0.75</v>
          </cell>
          <cell r="N1920">
            <v>0</v>
          </cell>
          <cell r="O1920">
            <v>0</v>
          </cell>
          <cell r="P1920">
            <v>0.75</v>
          </cell>
          <cell r="Q1920">
            <v>0</v>
          </cell>
          <cell r="R1920">
            <v>0</v>
          </cell>
          <cell r="S1920" t="str">
            <v>PLNT</v>
          </cell>
          <cell r="T1920">
            <v>-807479.96033569123</v>
          </cell>
          <cell r="U1920">
            <v>-2320520.6983901598</v>
          </cell>
          <cell r="V1920">
            <v>-862021.4657094006</v>
          </cell>
          <cell r="W1920">
            <v>-474520.8644861629</v>
          </cell>
          <cell r="X1920">
            <v>-138972.38492473986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D1920">
            <v>252</v>
          </cell>
          <cell r="AE1920" t="str">
            <v>S</v>
          </cell>
          <cell r="AF1920" t="str">
            <v>252.S</v>
          </cell>
        </row>
        <row r="1921">
          <cell r="A1921">
            <v>1921</v>
          </cell>
          <cell r="D1921" t="str">
            <v>SE</v>
          </cell>
          <cell r="E1921" t="str">
            <v>DPW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M1921">
            <v>0.75</v>
          </cell>
          <cell r="N1921">
            <v>0</v>
          </cell>
          <cell r="O1921">
            <v>0</v>
          </cell>
          <cell r="P1921">
            <v>0.75</v>
          </cell>
          <cell r="Q1921">
            <v>0</v>
          </cell>
          <cell r="R1921">
            <v>0</v>
          </cell>
          <cell r="S1921" t="str">
            <v>PLNT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D1921">
            <v>252</v>
          </cell>
          <cell r="AE1921" t="str">
            <v>SE</v>
          </cell>
          <cell r="AF1921" t="str">
            <v>252.SE</v>
          </cell>
        </row>
        <row r="1922">
          <cell r="A1922">
            <v>1922</v>
          </cell>
          <cell r="D1922" t="str">
            <v>SG</v>
          </cell>
          <cell r="E1922" t="str">
            <v>T</v>
          </cell>
          <cell r="F1922">
            <v>-9762049.8586110901</v>
          </cell>
          <cell r="G1922">
            <v>0</v>
          </cell>
          <cell r="H1922">
            <v>-9762049.8586110901</v>
          </cell>
          <cell r="I1922">
            <v>0</v>
          </cell>
          <cell r="J1922">
            <v>0</v>
          </cell>
          <cell r="K1922">
            <v>0</v>
          </cell>
          <cell r="M1922">
            <v>0.75</v>
          </cell>
          <cell r="N1922">
            <v>0</v>
          </cell>
          <cell r="O1922">
            <v>0</v>
          </cell>
          <cell r="P1922">
            <v>0.75</v>
          </cell>
          <cell r="Q1922">
            <v>-7321537.3939583171</v>
          </cell>
          <cell r="R1922">
            <v>-2440512.4646527725</v>
          </cell>
          <cell r="S1922" t="str">
            <v>PLNT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D1922">
            <v>252</v>
          </cell>
          <cell r="AE1922" t="str">
            <v>SG</v>
          </cell>
          <cell r="AF1922" t="str">
            <v>252.SG</v>
          </cell>
        </row>
        <row r="1923">
          <cell r="A1923">
            <v>1923</v>
          </cell>
          <cell r="D1923" t="str">
            <v>SO</v>
          </cell>
          <cell r="E1923" t="str">
            <v>DPW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M1923">
            <v>0.75</v>
          </cell>
          <cell r="N1923">
            <v>0</v>
          </cell>
          <cell r="O1923">
            <v>0</v>
          </cell>
          <cell r="P1923">
            <v>0.75</v>
          </cell>
          <cell r="Q1923">
            <v>0</v>
          </cell>
          <cell r="R1923">
            <v>0</v>
          </cell>
          <cell r="S1923" t="str">
            <v>PLNT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D1923">
            <v>252</v>
          </cell>
          <cell r="AE1923" t="str">
            <v>SO</v>
          </cell>
          <cell r="AF1923" t="str">
            <v>252.SO</v>
          </cell>
        </row>
        <row r="1924">
          <cell r="A1924">
            <v>1924</v>
          </cell>
          <cell r="D1924" t="str">
            <v>CN</v>
          </cell>
          <cell r="E1924" t="str">
            <v>CUST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M1924">
            <v>0.75</v>
          </cell>
          <cell r="N1924">
            <v>0</v>
          </cell>
          <cell r="O1924">
            <v>0</v>
          </cell>
          <cell r="P1924">
            <v>0.75</v>
          </cell>
          <cell r="Q1924">
            <v>0</v>
          </cell>
          <cell r="R1924">
            <v>0</v>
          </cell>
          <cell r="S1924" t="str">
            <v>CUST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D1924">
            <v>252</v>
          </cell>
          <cell r="AE1924" t="str">
            <v>CN</v>
          </cell>
          <cell r="AF1924" t="str">
            <v>252.CN</v>
          </cell>
        </row>
        <row r="1925">
          <cell r="A1925">
            <v>1925</v>
          </cell>
          <cell r="F1925">
            <v>-14365565.232457245</v>
          </cell>
          <cell r="G1925">
            <v>0</v>
          </cell>
          <cell r="H1925">
            <v>-9762049.8586110901</v>
          </cell>
          <cell r="I1925">
            <v>-4603515.3738461547</v>
          </cell>
          <cell r="J1925">
            <v>0</v>
          </cell>
          <cell r="K1925">
            <v>0</v>
          </cell>
          <cell r="N1925">
            <v>0</v>
          </cell>
          <cell r="O1925">
            <v>0</v>
          </cell>
          <cell r="Q1925">
            <v>-7321537.3939583171</v>
          </cell>
          <cell r="R1925">
            <v>-2440512.4646527725</v>
          </cell>
          <cell r="T1925">
            <v>-807479.96033569123</v>
          </cell>
          <cell r="U1925">
            <v>-2320520.6983901598</v>
          </cell>
          <cell r="V1925">
            <v>-862021.4657094006</v>
          </cell>
          <cell r="W1925">
            <v>-474520.8644861629</v>
          </cell>
          <cell r="X1925">
            <v>-138972.38492473986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D1925">
            <v>252</v>
          </cell>
          <cell r="AE1925" t="str">
            <v>NA</v>
          </cell>
          <cell r="AF1925" t="str">
            <v>252.NA1</v>
          </cell>
        </row>
        <row r="1926">
          <cell r="A1926">
            <v>1926</v>
          </cell>
          <cell r="AD1926">
            <v>252</v>
          </cell>
          <cell r="AE1926" t="str">
            <v>NA</v>
          </cell>
          <cell r="AF1926" t="str">
            <v>252.NA2</v>
          </cell>
        </row>
        <row r="1927">
          <cell r="A1927">
            <v>1927</v>
          </cell>
          <cell r="B1927">
            <v>25398</v>
          </cell>
          <cell r="C1927" t="str">
            <v>SO2 Emissions</v>
          </cell>
          <cell r="AD1927">
            <v>25398</v>
          </cell>
          <cell r="AE1927" t="str">
            <v>NA</v>
          </cell>
          <cell r="AF1927" t="str">
            <v>25398.NA</v>
          </cell>
        </row>
        <row r="1928">
          <cell r="A1928">
            <v>1928</v>
          </cell>
          <cell r="D1928" t="str">
            <v>SE</v>
          </cell>
          <cell r="E1928" t="str">
            <v>P</v>
          </cell>
          <cell r="F1928">
            <v>-14101.452966362665</v>
          </cell>
          <cell r="G1928">
            <v>-14101.452966362665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M1928">
            <v>0</v>
          </cell>
          <cell r="N1928">
            <v>0</v>
          </cell>
          <cell r="O1928">
            <v>-14101.452966362665</v>
          </cell>
          <cell r="P1928">
            <v>0</v>
          </cell>
          <cell r="Q1928">
            <v>0</v>
          </cell>
          <cell r="R1928">
            <v>0</v>
          </cell>
          <cell r="S1928" t="str">
            <v>PLNT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D1928">
            <v>25398</v>
          </cell>
          <cell r="AE1928" t="str">
            <v>SE</v>
          </cell>
          <cell r="AF1928" t="str">
            <v>25398.SE</v>
          </cell>
        </row>
        <row r="1929">
          <cell r="A1929">
            <v>1929</v>
          </cell>
          <cell r="F1929">
            <v>-14101.452966362665</v>
          </cell>
          <cell r="G1929">
            <v>-14101.452966362665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N1929">
            <v>0</v>
          </cell>
          <cell r="O1929">
            <v>-14101.452966362665</v>
          </cell>
          <cell r="Q1929">
            <v>0</v>
          </cell>
          <cell r="R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AD1929">
            <v>25398</v>
          </cell>
          <cell r="AE1929" t="str">
            <v>NA</v>
          </cell>
          <cell r="AF1929" t="str">
            <v>25398.NA1</v>
          </cell>
        </row>
        <row r="1930">
          <cell r="A1930">
            <v>1930</v>
          </cell>
          <cell r="AD1930">
            <v>25398</v>
          </cell>
          <cell r="AE1930" t="str">
            <v>NA</v>
          </cell>
          <cell r="AF1930" t="str">
            <v>25398.NA2</v>
          </cell>
        </row>
        <row r="1931">
          <cell r="A1931">
            <v>1931</v>
          </cell>
          <cell r="B1931">
            <v>25399</v>
          </cell>
          <cell r="C1931" t="str">
            <v>Other Deferred Credits</v>
          </cell>
          <cell r="AD1931">
            <v>25399</v>
          </cell>
          <cell r="AE1931" t="str">
            <v>NA</v>
          </cell>
          <cell r="AF1931" t="str">
            <v>25399.NA</v>
          </cell>
        </row>
        <row r="1932">
          <cell r="A1932">
            <v>1932</v>
          </cell>
          <cell r="D1932" t="str">
            <v>S</v>
          </cell>
          <cell r="E1932" t="str">
            <v>P</v>
          </cell>
          <cell r="F1932">
            <v>-831918.36615384603</v>
          </cell>
          <cell r="G1932">
            <v>-831918.36615384603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M1932">
            <v>0.75</v>
          </cell>
          <cell r="N1932">
            <v>-623938.77461538452</v>
          </cell>
          <cell r="O1932">
            <v>-207979.59153846151</v>
          </cell>
          <cell r="P1932">
            <v>0.75</v>
          </cell>
          <cell r="Q1932">
            <v>0</v>
          </cell>
          <cell r="R1932">
            <v>0</v>
          </cell>
          <cell r="S1932" t="str">
            <v>PLNT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D1932">
            <v>25399</v>
          </cell>
          <cell r="AE1932" t="str">
            <v>S</v>
          </cell>
          <cell r="AF1932" t="str">
            <v>25399.S</v>
          </cell>
        </row>
        <row r="1933">
          <cell r="A1933">
            <v>1933</v>
          </cell>
          <cell r="D1933" t="str">
            <v>SO</v>
          </cell>
          <cell r="E1933" t="str">
            <v>LABOR</v>
          </cell>
          <cell r="F1933">
            <v>-9707890.3801322989</v>
          </cell>
          <cell r="G1933">
            <v>-4495662.2783213668</v>
          </cell>
          <cell r="H1933">
            <v>-765132.64292908425</v>
          </cell>
          <cell r="I1933">
            <v>-3114593.8797218925</v>
          </cell>
          <cell r="J1933">
            <v>-1332501.579159955</v>
          </cell>
          <cell r="K1933">
            <v>0</v>
          </cell>
          <cell r="M1933">
            <v>0.75</v>
          </cell>
          <cell r="N1933">
            <v>-3371746.7087410251</v>
          </cell>
          <cell r="O1933">
            <v>-1123915.5695803417</v>
          </cell>
          <cell r="P1933">
            <v>0.75</v>
          </cell>
          <cell r="Q1933">
            <v>-573849.48219681322</v>
          </cell>
          <cell r="R1933">
            <v>-191283.16073227106</v>
          </cell>
          <cell r="S1933" t="str">
            <v>PLNT</v>
          </cell>
          <cell r="T1933">
            <v>-546315.57369133015</v>
          </cell>
          <cell r="U1933">
            <v>-1569991.4039682099</v>
          </cell>
          <cell r="V1933">
            <v>-583216.64277277153</v>
          </cell>
          <cell r="W1933">
            <v>-321045.90955110727</v>
          </cell>
          <cell r="X1933">
            <v>-94024.349738473364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D1933">
            <v>25399</v>
          </cell>
          <cell r="AE1933" t="str">
            <v>SO</v>
          </cell>
          <cell r="AF1933" t="str">
            <v>25399.SO</v>
          </cell>
        </row>
        <row r="1934">
          <cell r="A1934">
            <v>1934</v>
          </cell>
          <cell r="D1934" t="str">
            <v>SG</v>
          </cell>
          <cell r="E1934" t="str">
            <v>P</v>
          </cell>
          <cell r="F1934">
            <v>-1830142.0856873081</v>
          </cell>
          <cell r="G1934">
            <v>-1830142.0856873081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M1934">
            <v>0.75</v>
          </cell>
          <cell r="N1934">
            <v>-1372606.5642654812</v>
          </cell>
          <cell r="O1934">
            <v>-457535.52142182703</v>
          </cell>
          <cell r="P1934">
            <v>0.75</v>
          </cell>
          <cell r="Q1934">
            <v>0</v>
          </cell>
          <cell r="R1934">
            <v>0</v>
          </cell>
          <cell r="S1934" t="str">
            <v>PLNT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D1934">
            <v>25399</v>
          </cell>
          <cell r="AE1934" t="str">
            <v>SG</v>
          </cell>
          <cell r="AF1934" t="str">
            <v>25399.SG</v>
          </cell>
        </row>
        <row r="1935">
          <cell r="A1935">
            <v>1935</v>
          </cell>
          <cell r="D1935" t="str">
            <v>SE</v>
          </cell>
          <cell r="E1935" t="str">
            <v>P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M1935">
            <v>0.75</v>
          </cell>
          <cell r="N1935">
            <v>0</v>
          </cell>
          <cell r="O1935">
            <v>0</v>
          </cell>
          <cell r="P1935">
            <v>0.75</v>
          </cell>
          <cell r="Q1935">
            <v>0</v>
          </cell>
          <cell r="R1935">
            <v>0</v>
          </cell>
          <cell r="S1935" t="str">
            <v>PLNT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D1935">
            <v>25399</v>
          </cell>
          <cell r="AE1935" t="str">
            <v>SE</v>
          </cell>
          <cell r="AF1935" t="str">
            <v>25399.SE</v>
          </cell>
        </row>
        <row r="1936">
          <cell r="A1936">
            <v>1936</v>
          </cell>
          <cell r="F1936">
            <v>-12369950.831973452</v>
          </cell>
          <cell r="G1936">
            <v>-7157722.73016252</v>
          </cell>
          <cell r="H1936">
            <v>-765132.64292908425</v>
          </cell>
          <cell r="I1936">
            <v>-3114593.8797218925</v>
          </cell>
          <cell r="J1936">
            <v>-1332501.579159955</v>
          </cell>
          <cell r="K1936">
            <v>0</v>
          </cell>
          <cell r="N1936">
            <v>-5368292.0476218909</v>
          </cell>
          <cell r="O1936">
            <v>-1789430.68254063</v>
          </cell>
          <cell r="Q1936">
            <v>-573849.48219681322</v>
          </cell>
          <cell r="R1936">
            <v>-191283.16073227106</v>
          </cell>
          <cell r="T1936">
            <v>-546315.57369133015</v>
          </cell>
          <cell r="U1936">
            <v>-1569991.4039682099</v>
          </cell>
          <cell r="V1936">
            <v>-583216.64277277153</v>
          </cell>
          <cell r="W1936">
            <v>-321045.90955110727</v>
          </cell>
          <cell r="X1936">
            <v>-94024.349738473364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D1936">
            <v>25399</v>
          </cell>
          <cell r="AE1936" t="str">
            <v>NA</v>
          </cell>
          <cell r="AF1936" t="str">
            <v>25399.NA1</v>
          </cell>
        </row>
        <row r="1937">
          <cell r="A1937">
            <v>1937</v>
          </cell>
          <cell r="AD1937">
            <v>25399</v>
          </cell>
          <cell r="AE1937" t="str">
            <v>NA</v>
          </cell>
          <cell r="AF1937" t="str">
            <v>25399.NA2</v>
          </cell>
        </row>
        <row r="1938">
          <cell r="A1938">
            <v>1938</v>
          </cell>
          <cell r="B1938">
            <v>190</v>
          </cell>
          <cell r="C1938" t="str">
            <v>Accumulated Deferred Income Taxes</v>
          </cell>
          <cell r="AD1938">
            <v>190</v>
          </cell>
          <cell r="AE1938" t="str">
            <v>NA</v>
          </cell>
          <cell r="AF1938" t="str">
            <v>190.NA</v>
          </cell>
        </row>
        <row r="1939">
          <cell r="A1939">
            <v>1939</v>
          </cell>
          <cell r="D1939" t="str">
            <v>S</v>
          </cell>
          <cell r="E1939" t="str">
            <v>P</v>
          </cell>
          <cell r="F1939">
            <v>1498625.8453846199</v>
          </cell>
          <cell r="G1939">
            <v>1498625.8453846199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M1939">
            <v>0.75</v>
          </cell>
          <cell r="N1939">
            <v>1123969.3840384649</v>
          </cell>
          <cell r="O1939">
            <v>374656.46134615497</v>
          </cell>
          <cell r="P1939">
            <v>0.75</v>
          </cell>
          <cell r="Q1939">
            <v>0</v>
          </cell>
          <cell r="R1939">
            <v>0</v>
          </cell>
          <cell r="S1939" t="str">
            <v>PLNT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D1939">
            <v>190</v>
          </cell>
          <cell r="AE1939" t="str">
            <v>S</v>
          </cell>
          <cell r="AF1939" t="str">
            <v>190.S</v>
          </cell>
        </row>
        <row r="1940">
          <cell r="A1940">
            <v>1940</v>
          </cell>
          <cell r="D1940" t="str">
            <v>CN</v>
          </cell>
          <cell r="E1940" t="str">
            <v>CUST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M1940">
            <v>0.75</v>
          </cell>
          <cell r="N1940">
            <v>0</v>
          </cell>
          <cell r="O1940">
            <v>0</v>
          </cell>
          <cell r="P1940">
            <v>0.75</v>
          </cell>
          <cell r="Q1940">
            <v>0</v>
          </cell>
          <cell r="R1940">
            <v>0</v>
          </cell>
          <cell r="S1940" t="str">
            <v>PLNT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D1940">
            <v>190</v>
          </cell>
          <cell r="AE1940" t="str">
            <v>CN</v>
          </cell>
          <cell r="AF1940" t="str">
            <v>190.CN</v>
          </cell>
        </row>
        <row r="1941">
          <cell r="A1941">
            <v>1941</v>
          </cell>
          <cell r="D1941" t="str">
            <v>SO</v>
          </cell>
          <cell r="E1941" t="str">
            <v>LABOR</v>
          </cell>
          <cell r="F1941">
            <v>58103643.002044886</v>
          </cell>
          <cell r="G1941">
            <v>26907427.448082149</v>
          </cell>
          <cell r="H1941">
            <v>4579470.1210209522</v>
          </cell>
          <cell r="I1941">
            <v>18641460.069849752</v>
          </cell>
          <cell r="J1941">
            <v>7975285.3630920341</v>
          </cell>
          <cell r="K1941">
            <v>0</v>
          </cell>
          <cell r="M1941">
            <v>0.75</v>
          </cell>
          <cell r="N1941">
            <v>20180570.586061612</v>
          </cell>
          <cell r="O1941">
            <v>6726856.8620205373</v>
          </cell>
          <cell r="P1941">
            <v>0.75</v>
          </cell>
          <cell r="Q1941">
            <v>3434602.5907657142</v>
          </cell>
          <cell r="R1941">
            <v>1144867.5302552381</v>
          </cell>
          <cell r="S1941" t="str">
            <v>DISom</v>
          </cell>
          <cell r="T1941">
            <v>1772294.3478058462</v>
          </cell>
          <cell r="U1941">
            <v>15519336.097860785</v>
          </cell>
          <cell r="V1941">
            <v>132880.54953551776</v>
          </cell>
          <cell r="W1941">
            <v>0</v>
          </cell>
          <cell r="X1941">
            <v>1216949.0746476047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D1941">
            <v>190</v>
          </cell>
          <cell r="AE1941" t="str">
            <v>SO</v>
          </cell>
          <cell r="AF1941" t="str">
            <v>190.SO</v>
          </cell>
        </row>
        <row r="1942">
          <cell r="A1942">
            <v>1942</v>
          </cell>
          <cell r="D1942" t="str">
            <v>DGP</v>
          </cell>
          <cell r="E1942" t="str">
            <v>P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M1942">
            <v>0.75</v>
          </cell>
          <cell r="N1942">
            <v>0</v>
          </cell>
          <cell r="O1942">
            <v>0</v>
          </cell>
          <cell r="P1942">
            <v>0.75</v>
          </cell>
          <cell r="Q1942">
            <v>0</v>
          </cell>
          <cell r="R1942">
            <v>0</v>
          </cell>
          <cell r="S1942" t="str">
            <v>PLNT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D1942">
            <v>190</v>
          </cell>
          <cell r="AE1942" t="str">
            <v>DGP</v>
          </cell>
          <cell r="AF1942" t="str">
            <v>190.DGP</v>
          </cell>
        </row>
        <row r="1943">
          <cell r="A1943">
            <v>1943</v>
          </cell>
          <cell r="D1943" t="str">
            <v>IBT</v>
          </cell>
          <cell r="E1943" t="str">
            <v>IBT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M1943">
            <v>0.75</v>
          </cell>
          <cell r="N1943">
            <v>0</v>
          </cell>
          <cell r="O1943">
            <v>0</v>
          </cell>
          <cell r="P1943">
            <v>0.75</v>
          </cell>
          <cell r="Q1943">
            <v>0</v>
          </cell>
          <cell r="R1943">
            <v>0</v>
          </cell>
          <cell r="S1943" t="str">
            <v>PLNT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D1943">
            <v>190</v>
          </cell>
          <cell r="AE1943" t="str">
            <v>IBT</v>
          </cell>
          <cell r="AF1943" t="str">
            <v>190.IBT</v>
          </cell>
        </row>
        <row r="1944">
          <cell r="A1944">
            <v>1944</v>
          </cell>
          <cell r="D1944" t="str">
            <v>SG</v>
          </cell>
          <cell r="E1944" t="str">
            <v>P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M1944">
            <v>0.75</v>
          </cell>
          <cell r="N1944">
            <v>0</v>
          </cell>
          <cell r="O1944">
            <v>0</v>
          </cell>
          <cell r="P1944">
            <v>0.75</v>
          </cell>
          <cell r="Q1944">
            <v>0</v>
          </cell>
          <cell r="R1944">
            <v>0</v>
          </cell>
          <cell r="S1944" t="str">
            <v>PLNT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D1944">
            <v>190</v>
          </cell>
          <cell r="AE1944" t="str">
            <v>SG</v>
          </cell>
          <cell r="AF1944" t="str">
            <v>190.SG</v>
          </cell>
        </row>
        <row r="1945">
          <cell r="A1945">
            <v>1945</v>
          </cell>
          <cell r="D1945" t="str">
            <v>SG</v>
          </cell>
          <cell r="E1945" t="str">
            <v>P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M1945">
            <v>0.75</v>
          </cell>
          <cell r="N1945">
            <v>0</v>
          </cell>
          <cell r="O1945">
            <v>0</v>
          </cell>
          <cell r="P1945">
            <v>0.75</v>
          </cell>
          <cell r="Q1945">
            <v>0</v>
          </cell>
          <cell r="R1945">
            <v>0</v>
          </cell>
          <cell r="S1945" t="str">
            <v>PLNT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D1945">
            <v>190</v>
          </cell>
          <cell r="AE1945" t="str">
            <v>SG</v>
          </cell>
          <cell r="AF1945" t="str">
            <v>190.SG1</v>
          </cell>
        </row>
        <row r="1946">
          <cell r="A1946">
            <v>1946</v>
          </cell>
          <cell r="D1946" t="str">
            <v>BADDEBT</v>
          </cell>
          <cell r="E1946" t="str">
            <v>CUST</v>
          </cell>
          <cell r="F1946">
            <v>1100462.249053773</v>
          </cell>
          <cell r="G1946">
            <v>0</v>
          </cell>
          <cell r="H1946">
            <v>0</v>
          </cell>
          <cell r="I1946">
            <v>0</v>
          </cell>
          <cell r="J1946">
            <v>1100462.249053773</v>
          </cell>
          <cell r="K1946">
            <v>0</v>
          </cell>
          <cell r="M1946">
            <v>0.75</v>
          </cell>
          <cell r="N1946">
            <v>0</v>
          </cell>
          <cell r="O1946">
            <v>0</v>
          </cell>
          <cell r="P1946">
            <v>0.75</v>
          </cell>
          <cell r="Q1946">
            <v>0</v>
          </cell>
          <cell r="R1946">
            <v>0</v>
          </cell>
          <cell r="S1946" t="str">
            <v>CUST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D1946">
            <v>190</v>
          </cell>
          <cell r="AE1946" t="str">
            <v>BADDEBT</v>
          </cell>
          <cell r="AF1946" t="str">
            <v>190.BADDEBT</v>
          </cell>
        </row>
        <row r="1947">
          <cell r="A1947">
            <v>1947</v>
          </cell>
          <cell r="D1947" t="str">
            <v>TROJD</v>
          </cell>
          <cell r="E1947" t="str">
            <v>P</v>
          </cell>
          <cell r="F1947">
            <v>919263.4609003329</v>
          </cell>
          <cell r="G1947">
            <v>919263.4609003329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M1947">
            <v>0.75</v>
          </cell>
          <cell r="N1947">
            <v>689447.5956752497</v>
          </cell>
          <cell r="O1947">
            <v>229815.86522508322</v>
          </cell>
          <cell r="P1947">
            <v>0.75</v>
          </cell>
          <cell r="Q1947">
            <v>0</v>
          </cell>
          <cell r="R1947">
            <v>0</v>
          </cell>
          <cell r="S1947" t="str">
            <v>PLNT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D1947">
            <v>190</v>
          </cell>
          <cell r="AE1947" t="str">
            <v>TROJD</v>
          </cell>
          <cell r="AF1947" t="str">
            <v>190.TROJD</v>
          </cell>
        </row>
        <row r="1948">
          <cell r="A1948">
            <v>1948</v>
          </cell>
          <cell r="D1948" t="str">
            <v>SG</v>
          </cell>
          <cell r="E1948" t="str">
            <v>P</v>
          </cell>
          <cell r="F1948">
            <v>3729750.613523026</v>
          </cell>
          <cell r="G1948">
            <v>3729750.613523026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M1948">
            <v>0.75</v>
          </cell>
          <cell r="N1948">
            <v>2797312.9601422697</v>
          </cell>
          <cell r="O1948">
            <v>932437.6533807565</v>
          </cell>
          <cell r="P1948">
            <v>0.75</v>
          </cell>
          <cell r="Q1948">
            <v>0</v>
          </cell>
          <cell r="R1948">
            <v>0</v>
          </cell>
          <cell r="S1948" t="str">
            <v>PLNT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D1948">
            <v>190</v>
          </cell>
          <cell r="AE1948" t="str">
            <v>SG</v>
          </cell>
          <cell r="AF1948" t="str">
            <v>190.SG2</v>
          </cell>
        </row>
        <row r="1949">
          <cell r="A1949">
            <v>1949</v>
          </cell>
          <cell r="D1949" t="str">
            <v>SE</v>
          </cell>
          <cell r="E1949" t="str">
            <v>P</v>
          </cell>
          <cell r="F1949">
            <v>6783480.8692574101</v>
          </cell>
          <cell r="G1949">
            <v>6783480.8692574101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M1949">
            <v>0.75</v>
          </cell>
          <cell r="N1949">
            <v>5087610.6519430578</v>
          </cell>
          <cell r="O1949">
            <v>1695870.2173143525</v>
          </cell>
          <cell r="P1949">
            <v>0.75</v>
          </cell>
          <cell r="Q1949">
            <v>0</v>
          </cell>
          <cell r="R1949">
            <v>0</v>
          </cell>
          <cell r="S1949" t="str">
            <v>PLNT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D1949">
            <v>190</v>
          </cell>
          <cell r="AE1949" t="str">
            <v>SE</v>
          </cell>
          <cell r="AF1949" t="str">
            <v>190.SE</v>
          </cell>
        </row>
        <row r="1950">
          <cell r="A1950">
            <v>1950</v>
          </cell>
          <cell r="D1950" t="str">
            <v>SNP</v>
          </cell>
          <cell r="E1950" t="str">
            <v>PTD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M1950">
            <v>0.75</v>
          </cell>
          <cell r="N1950">
            <v>0</v>
          </cell>
          <cell r="O1950">
            <v>0</v>
          </cell>
          <cell r="P1950">
            <v>0.75</v>
          </cell>
          <cell r="Q1950">
            <v>0</v>
          </cell>
          <cell r="R1950">
            <v>0</v>
          </cell>
          <cell r="S1950" t="str">
            <v>PLNT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D1950">
            <v>190</v>
          </cell>
          <cell r="AE1950" t="str">
            <v>SNP</v>
          </cell>
          <cell r="AF1950" t="str">
            <v>190.SNP</v>
          </cell>
        </row>
        <row r="1951">
          <cell r="A1951">
            <v>1951</v>
          </cell>
          <cell r="D1951" t="str">
            <v>SNPD</v>
          </cell>
          <cell r="E1951" t="str">
            <v>DPW</v>
          </cell>
          <cell r="F1951">
            <v>539763.82806603063</v>
          </cell>
          <cell r="G1951">
            <v>0</v>
          </cell>
          <cell r="H1951">
            <v>0</v>
          </cell>
          <cell r="I1951">
            <v>539763.82806603063</v>
          </cell>
          <cell r="J1951">
            <v>0</v>
          </cell>
          <cell r="K1951">
            <v>0</v>
          </cell>
          <cell r="M1951">
            <v>0.75</v>
          </cell>
          <cell r="N1951">
            <v>0</v>
          </cell>
          <cell r="O1951">
            <v>0</v>
          </cell>
          <cell r="P1951">
            <v>0.75</v>
          </cell>
          <cell r="Q1951">
            <v>0</v>
          </cell>
          <cell r="R1951">
            <v>0</v>
          </cell>
          <cell r="S1951" t="str">
            <v>PLNT</v>
          </cell>
          <cell r="T1951">
            <v>94677.314852378928</v>
          </cell>
          <cell r="U1951">
            <v>272081.88385456882</v>
          </cell>
          <cell r="V1951">
            <v>101072.3259120251</v>
          </cell>
          <cell r="W1951">
            <v>55637.741489339714</v>
          </cell>
          <cell r="X1951">
            <v>16294.561957718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D1951">
            <v>190</v>
          </cell>
          <cell r="AE1951" t="str">
            <v>SNPD</v>
          </cell>
          <cell r="AF1951" t="str">
            <v>190.SNPD</v>
          </cell>
        </row>
        <row r="1952">
          <cell r="A1952">
            <v>1952</v>
          </cell>
          <cell r="D1952" t="str">
            <v>SG</v>
          </cell>
          <cell r="E1952" t="str">
            <v>P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M1952">
            <v>0.75</v>
          </cell>
          <cell r="N1952">
            <v>0</v>
          </cell>
          <cell r="O1952">
            <v>0</v>
          </cell>
          <cell r="P1952">
            <v>0.75</v>
          </cell>
          <cell r="Q1952">
            <v>0</v>
          </cell>
          <cell r="R1952">
            <v>0</v>
          </cell>
          <cell r="S1952" t="str">
            <v>PLNT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D1952">
            <v>190</v>
          </cell>
          <cell r="AE1952" t="str">
            <v>SG</v>
          </cell>
          <cell r="AF1952" t="str">
            <v>190.SG3</v>
          </cell>
        </row>
        <row r="1953">
          <cell r="A1953">
            <v>1953</v>
          </cell>
          <cell r="E1953" t="str">
            <v xml:space="preserve"> </v>
          </cell>
          <cell r="F1953">
            <v>72674989.86823009</v>
          </cell>
          <cell r="G1953">
            <v>39838548.23714754</v>
          </cell>
          <cell r="H1953">
            <v>4579470.1210209522</v>
          </cell>
          <cell r="I1953">
            <v>19181223.897915784</v>
          </cell>
          <cell r="J1953">
            <v>9075747.6121458076</v>
          </cell>
          <cell r="K1953">
            <v>0</v>
          </cell>
          <cell r="N1953">
            <v>29878911.177860651</v>
          </cell>
          <cell r="O1953">
            <v>9959637.059286885</v>
          </cell>
          <cell r="Q1953">
            <v>3434602.5907657142</v>
          </cell>
          <cell r="R1953">
            <v>1144867.5302552381</v>
          </cell>
          <cell r="T1953">
            <v>1866971.6626582253</v>
          </cell>
          <cell r="U1953">
            <v>15791417.981715353</v>
          </cell>
          <cell r="V1953">
            <v>233952.87544754287</v>
          </cell>
          <cell r="W1953">
            <v>55637.741489339714</v>
          </cell>
          <cell r="X1953">
            <v>1233243.6366053228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D1953">
            <v>190</v>
          </cell>
          <cell r="AE1953" t="str">
            <v>NA</v>
          </cell>
          <cell r="AF1953" t="str">
            <v>190.NA1</v>
          </cell>
        </row>
        <row r="1954">
          <cell r="A1954">
            <v>1954</v>
          </cell>
          <cell r="AD1954">
            <v>190</v>
          </cell>
          <cell r="AE1954" t="str">
            <v>NA</v>
          </cell>
          <cell r="AF1954" t="str">
            <v>190.NA2</v>
          </cell>
        </row>
        <row r="1955">
          <cell r="A1955">
            <v>1955</v>
          </cell>
          <cell r="B1955">
            <v>281</v>
          </cell>
          <cell r="C1955" t="str">
            <v>Accumulated Deferred Income Taxes</v>
          </cell>
          <cell r="AD1955">
            <v>281</v>
          </cell>
          <cell r="AE1955" t="str">
            <v>NA</v>
          </cell>
          <cell r="AF1955" t="str">
            <v>281.NA</v>
          </cell>
        </row>
        <row r="1956">
          <cell r="A1956">
            <v>1956</v>
          </cell>
          <cell r="D1956" t="str">
            <v>S</v>
          </cell>
          <cell r="E1956" t="str">
            <v>P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M1956">
            <v>0.75</v>
          </cell>
          <cell r="N1956">
            <v>0</v>
          </cell>
          <cell r="O1956">
            <v>0</v>
          </cell>
          <cell r="P1956">
            <v>0.75</v>
          </cell>
          <cell r="Q1956">
            <v>0</v>
          </cell>
          <cell r="R1956">
            <v>0</v>
          </cell>
          <cell r="S1956" t="str">
            <v>PLNT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D1956">
            <v>281</v>
          </cell>
          <cell r="AE1956" t="str">
            <v>S</v>
          </cell>
          <cell r="AF1956" t="str">
            <v>281.S</v>
          </cell>
        </row>
        <row r="1957">
          <cell r="A1957">
            <v>1957</v>
          </cell>
          <cell r="D1957" t="str">
            <v>DGP</v>
          </cell>
          <cell r="E1957" t="str">
            <v>PT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M1957">
            <v>0.75</v>
          </cell>
          <cell r="N1957">
            <v>0</v>
          </cell>
          <cell r="O1957">
            <v>0</v>
          </cell>
          <cell r="P1957">
            <v>0.75</v>
          </cell>
          <cell r="Q1957">
            <v>0</v>
          </cell>
          <cell r="R1957">
            <v>0</v>
          </cell>
          <cell r="S1957" t="str">
            <v>PLNT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D1957">
            <v>281</v>
          </cell>
          <cell r="AE1957" t="str">
            <v>DGP</v>
          </cell>
          <cell r="AF1957" t="str">
            <v>281.DGP</v>
          </cell>
        </row>
        <row r="1958">
          <cell r="A1958">
            <v>1958</v>
          </cell>
          <cell r="D1958" t="str">
            <v>SNPT</v>
          </cell>
          <cell r="E1958" t="str">
            <v>T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M1958">
            <v>0.75</v>
          </cell>
          <cell r="N1958">
            <v>0</v>
          </cell>
          <cell r="O1958">
            <v>0</v>
          </cell>
          <cell r="P1958">
            <v>0.75</v>
          </cell>
          <cell r="Q1958">
            <v>0</v>
          </cell>
          <cell r="R1958">
            <v>0</v>
          </cell>
          <cell r="S1958" t="str">
            <v>PLNT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D1958">
            <v>281</v>
          </cell>
          <cell r="AE1958" t="str">
            <v>SNPT</v>
          </cell>
          <cell r="AF1958" t="str">
            <v>281.SNPT</v>
          </cell>
        </row>
        <row r="1959">
          <cell r="A1959">
            <v>1959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N1959">
            <v>0</v>
          </cell>
          <cell r="O1959">
            <v>0</v>
          </cell>
          <cell r="Q1959">
            <v>0</v>
          </cell>
          <cell r="R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D1959">
            <v>281</v>
          </cell>
          <cell r="AE1959" t="str">
            <v>NA</v>
          </cell>
          <cell r="AF1959" t="str">
            <v>281.NA1</v>
          </cell>
        </row>
        <row r="1960">
          <cell r="A1960">
            <v>1960</v>
          </cell>
          <cell r="AD1960">
            <v>281</v>
          </cell>
          <cell r="AE1960" t="str">
            <v>NA</v>
          </cell>
          <cell r="AF1960" t="str">
            <v>281.NA2</v>
          </cell>
        </row>
        <row r="1961">
          <cell r="A1961">
            <v>1961</v>
          </cell>
          <cell r="B1961">
            <v>282</v>
          </cell>
          <cell r="C1961" t="str">
            <v xml:space="preserve">Accumulated Deferred Income Taxes </v>
          </cell>
          <cell r="AD1961">
            <v>282</v>
          </cell>
          <cell r="AE1961" t="str">
            <v>NA</v>
          </cell>
          <cell r="AF1961" t="str">
            <v>282.NA</v>
          </cell>
        </row>
        <row r="1962">
          <cell r="A1962">
            <v>1962</v>
          </cell>
          <cell r="D1962" t="str">
            <v>S</v>
          </cell>
          <cell r="E1962" t="str">
            <v>GP</v>
          </cell>
          <cell r="F1962">
            <v>-1829681504.0384614</v>
          </cell>
          <cell r="G1962">
            <v>-892591498.04898262</v>
          </cell>
          <cell r="H1962">
            <v>-444752433.42819679</v>
          </cell>
          <cell r="I1962">
            <v>-481587657.35542029</v>
          </cell>
          <cell r="J1962">
            <v>-10749915.205862431</v>
          </cell>
          <cell r="K1962">
            <v>0</v>
          </cell>
          <cell r="M1962">
            <v>0.75</v>
          </cell>
          <cell r="N1962">
            <v>-669443623.53673697</v>
          </cell>
          <cell r="O1962">
            <v>-223147874.51224566</v>
          </cell>
          <cell r="P1962">
            <v>0.75</v>
          </cell>
          <cell r="Q1962">
            <v>-333564325.07114756</v>
          </cell>
          <cell r="R1962">
            <v>-111188108.3570492</v>
          </cell>
          <cell r="S1962" t="str">
            <v>PLNT</v>
          </cell>
          <cell r="T1962">
            <v>-84472919.254012898</v>
          </cell>
          <cell r="U1962">
            <v>-242756684.0183703</v>
          </cell>
          <cell r="V1962">
            <v>-90178670.982526749</v>
          </cell>
          <cell r="W1962">
            <v>-49641061.87034037</v>
          </cell>
          <cell r="X1962">
            <v>-14538321.230169926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D1962">
            <v>282</v>
          </cell>
          <cell r="AE1962" t="str">
            <v>S</v>
          </cell>
          <cell r="AF1962" t="str">
            <v>282.S</v>
          </cell>
        </row>
        <row r="1963">
          <cell r="A1963">
            <v>1963</v>
          </cell>
          <cell r="D1963" t="str">
            <v>DITBAL</v>
          </cell>
          <cell r="E1963" t="str">
            <v>ACCMDIT</v>
          </cell>
          <cell r="F1963">
            <v>-5.1419897574915628E-2</v>
          </cell>
          <cell r="G1963">
            <v>-2.6188784569364802E-2</v>
          </cell>
          <cell r="H1963">
            <v>-1.3096427970029641E-2</v>
          </cell>
          <cell r="I1963">
            <v>-1.2088374970603917E-2</v>
          </cell>
          <cell r="J1963">
            <v>-4.6310064917269621E-5</v>
          </cell>
          <cell r="K1963">
            <v>0</v>
          </cell>
          <cell r="M1963">
            <v>0.75</v>
          </cell>
          <cell r="N1963">
            <v>-1.9641588427023602E-2</v>
          </cell>
          <cell r="O1963">
            <v>-6.5471961423412004E-3</v>
          </cell>
          <cell r="P1963">
            <v>0.75</v>
          </cell>
          <cell r="Q1963">
            <v>-9.8223209775222305E-3</v>
          </cell>
          <cell r="R1963">
            <v>-3.2741069925074102E-3</v>
          </cell>
          <cell r="S1963" t="str">
            <v>PLNT</v>
          </cell>
          <cell r="T1963">
            <v>-2.1203623207694368E-3</v>
          </cell>
          <cell r="U1963">
            <v>-6.0934572932145005E-3</v>
          </cell>
          <cell r="V1963">
            <v>-2.2635829065340411E-3</v>
          </cell>
          <cell r="W1963">
            <v>-1.2460447452554903E-3</v>
          </cell>
          <cell r="X1963">
            <v>-3.6492770483044788E-4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D1963">
            <v>282</v>
          </cell>
          <cell r="AE1963" t="str">
            <v>DITBAL</v>
          </cell>
          <cell r="AF1963" t="str">
            <v>282.DITBAL</v>
          </cell>
        </row>
        <row r="1964">
          <cell r="A1964">
            <v>1964</v>
          </cell>
          <cell r="D1964" t="str">
            <v>SNP</v>
          </cell>
          <cell r="E1964" t="str">
            <v>PT</v>
          </cell>
          <cell r="F1964">
            <v>1788208.1003824072</v>
          </cell>
          <cell r="G1964">
            <v>1212330.9210045098</v>
          </cell>
          <cell r="H1964">
            <v>575877.17937789741</v>
          </cell>
          <cell r="I1964">
            <v>0</v>
          </cell>
          <cell r="J1964">
            <v>0</v>
          </cell>
          <cell r="K1964">
            <v>0</v>
          </cell>
          <cell r="M1964">
            <v>0.75</v>
          </cell>
          <cell r="N1964">
            <v>909248.1907533824</v>
          </cell>
          <cell r="O1964">
            <v>303082.73025112745</v>
          </cell>
          <cell r="P1964">
            <v>0.75</v>
          </cell>
          <cell r="Q1964">
            <v>431907.88453342306</v>
          </cell>
          <cell r="R1964">
            <v>143969.29484447435</v>
          </cell>
          <cell r="S1964" t="str">
            <v>PLNT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D1964">
            <v>282</v>
          </cell>
          <cell r="AE1964" t="str">
            <v>SNP</v>
          </cell>
          <cell r="AF1964" t="str">
            <v>282.SNP</v>
          </cell>
        </row>
        <row r="1965">
          <cell r="A1965">
            <v>1965</v>
          </cell>
          <cell r="D1965" t="str">
            <v>SO</v>
          </cell>
          <cell r="E1965" t="str">
            <v>LABOR</v>
          </cell>
          <cell r="F1965">
            <v>-527770.78480348433</v>
          </cell>
          <cell r="G1965">
            <v>-244407.29303010047</v>
          </cell>
          <cell r="H1965">
            <v>-41596.540507284117</v>
          </cell>
          <cell r="I1965">
            <v>-169325.32114382516</v>
          </cell>
          <cell r="J1965">
            <v>-72441.630122274597</v>
          </cell>
          <cell r="K1965">
            <v>0</v>
          </cell>
          <cell r="M1965">
            <v>0.75</v>
          </cell>
          <cell r="N1965">
            <v>-183305.46977257536</v>
          </cell>
          <cell r="O1965">
            <v>-61101.823257525117</v>
          </cell>
          <cell r="P1965">
            <v>0.75</v>
          </cell>
          <cell r="Q1965">
            <v>-31197.405380463089</v>
          </cell>
          <cell r="R1965">
            <v>-10399.135126821029</v>
          </cell>
          <cell r="S1965" t="str">
            <v>DISom</v>
          </cell>
          <cell r="T1965">
            <v>-16098.219156608682</v>
          </cell>
          <cell r="U1965">
            <v>-140966.24185352321</v>
          </cell>
          <cell r="V1965">
            <v>-1206.9892400896504</v>
          </cell>
          <cell r="W1965">
            <v>0</v>
          </cell>
          <cell r="X1965">
            <v>-11053.870893603633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D1965">
            <v>282</v>
          </cell>
          <cell r="AE1965" t="str">
            <v>SO</v>
          </cell>
          <cell r="AF1965" t="str">
            <v>282.SO</v>
          </cell>
        </row>
        <row r="1966">
          <cell r="A1966">
            <v>1966</v>
          </cell>
          <cell r="D1966" t="str">
            <v>GPS</v>
          </cell>
          <cell r="E1966" t="str">
            <v>PTD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M1966">
            <v>0.75</v>
          </cell>
          <cell r="N1966">
            <v>0</v>
          </cell>
          <cell r="O1966">
            <v>0</v>
          </cell>
          <cell r="P1966">
            <v>0.75</v>
          </cell>
          <cell r="Q1966">
            <v>0</v>
          </cell>
          <cell r="R1966">
            <v>0</v>
          </cell>
          <cell r="S1966" t="str">
            <v>PLNT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282</v>
          </cell>
          <cell r="AE1966" t="str">
            <v>GPS</v>
          </cell>
          <cell r="AF1966" t="str">
            <v>282.GPS</v>
          </cell>
        </row>
        <row r="1967">
          <cell r="A1967">
            <v>1967</v>
          </cell>
          <cell r="D1967" t="str">
            <v>CIAC</v>
          </cell>
          <cell r="E1967" t="str">
            <v>DPW</v>
          </cell>
          <cell r="F1967">
            <v>37611.583925405132</v>
          </cell>
          <cell r="G1967">
            <v>0</v>
          </cell>
          <cell r="H1967">
            <v>0</v>
          </cell>
          <cell r="I1967">
            <v>37611.583925405132</v>
          </cell>
          <cell r="J1967">
            <v>0</v>
          </cell>
          <cell r="K1967">
            <v>0</v>
          </cell>
          <cell r="M1967">
            <v>0.75</v>
          </cell>
          <cell r="N1967">
            <v>0</v>
          </cell>
          <cell r="O1967">
            <v>0</v>
          </cell>
          <cell r="P1967">
            <v>0.75</v>
          </cell>
          <cell r="Q1967">
            <v>0</v>
          </cell>
          <cell r="R1967">
            <v>0</v>
          </cell>
          <cell r="S1967" t="str">
            <v>PLNT</v>
          </cell>
          <cell r="T1967">
            <v>6597.262706841916</v>
          </cell>
          <cell r="U1967">
            <v>18959.089285113354</v>
          </cell>
          <cell r="V1967">
            <v>7042.8770341961235</v>
          </cell>
          <cell r="W1967">
            <v>3876.9244522074573</v>
          </cell>
          <cell r="X1967">
            <v>1135.4304470462796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D1967">
            <v>282</v>
          </cell>
          <cell r="AE1967" t="str">
            <v>CIAC</v>
          </cell>
          <cell r="AF1967" t="str">
            <v>282.CIAC</v>
          </cell>
        </row>
        <row r="1968">
          <cell r="A1968">
            <v>1968</v>
          </cell>
          <cell r="D1968" t="str">
            <v>SNPD</v>
          </cell>
          <cell r="E1968" t="str">
            <v>P</v>
          </cell>
          <cell r="F1968">
            <v>34556.241718915095</v>
          </cell>
          <cell r="G1968">
            <v>34556.241718915095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M1968">
            <v>0.75</v>
          </cell>
          <cell r="N1968">
            <v>25917.181289186323</v>
          </cell>
          <cell r="O1968">
            <v>8639.0604297287737</v>
          </cell>
          <cell r="P1968">
            <v>0.75</v>
          </cell>
          <cell r="Q1968">
            <v>0</v>
          </cell>
          <cell r="R1968">
            <v>0</v>
          </cell>
          <cell r="S1968" t="str">
            <v>PLNT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D1968">
            <v>282</v>
          </cell>
          <cell r="AE1968" t="str">
            <v>SNPD</v>
          </cell>
          <cell r="AF1968" t="str">
            <v>282.SNPD</v>
          </cell>
        </row>
        <row r="1969">
          <cell r="A1969">
            <v>1969</v>
          </cell>
          <cell r="D1969" t="str">
            <v>SCHMDEXP</v>
          </cell>
          <cell r="E1969" t="str">
            <v>GP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M1969">
            <v>0.75</v>
          </cell>
          <cell r="N1969">
            <v>0</v>
          </cell>
          <cell r="O1969">
            <v>0</v>
          </cell>
          <cell r="P1969">
            <v>0.75</v>
          </cell>
          <cell r="Q1969">
            <v>0</v>
          </cell>
          <cell r="R1969">
            <v>0</v>
          </cell>
          <cell r="S1969" t="str">
            <v>PLNT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D1969">
            <v>282</v>
          </cell>
          <cell r="AE1969" t="str">
            <v>SCHMDEXP</v>
          </cell>
          <cell r="AF1969" t="str">
            <v>282.SCHMDEXP</v>
          </cell>
        </row>
        <row r="1970">
          <cell r="A1970">
            <v>1970</v>
          </cell>
          <cell r="D1970" t="str">
            <v>TAXDEPR</v>
          </cell>
          <cell r="E1970" t="str">
            <v>TAXDEPR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M1970">
            <v>0.75</v>
          </cell>
          <cell r="N1970">
            <v>0</v>
          </cell>
          <cell r="O1970">
            <v>0</v>
          </cell>
          <cell r="P1970">
            <v>0.75</v>
          </cell>
          <cell r="Q1970">
            <v>0</v>
          </cell>
          <cell r="R1970">
            <v>0</v>
          </cell>
          <cell r="S1970" t="str">
            <v>PLNT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D1970">
            <v>282</v>
          </cell>
          <cell r="AE1970" t="str">
            <v>TAXDEPR</v>
          </cell>
          <cell r="AF1970" t="str">
            <v>282.TAXDEPR</v>
          </cell>
        </row>
        <row r="1971">
          <cell r="A1971">
            <v>1971</v>
          </cell>
          <cell r="D1971" t="str">
            <v>DGP</v>
          </cell>
          <cell r="E1971" t="str">
            <v>P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M1971">
            <v>0.75</v>
          </cell>
          <cell r="N1971">
            <v>0</v>
          </cell>
          <cell r="O1971">
            <v>0</v>
          </cell>
          <cell r="P1971">
            <v>0.75</v>
          </cell>
          <cell r="Q1971">
            <v>0</v>
          </cell>
          <cell r="R1971">
            <v>0</v>
          </cell>
          <cell r="S1971" t="str">
            <v>PLNT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D1971">
            <v>282</v>
          </cell>
          <cell r="AE1971" t="str">
            <v>DGP</v>
          </cell>
          <cell r="AF1971" t="str">
            <v>282.DGP</v>
          </cell>
        </row>
        <row r="1972">
          <cell r="A1972">
            <v>1972</v>
          </cell>
          <cell r="D1972" t="str">
            <v>IBT</v>
          </cell>
          <cell r="E1972" t="str">
            <v>PT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M1972">
            <v>0.75</v>
          </cell>
          <cell r="N1972">
            <v>0</v>
          </cell>
          <cell r="O1972">
            <v>0</v>
          </cell>
          <cell r="P1972">
            <v>0.75</v>
          </cell>
          <cell r="Q1972">
            <v>0</v>
          </cell>
          <cell r="R1972">
            <v>0</v>
          </cell>
          <cell r="S1972" t="str">
            <v>PLNT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D1972">
            <v>282</v>
          </cell>
          <cell r="AE1972" t="str">
            <v>IBT</v>
          </cell>
          <cell r="AF1972" t="str">
            <v>282.IBT</v>
          </cell>
        </row>
        <row r="1973">
          <cell r="A1973">
            <v>1973</v>
          </cell>
          <cell r="D1973" t="str">
            <v>SG</v>
          </cell>
          <cell r="E1973" t="str">
            <v>PT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M1973">
            <v>0.75</v>
          </cell>
          <cell r="N1973">
            <v>0</v>
          </cell>
          <cell r="O1973">
            <v>0</v>
          </cell>
          <cell r="P1973">
            <v>0.75</v>
          </cell>
          <cell r="Q1973">
            <v>0</v>
          </cell>
          <cell r="R1973">
            <v>0</v>
          </cell>
          <cell r="S1973" t="str">
            <v>PLNT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D1973">
            <v>282</v>
          </cell>
          <cell r="AE1973" t="str">
            <v>SG</v>
          </cell>
          <cell r="AF1973" t="str">
            <v>282.SG</v>
          </cell>
        </row>
        <row r="1974">
          <cell r="A1974">
            <v>1974</v>
          </cell>
          <cell r="D1974" t="str">
            <v>SG</v>
          </cell>
          <cell r="E1974" t="str">
            <v>P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M1974">
            <v>0.75</v>
          </cell>
          <cell r="N1974">
            <v>0</v>
          </cell>
          <cell r="O1974">
            <v>0</v>
          </cell>
          <cell r="P1974">
            <v>0.75</v>
          </cell>
          <cell r="Q1974">
            <v>0</v>
          </cell>
          <cell r="R1974">
            <v>0</v>
          </cell>
          <cell r="S1974" t="str">
            <v>PLNT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D1974">
            <v>282</v>
          </cell>
          <cell r="AE1974" t="str">
            <v>SG</v>
          </cell>
          <cell r="AF1974" t="str">
            <v>282.SG1</v>
          </cell>
        </row>
        <row r="1975">
          <cell r="A1975">
            <v>1975</v>
          </cell>
          <cell r="D1975" t="str">
            <v>SE</v>
          </cell>
          <cell r="E1975" t="str">
            <v>P</v>
          </cell>
          <cell r="F1975">
            <v>-1918492.938766737</v>
          </cell>
          <cell r="G1975">
            <v>-1918492.938766737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M1975">
            <v>0.75</v>
          </cell>
          <cell r="N1975">
            <v>-1438869.7040750529</v>
          </cell>
          <cell r="O1975">
            <v>-479623.23469168425</v>
          </cell>
          <cell r="P1975">
            <v>0.75</v>
          </cell>
          <cell r="Q1975">
            <v>0</v>
          </cell>
          <cell r="R1975">
            <v>0</v>
          </cell>
          <cell r="S1975" t="str">
            <v>PLNT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D1975">
            <v>282</v>
          </cell>
          <cell r="AE1975" t="str">
            <v>SE</v>
          </cell>
          <cell r="AF1975" t="str">
            <v>282.SE</v>
          </cell>
        </row>
        <row r="1976">
          <cell r="A1976">
            <v>1976</v>
          </cell>
          <cell r="D1976" t="str">
            <v>SG</v>
          </cell>
          <cell r="E1976" t="str">
            <v>P</v>
          </cell>
          <cell r="F1976">
            <v>-2893987.4234837857</v>
          </cell>
          <cell r="G1976">
            <v>-2893987.4234837857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M1976">
            <v>0.75</v>
          </cell>
          <cell r="N1976">
            <v>-2170490.5676128394</v>
          </cell>
          <cell r="O1976">
            <v>-723496.85587094643</v>
          </cell>
          <cell r="P1976">
            <v>0.75</v>
          </cell>
          <cell r="Q1976">
            <v>0</v>
          </cell>
          <cell r="R1976">
            <v>0</v>
          </cell>
          <cell r="S1976" t="str">
            <v>PLNT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D1976">
            <v>282</v>
          </cell>
          <cell r="AE1976" t="str">
            <v>SG</v>
          </cell>
          <cell r="AF1976" t="str">
            <v>282.SG2</v>
          </cell>
        </row>
        <row r="1977">
          <cell r="A1977">
            <v>1977</v>
          </cell>
          <cell r="F1977">
            <v>-1833161379.3109086</v>
          </cell>
          <cell r="G1977">
            <v>-896401498.56772852</v>
          </cell>
          <cell r="H1977">
            <v>-444218152.80242258</v>
          </cell>
          <cell r="I1977">
            <v>-481719371.10472703</v>
          </cell>
          <cell r="J1977">
            <v>-10822356.836031016</v>
          </cell>
          <cell r="K1977">
            <v>0</v>
          </cell>
          <cell r="N1977">
            <v>-672301123.92579663</v>
          </cell>
          <cell r="O1977">
            <v>-224100374.64193213</v>
          </cell>
          <cell r="Q1977">
            <v>-333163614.60181695</v>
          </cell>
          <cell r="R1977">
            <v>-111054538.20060565</v>
          </cell>
          <cell r="T1977">
            <v>-84482420.21258302</v>
          </cell>
          <cell r="U1977">
            <v>-242878691.17703217</v>
          </cell>
          <cell r="V1977">
            <v>-90172835.096996218</v>
          </cell>
          <cell r="W1977">
            <v>-49637184.947134204</v>
          </cell>
          <cell r="X1977">
            <v>-14548239.670981411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D1977">
            <v>282</v>
          </cell>
          <cell r="AE1977" t="str">
            <v>NA</v>
          </cell>
          <cell r="AF1977" t="str">
            <v>282.NA1</v>
          </cell>
        </row>
        <row r="1978">
          <cell r="A1978">
            <v>1978</v>
          </cell>
          <cell r="AD1978">
            <v>282</v>
          </cell>
          <cell r="AE1978" t="str">
            <v>NA</v>
          </cell>
          <cell r="AF1978" t="str">
            <v>282.NA2</v>
          </cell>
        </row>
        <row r="1979">
          <cell r="A1979">
            <v>1979</v>
          </cell>
          <cell r="B1979">
            <v>283</v>
          </cell>
          <cell r="C1979" t="str">
            <v xml:space="preserve">Accumulated Deferred Income Taxes </v>
          </cell>
          <cell r="AD1979">
            <v>283</v>
          </cell>
          <cell r="AE1979" t="str">
            <v>NA</v>
          </cell>
          <cell r="AF1979" t="str">
            <v>283.NA</v>
          </cell>
        </row>
        <row r="1980">
          <cell r="A1980">
            <v>1980</v>
          </cell>
          <cell r="D1980" t="str">
            <v>S</v>
          </cell>
          <cell r="E1980" t="str">
            <v>GP</v>
          </cell>
          <cell r="F1980">
            <v>-9219773.7984615397</v>
          </cell>
          <cell r="G1980">
            <v>-4497772.8026858568</v>
          </cell>
          <cell r="H1980">
            <v>-2241109.6267151767</v>
          </cell>
          <cell r="I1980">
            <v>-2426722.4952254002</v>
          </cell>
          <cell r="J1980">
            <v>-54168.873835109996</v>
          </cell>
          <cell r="K1980">
            <v>0</v>
          </cell>
          <cell r="M1980">
            <v>0.75</v>
          </cell>
          <cell r="N1980">
            <v>-3373329.6020143926</v>
          </cell>
          <cell r="O1980">
            <v>-1124443.2006714642</v>
          </cell>
          <cell r="P1980">
            <v>0.75</v>
          </cell>
          <cell r="Q1980">
            <v>-1680832.2200363826</v>
          </cell>
          <cell r="R1980">
            <v>-560277.40667879418</v>
          </cell>
          <cell r="S1980" t="str">
            <v>PLNT</v>
          </cell>
          <cell r="T1980">
            <v>-425659.44176551834</v>
          </cell>
          <cell r="U1980">
            <v>-1223252.0850071018</v>
          </cell>
          <cell r="V1980">
            <v>-454410.75185471564</v>
          </cell>
          <cell r="W1980">
            <v>-250141.54679368262</v>
          </cell>
          <cell r="X1980">
            <v>-73258.669804381541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D1980">
            <v>283</v>
          </cell>
          <cell r="AE1980" t="str">
            <v>S</v>
          </cell>
          <cell r="AF1980" t="str">
            <v>283.S</v>
          </cell>
        </row>
        <row r="1981">
          <cell r="A1981">
            <v>1981</v>
          </cell>
          <cell r="D1981" t="str">
            <v>SG</v>
          </cell>
          <cell r="E1981" t="str">
            <v>P</v>
          </cell>
          <cell r="F1981">
            <v>-795948.61127006495</v>
          </cell>
          <cell r="G1981">
            <v>-795948.61127006495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M1981">
            <v>0.75</v>
          </cell>
          <cell r="N1981">
            <v>-596961.45845254872</v>
          </cell>
          <cell r="O1981">
            <v>-198987.15281751624</v>
          </cell>
          <cell r="P1981">
            <v>0.75</v>
          </cell>
          <cell r="Q1981">
            <v>0</v>
          </cell>
          <cell r="R1981">
            <v>0</v>
          </cell>
          <cell r="S1981" t="str">
            <v>PLNT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D1981">
            <v>283</v>
          </cell>
          <cell r="AE1981" t="str">
            <v>SG</v>
          </cell>
          <cell r="AF1981" t="str">
            <v>283.SG</v>
          </cell>
        </row>
        <row r="1982">
          <cell r="A1982">
            <v>1982</v>
          </cell>
          <cell r="D1982" t="str">
            <v>SE</v>
          </cell>
          <cell r="E1982" t="str">
            <v>P</v>
          </cell>
          <cell r="F1982">
            <v>-29964761.775750864</v>
          </cell>
          <cell r="G1982">
            <v>-29964761.775750864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M1982">
            <v>0.75</v>
          </cell>
          <cell r="N1982">
            <v>-22473571.331813149</v>
          </cell>
          <cell r="O1982">
            <v>-7491190.4439377161</v>
          </cell>
          <cell r="P1982">
            <v>0.75</v>
          </cell>
          <cell r="Q1982">
            <v>0</v>
          </cell>
          <cell r="R1982">
            <v>0</v>
          </cell>
          <cell r="S1982" t="str">
            <v>PLNT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D1982">
            <v>283</v>
          </cell>
          <cell r="AE1982" t="str">
            <v>SE</v>
          </cell>
          <cell r="AF1982" t="str">
            <v>283.SE</v>
          </cell>
        </row>
        <row r="1983">
          <cell r="A1983">
            <v>1983</v>
          </cell>
          <cell r="D1983" t="str">
            <v>SO</v>
          </cell>
          <cell r="E1983" t="str">
            <v>LABOR</v>
          </cell>
          <cell r="F1983">
            <v>-85879641.947760031</v>
          </cell>
          <cell r="G1983">
            <v>-39770315.862902083</v>
          </cell>
          <cell r="H1983">
            <v>-6768650.5352152111</v>
          </cell>
          <cell r="I1983">
            <v>-27552866.454962555</v>
          </cell>
          <cell r="J1983">
            <v>-11787809.094680183</v>
          </cell>
          <cell r="K1983">
            <v>0</v>
          </cell>
          <cell r="M1983">
            <v>0.75</v>
          </cell>
          <cell r="N1983">
            <v>-29827736.897176564</v>
          </cell>
          <cell r="O1983">
            <v>-9942578.9657255206</v>
          </cell>
          <cell r="P1983">
            <v>0.75</v>
          </cell>
          <cell r="Q1983">
            <v>-5076487.9014114086</v>
          </cell>
          <cell r="R1983">
            <v>-1692162.6338038028</v>
          </cell>
          <cell r="S1983" t="str">
            <v>DISom</v>
          </cell>
          <cell r="T1983">
            <v>-2619526.0082099899</v>
          </cell>
          <cell r="U1983">
            <v>-22938235.168908864</v>
          </cell>
          <cell r="V1983">
            <v>-196403.07261853156</v>
          </cell>
          <cell r="W1983">
            <v>0</v>
          </cell>
          <cell r="X1983">
            <v>-1798702.2052251706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D1983">
            <v>283</v>
          </cell>
          <cell r="AE1983" t="str">
            <v>SO</v>
          </cell>
          <cell r="AF1983" t="str">
            <v>283.SO</v>
          </cell>
        </row>
        <row r="1984">
          <cell r="A1984">
            <v>1984</v>
          </cell>
          <cell r="D1984" t="str">
            <v>GPS</v>
          </cell>
          <cell r="E1984" t="str">
            <v>GP</v>
          </cell>
          <cell r="F1984">
            <v>-3624561.8230783283</v>
          </cell>
          <cell r="G1984">
            <v>-1768205.592225645</v>
          </cell>
          <cell r="H1984">
            <v>-881045.51932506252</v>
          </cell>
          <cell r="I1984">
            <v>-954015.34827970294</v>
          </cell>
          <cell r="J1984">
            <v>-21295.363247919198</v>
          </cell>
          <cell r="K1984">
            <v>0</v>
          </cell>
          <cell r="M1984">
            <v>0.75</v>
          </cell>
          <cell r="N1984">
            <v>-1326154.1941692338</v>
          </cell>
          <cell r="O1984">
            <v>-442051.39805641124</v>
          </cell>
          <cell r="P1984">
            <v>0.75</v>
          </cell>
          <cell r="Q1984">
            <v>-660784.13949379686</v>
          </cell>
          <cell r="R1984">
            <v>-220261.37983126563</v>
          </cell>
          <cell r="S1984" t="str">
            <v>PLNT</v>
          </cell>
          <cell r="T1984">
            <v>-167339.13390733895</v>
          </cell>
          <cell r="U1984">
            <v>-480896.05062301486</v>
          </cell>
          <cell r="V1984">
            <v>-178642.1119619828</v>
          </cell>
          <cell r="W1984">
            <v>-98337.933304332488</v>
          </cell>
          <cell r="X1984">
            <v>-28800.118483033744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D1984">
            <v>283</v>
          </cell>
          <cell r="AE1984" t="str">
            <v>GPS</v>
          </cell>
          <cell r="AF1984" t="str">
            <v>283.GPS</v>
          </cell>
        </row>
        <row r="1985">
          <cell r="A1985">
            <v>1985</v>
          </cell>
          <cell r="D1985" t="str">
            <v>SNP</v>
          </cell>
          <cell r="E1985" t="str">
            <v>PTD</v>
          </cell>
          <cell r="F1985">
            <v>-1139910.7759462013</v>
          </cell>
          <cell r="G1985">
            <v>-574108.25758659106</v>
          </cell>
          <cell r="H1985">
            <v>-272710.88966582221</v>
          </cell>
          <cell r="I1985">
            <v>-293091.62869378802</v>
          </cell>
          <cell r="J1985">
            <v>0</v>
          </cell>
          <cell r="K1985">
            <v>0</v>
          </cell>
          <cell r="M1985">
            <v>0.75</v>
          </cell>
          <cell r="N1985">
            <v>-430581.19318994333</v>
          </cell>
          <cell r="O1985">
            <v>-143527.06439664777</v>
          </cell>
          <cell r="P1985">
            <v>0.75</v>
          </cell>
          <cell r="Q1985">
            <v>-204533.16724936664</v>
          </cell>
          <cell r="R1985">
            <v>-68177.722416455552</v>
          </cell>
          <cell r="S1985" t="str">
            <v>PLNT</v>
          </cell>
          <cell r="T1985">
            <v>-51409.759171642174</v>
          </cell>
          <cell r="U1985">
            <v>-147740.39743036329</v>
          </cell>
          <cell r="V1985">
            <v>-54882.248637455719</v>
          </cell>
          <cell r="W1985">
            <v>-30211.280234139089</v>
          </cell>
          <cell r="X1985">
            <v>-8847.9432201877244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D1985">
            <v>283</v>
          </cell>
          <cell r="AE1985" t="str">
            <v>SNP</v>
          </cell>
          <cell r="AF1985" t="str">
            <v>283.SNP</v>
          </cell>
        </row>
        <row r="1986">
          <cell r="A1986">
            <v>1986</v>
          </cell>
          <cell r="D1986" t="str">
            <v>TROJP</v>
          </cell>
          <cell r="E1986" t="str">
            <v>P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M1986">
            <v>0.75</v>
          </cell>
          <cell r="N1986">
            <v>0</v>
          </cell>
          <cell r="O1986">
            <v>0</v>
          </cell>
          <cell r="P1986">
            <v>0.75</v>
          </cell>
          <cell r="Q1986">
            <v>0</v>
          </cell>
          <cell r="R1986">
            <v>0</v>
          </cell>
          <cell r="S1986" t="str">
            <v>PLNT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D1986">
            <v>283</v>
          </cell>
          <cell r="AE1986" t="str">
            <v>TROJP</v>
          </cell>
          <cell r="AF1986" t="str">
            <v>283.TROJP</v>
          </cell>
        </row>
        <row r="1987">
          <cell r="A1987">
            <v>1987</v>
          </cell>
          <cell r="D1987" t="str">
            <v>SG</v>
          </cell>
          <cell r="E1987" t="str">
            <v>P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M1987">
            <v>0.75</v>
          </cell>
          <cell r="N1987">
            <v>0</v>
          </cell>
          <cell r="O1987">
            <v>0</v>
          </cell>
          <cell r="P1987">
            <v>0.75</v>
          </cell>
          <cell r="Q1987">
            <v>0</v>
          </cell>
          <cell r="R1987">
            <v>0</v>
          </cell>
          <cell r="S1987" t="str">
            <v>PLNT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D1987">
            <v>283</v>
          </cell>
          <cell r="AE1987" t="str">
            <v>SG</v>
          </cell>
          <cell r="AF1987" t="str">
            <v>283.SG1</v>
          </cell>
        </row>
        <row r="1988">
          <cell r="A1988">
            <v>1988</v>
          </cell>
          <cell r="D1988" t="str">
            <v>SGCT</v>
          </cell>
          <cell r="E1988" t="str">
            <v>P</v>
          </cell>
          <cell r="F1988">
            <v>-388857.26286276634</v>
          </cell>
          <cell r="G1988">
            <v>-388857.26286276634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M1988">
            <v>0.75</v>
          </cell>
          <cell r="N1988">
            <v>-291642.94714707474</v>
          </cell>
          <cell r="O1988">
            <v>-97214.315715691584</v>
          </cell>
          <cell r="P1988">
            <v>0.75</v>
          </cell>
          <cell r="Q1988">
            <v>0</v>
          </cell>
          <cell r="R1988">
            <v>0</v>
          </cell>
          <cell r="S1988" t="str">
            <v>PLNT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D1988">
            <v>283</v>
          </cell>
          <cell r="AE1988" t="str">
            <v>SGCT</v>
          </cell>
          <cell r="AF1988" t="str">
            <v>283.SGCT</v>
          </cell>
        </row>
        <row r="1989">
          <cell r="A1989">
            <v>1989</v>
          </cell>
          <cell r="D1989" t="str">
            <v>SG</v>
          </cell>
          <cell r="E1989" t="str">
            <v>P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M1989">
            <v>0.75</v>
          </cell>
          <cell r="N1989">
            <v>0</v>
          </cell>
          <cell r="O1989">
            <v>0</v>
          </cell>
          <cell r="P1989">
            <v>0.75</v>
          </cell>
          <cell r="Q1989">
            <v>0</v>
          </cell>
          <cell r="R1989">
            <v>0</v>
          </cell>
          <cell r="S1989" t="str">
            <v>PLNT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D1989">
            <v>283</v>
          </cell>
          <cell r="AE1989" t="str">
            <v>SG</v>
          </cell>
          <cell r="AF1989" t="str">
            <v>283.SG2</v>
          </cell>
        </row>
        <row r="1990">
          <cell r="A1990">
            <v>1990</v>
          </cell>
          <cell r="E1990" t="str">
            <v xml:space="preserve"> </v>
          </cell>
          <cell r="F1990">
            <v>-131013455.99512981</v>
          </cell>
          <cell r="G1990">
            <v>-77759970.165283889</v>
          </cell>
          <cell r="H1990">
            <v>-10163516.570921272</v>
          </cell>
          <cell r="I1990">
            <v>-31226695.927161448</v>
          </cell>
          <cell r="J1990">
            <v>-11863273.331763212</v>
          </cell>
          <cell r="K1990">
            <v>0</v>
          </cell>
          <cell r="N1990">
            <v>-58319977.623962894</v>
          </cell>
          <cell r="O1990">
            <v>-19439992.541320972</v>
          </cell>
          <cell r="Q1990">
            <v>-7622637.428190955</v>
          </cell>
          <cell r="R1990">
            <v>-2540879.142730318</v>
          </cell>
          <cell r="T1990">
            <v>-3263934.3430544897</v>
          </cell>
          <cell r="U1990">
            <v>-24790123.701969344</v>
          </cell>
          <cell r="V1990">
            <v>-884338.18507268571</v>
          </cell>
          <cell r="W1990">
            <v>-378690.76033215417</v>
          </cell>
          <cell r="X1990">
            <v>-1909608.9367327734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D1990">
            <v>283</v>
          </cell>
          <cell r="AE1990" t="str">
            <v>NA</v>
          </cell>
          <cell r="AF1990" t="str">
            <v>283.NA1</v>
          </cell>
        </row>
        <row r="1991">
          <cell r="A1991">
            <v>1991</v>
          </cell>
          <cell r="AD1991">
            <v>283</v>
          </cell>
          <cell r="AE1991" t="str">
            <v>NA</v>
          </cell>
          <cell r="AF1991" t="str">
            <v>283.NA2</v>
          </cell>
        </row>
        <row r="1992">
          <cell r="A1992">
            <v>1992</v>
          </cell>
          <cell r="B1992" t="str">
            <v>TOTAL ACCUMULATED DEF INCOME TAX</v>
          </cell>
          <cell r="F1992">
            <v>-1891499845.4378083</v>
          </cell>
          <cell r="G1992">
            <v>-934322920.49586487</v>
          </cell>
          <cell r="H1992">
            <v>-449802199.25232285</v>
          </cell>
          <cell r="I1992">
            <v>-493764843.1339727</v>
          </cell>
          <cell r="J1992">
            <v>-13609882.55564842</v>
          </cell>
          <cell r="K1992">
            <v>0</v>
          </cell>
          <cell r="N1992">
            <v>-700742190.37189889</v>
          </cell>
          <cell r="O1992">
            <v>-233580730.12396622</v>
          </cell>
          <cell r="Q1992">
            <v>-337351649.43924218</v>
          </cell>
          <cell r="R1992">
            <v>-112450549.81308071</v>
          </cell>
          <cell r="T1992">
            <v>-85879382.892979279</v>
          </cell>
          <cell r="U1992">
            <v>-251877396.89728618</v>
          </cell>
          <cell r="V1992">
            <v>-90823220.406621367</v>
          </cell>
          <cell r="W1992">
            <v>-49960237.965977013</v>
          </cell>
          <cell r="X1992">
            <v>-15224604.971108861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D1992" t="str">
            <v>TOTAL ACCUMULATED DEF INCOME TAX</v>
          </cell>
          <cell r="AE1992" t="str">
            <v>NA</v>
          </cell>
          <cell r="AF1992" t="str">
            <v>TOTAL ACCUMULATED DEF INCOME TAX.NA</v>
          </cell>
        </row>
        <row r="1993">
          <cell r="A1993">
            <v>1993</v>
          </cell>
          <cell r="AD1993" t="str">
            <v>TOTAL ACCUMULATED DEF INCOME TAX</v>
          </cell>
          <cell r="AE1993" t="str">
            <v>NA</v>
          </cell>
          <cell r="AF1993" t="str">
            <v>TOTAL ACCUMULATED DEF INCOME TAX.NA1</v>
          </cell>
        </row>
        <row r="1994">
          <cell r="A1994">
            <v>1994</v>
          </cell>
          <cell r="B1994">
            <v>255</v>
          </cell>
          <cell r="C1994" t="str">
            <v>Accumulated Investment Tax Credit</v>
          </cell>
          <cell r="AD1994">
            <v>255</v>
          </cell>
          <cell r="AE1994" t="str">
            <v>NA</v>
          </cell>
          <cell r="AF1994" t="str">
            <v>255.NA</v>
          </cell>
        </row>
        <row r="1995">
          <cell r="A1995">
            <v>1995</v>
          </cell>
          <cell r="D1995" t="str">
            <v>S</v>
          </cell>
          <cell r="E1995" t="str">
            <v>PTD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M1995">
            <v>0.75</v>
          </cell>
          <cell r="N1995">
            <v>0</v>
          </cell>
          <cell r="O1995">
            <v>0</v>
          </cell>
          <cell r="P1995">
            <v>0.75</v>
          </cell>
          <cell r="Q1995">
            <v>0</v>
          </cell>
          <cell r="R1995">
            <v>0</v>
          </cell>
          <cell r="S1995" t="str">
            <v>PLNT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D1995">
            <v>255</v>
          </cell>
          <cell r="AE1995" t="str">
            <v>S</v>
          </cell>
          <cell r="AF1995" t="str">
            <v>255.S</v>
          </cell>
        </row>
        <row r="1996">
          <cell r="A1996">
            <v>1996</v>
          </cell>
          <cell r="D1996" t="str">
            <v>ITC84</v>
          </cell>
          <cell r="E1996" t="str">
            <v>PTD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M1996">
            <v>0.75</v>
          </cell>
          <cell r="N1996">
            <v>0</v>
          </cell>
          <cell r="O1996">
            <v>0</v>
          </cell>
          <cell r="P1996">
            <v>0.75</v>
          </cell>
          <cell r="Q1996">
            <v>0</v>
          </cell>
          <cell r="R1996">
            <v>0</v>
          </cell>
          <cell r="S1996" t="str">
            <v>PLNT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D1996">
            <v>255</v>
          </cell>
          <cell r="AE1996" t="str">
            <v>ITC84</v>
          </cell>
          <cell r="AF1996" t="str">
            <v>255.ITC84</v>
          </cell>
        </row>
        <row r="1997">
          <cell r="A1997">
            <v>1997</v>
          </cell>
          <cell r="D1997" t="str">
            <v>ITC85</v>
          </cell>
          <cell r="E1997" t="str">
            <v>PTD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M1997">
            <v>0.75</v>
          </cell>
          <cell r="N1997">
            <v>0</v>
          </cell>
          <cell r="O1997">
            <v>0</v>
          </cell>
          <cell r="P1997">
            <v>0.75</v>
          </cell>
          <cell r="Q1997">
            <v>0</v>
          </cell>
          <cell r="R1997">
            <v>0</v>
          </cell>
          <cell r="S1997" t="str">
            <v>PLNT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255</v>
          </cell>
          <cell r="AE1997" t="str">
            <v>ITC85</v>
          </cell>
          <cell r="AF1997" t="str">
            <v>255.ITC85</v>
          </cell>
        </row>
        <row r="1998">
          <cell r="A1998">
            <v>1998</v>
          </cell>
          <cell r="D1998" t="str">
            <v>ITC86</v>
          </cell>
          <cell r="E1998" t="str">
            <v>PTD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M1998">
            <v>0.75</v>
          </cell>
          <cell r="N1998">
            <v>0</v>
          </cell>
          <cell r="O1998">
            <v>0</v>
          </cell>
          <cell r="P1998">
            <v>0.75</v>
          </cell>
          <cell r="Q1998">
            <v>0</v>
          </cell>
          <cell r="R1998">
            <v>0</v>
          </cell>
          <cell r="S1998" t="str">
            <v>PLNT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D1998">
            <v>255</v>
          </cell>
          <cell r="AE1998" t="str">
            <v>ITC86</v>
          </cell>
          <cell r="AF1998" t="str">
            <v>255.ITC86</v>
          </cell>
        </row>
        <row r="1999">
          <cell r="A1999">
            <v>1999</v>
          </cell>
          <cell r="D1999" t="str">
            <v>ITC88</v>
          </cell>
          <cell r="E1999" t="str">
            <v>PTD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M1999">
            <v>0.75</v>
          </cell>
          <cell r="N1999">
            <v>0</v>
          </cell>
          <cell r="O1999">
            <v>0</v>
          </cell>
          <cell r="P1999">
            <v>0.75</v>
          </cell>
          <cell r="Q1999">
            <v>0</v>
          </cell>
          <cell r="R1999">
            <v>0</v>
          </cell>
          <cell r="S1999" t="str">
            <v>PLNT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D1999">
            <v>255</v>
          </cell>
          <cell r="AE1999" t="str">
            <v>ITC88</v>
          </cell>
          <cell r="AF1999" t="str">
            <v>255.ITC88</v>
          </cell>
        </row>
        <row r="2000">
          <cell r="A2000">
            <v>2000</v>
          </cell>
          <cell r="D2000" t="str">
            <v>ITC89</v>
          </cell>
          <cell r="E2000" t="str">
            <v>PTD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M2000">
            <v>0.75</v>
          </cell>
          <cell r="N2000">
            <v>0</v>
          </cell>
          <cell r="O2000">
            <v>0</v>
          </cell>
          <cell r="P2000">
            <v>0.75</v>
          </cell>
          <cell r="Q2000">
            <v>0</v>
          </cell>
          <cell r="R2000">
            <v>0</v>
          </cell>
          <cell r="S2000" t="str">
            <v>PLNT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D2000">
            <v>255</v>
          </cell>
          <cell r="AE2000" t="str">
            <v>ITC89</v>
          </cell>
          <cell r="AF2000" t="str">
            <v>255.ITC89</v>
          </cell>
        </row>
        <row r="2001">
          <cell r="A2001">
            <v>2001</v>
          </cell>
          <cell r="D2001" t="str">
            <v>ITC90</v>
          </cell>
          <cell r="E2001" t="str">
            <v>PTD</v>
          </cell>
          <cell r="F2001">
            <v>-73988.18349000001</v>
          </cell>
          <cell r="G2001">
            <v>-37263.642033896889</v>
          </cell>
          <cell r="H2001">
            <v>-17700.844460889879</v>
          </cell>
          <cell r="I2001">
            <v>-19023.696995213235</v>
          </cell>
          <cell r="J2001">
            <v>0</v>
          </cell>
          <cell r="K2001">
            <v>0</v>
          </cell>
          <cell r="M2001">
            <v>0.75</v>
          </cell>
          <cell r="N2001">
            <v>-27947.731525422667</v>
          </cell>
          <cell r="O2001">
            <v>-9315.9105084742223</v>
          </cell>
          <cell r="P2001">
            <v>0.75</v>
          </cell>
          <cell r="Q2001">
            <v>-13275.633345667409</v>
          </cell>
          <cell r="R2001">
            <v>-4425.2111152224697</v>
          </cell>
          <cell r="S2001" t="str">
            <v>PLNT</v>
          </cell>
          <cell r="T2001">
            <v>-3336.8530020350377</v>
          </cell>
          <cell r="U2001">
            <v>-9589.3852963094887</v>
          </cell>
          <cell r="V2001">
            <v>-3562.2418598168601</v>
          </cell>
          <cell r="W2001">
            <v>-1960.9234271654857</v>
          </cell>
          <cell r="X2001">
            <v>-574.29340988636022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D2001">
            <v>255</v>
          </cell>
          <cell r="AE2001" t="str">
            <v>ITC90</v>
          </cell>
          <cell r="AF2001" t="str">
            <v>255.ITC90</v>
          </cell>
        </row>
        <row r="2002">
          <cell r="A2002">
            <v>2002</v>
          </cell>
          <cell r="D2002" t="str">
            <v>SG</v>
          </cell>
          <cell r="E2002" t="str">
            <v>PTD</v>
          </cell>
          <cell r="F2002">
            <v>-115181.86133962213</v>
          </cell>
          <cell r="G2002">
            <v>-58010.555838794608</v>
          </cell>
          <cell r="H2002">
            <v>-27555.970644474542</v>
          </cell>
          <cell r="I2002">
            <v>-29615.33485635298</v>
          </cell>
          <cell r="J2002">
            <v>0</v>
          </cell>
          <cell r="K2002">
            <v>0</v>
          </cell>
          <cell r="M2002">
            <v>0.75</v>
          </cell>
          <cell r="N2002">
            <v>-43507.916879095952</v>
          </cell>
          <cell r="O2002">
            <v>-14502.638959698652</v>
          </cell>
          <cell r="P2002">
            <v>0.75</v>
          </cell>
          <cell r="Q2002">
            <v>-20666.977983355908</v>
          </cell>
          <cell r="R2002">
            <v>-6888.9926611186356</v>
          </cell>
          <cell r="S2002" t="str">
            <v>PLNT</v>
          </cell>
          <cell r="T2002">
            <v>-5194.6800375636794</v>
          </cell>
          <cell r="U2002">
            <v>-14928.37363254113</v>
          </cell>
          <cell r="V2002">
            <v>-5545.5564470112822</v>
          </cell>
          <cell r="W2002">
            <v>-3052.6875999857257</v>
          </cell>
          <cell r="X2002">
            <v>-894.03713925116028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D2002">
            <v>255</v>
          </cell>
          <cell r="AE2002" t="str">
            <v>SG</v>
          </cell>
          <cell r="AF2002" t="str">
            <v>255.SG</v>
          </cell>
        </row>
        <row r="2003">
          <cell r="A2003">
            <v>2003</v>
          </cell>
          <cell r="F2003">
            <v>-189170.04482962214</v>
          </cell>
          <cell r="G2003">
            <v>-95274.197872691497</v>
          </cell>
          <cell r="H2003">
            <v>-45256.815105364425</v>
          </cell>
          <cell r="I2003">
            <v>-48639.031851566215</v>
          </cell>
          <cell r="J2003">
            <v>0</v>
          </cell>
          <cell r="K2003">
            <v>0</v>
          </cell>
          <cell r="N2003">
            <v>-71455.648404518623</v>
          </cell>
          <cell r="O2003">
            <v>-23818.549468172874</v>
          </cell>
          <cell r="Q2003">
            <v>-33942.611329023319</v>
          </cell>
          <cell r="R2003">
            <v>-11314.203776341106</v>
          </cell>
          <cell r="T2003">
            <v>-8531.5330395987166</v>
          </cell>
          <cell r="U2003">
            <v>-24517.758928850621</v>
          </cell>
          <cell r="V2003">
            <v>-9107.7983068281428</v>
          </cell>
          <cell r="W2003">
            <v>-5013.6110271512116</v>
          </cell>
          <cell r="X2003">
            <v>-1468.3305491375204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D2003">
            <v>255</v>
          </cell>
          <cell r="AE2003" t="str">
            <v>NA</v>
          </cell>
          <cell r="AF2003" t="str">
            <v>255.NA1</v>
          </cell>
        </row>
        <row r="2004">
          <cell r="A2004">
            <v>2004</v>
          </cell>
          <cell r="AD2004">
            <v>255</v>
          </cell>
          <cell r="AE2004" t="str">
            <v>NA</v>
          </cell>
          <cell r="AF2004" t="str">
            <v>255.NA2</v>
          </cell>
        </row>
        <row r="2005">
          <cell r="A2005">
            <v>2005</v>
          </cell>
          <cell r="B2005" t="str">
            <v>TOTAL MISC RATE DRB DEDUCTIONS</v>
          </cell>
          <cell r="F2005">
            <v>-2082448962.3174734</v>
          </cell>
          <cell r="G2005">
            <v>-1043093113.5624973</v>
          </cell>
          <cell r="H2005">
            <v>-482702319.77158743</v>
          </cell>
          <cell r="I2005">
            <v>-525527906.55242687</v>
          </cell>
          <cell r="J2005">
            <v>-31125622.430962224</v>
          </cell>
          <cell r="K2005">
            <v>0</v>
          </cell>
          <cell r="N2005">
            <v>-779347625.19195604</v>
          </cell>
          <cell r="O2005">
            <v>-263745488.37054142</v>
          </cell>
          <cell r="Q2005">
            <v>-362026739.82869059</v>
          </cell>
          <cell r="R2005">
            <v>-120675579.94289686</v>
          </cell>
          <cell r="T2005">
            <v>-91450785.420488358</v>
          </cell>
          <cell r="U2005">
            <v>-267888388.52458715</v>
          </cell>
          <cell r="V2005">
            <v>-96770945.190805301</v>
          </cell>
          <cell r="W2005">
            <v>-53234308.993888259</v>
          </cell>
          <cell r="X2005">
            <v>-16183478.422657771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D2005" t="str">
            <v>TOTAL MISC RATE DRB DEDUCTIONS</v>
          </cell>
          <cell r="AE2005" t="str">
            <v>NA</v>
          </cell>
          <cell r="AF2005" t="str">
            <v>TOTAL MISC RATE DRB DEDUCTIONS.NA</v>
          </cell>
        </row>
        <row r="2006">
          <cell r="A2006">
            <v>2006</v>
          </cell>
          <cell r="AD2006" t="str">
            <v>TOTAL MISC RATE DRB DEDUCTIONS</v>
          </cell>
          <cell r="AE2006" t="str">
            <v>NA</v>
          </cell>
          <cell r="AF2006" t="str">
            <v>TOTAL MISC RATE DRB DEDUCTIONS.NA1</v>
          </cell>
        </row>
        <row r="2007">
          <cell r="A2007">
            <v>2007</v>
          </cell>
          <cell r="B2007" t="str">
            <v>108SP</v>
          </cell>
          <cell r="C2007" t="str">
            <v>Steam Prod Plant Accumulated Depr</v>
          </cell>
          <cell r="AD2007" t="str">
            <v>108SP</v>
          </cell>
          <cell r="AE2007" t="str">
            <v>NA</v>
          </cell>
          <cell r="AF2007" t="str">
            <v>108SP.NA</v>
          </cell>
        </row>
        <row r="2008">
          <cell r="A2008">
            <v>2008</v>
          </cell>
          <cell r="AD2008" t="str">
            <v>108SP</v>
          </cell>
          <cell r="AE2008" t="str">
            <v>NA</v>
          </cell>
          <cell r="AF2008" t="str">
            <v>108SP.NA1</v>
          </cell>
        </row>
        <row r="2009">
          <cell r="A2009">
            <v>2009</v>
          </cell>
          <cell r="D2009" t="str">
            <v>S</v>
          </cell>
          <cell r="E2009" t="str">
            <v>P</v>
          </cell>
          <cell r="F2009">
            <v>8582868.5115384609</v>
          </cell>
          <cell r="G2009">
            <v>8582868.5115384609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M2009">
            <v>0.75</v>
          </cell>
          <cell r="N2009">
            <v>6437151.3836538456</v>
          </cell>
          <cell r="O2009">
            <v>2145717.1278846152</v>
          </cell>
          <cell r="Q2009">
            <v>0</v>
          </cell>
          <cell r="R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D2009" t="str">
            <v>108SP</v>
          </cell>
          <cell r="AE2009" t="str">
            <v>S</v>
          </cell>
          <cell r="AF2009" t="str">
            <v>108SP.S</v>
          </cell>
        </row>
        <row r="2010">
          <cell r="A2010">
            <v>2010</v>
          </cell>
          <cell r="D2010" t="str">
            <v>SG</v>
          </cell>
          <cell r="E2010" t="str">
            <v>P</v>
          </cell>
          <cell r="F2010">
            <v>-322582812.83500177</v>
          </cell>
          <cell r="G2010">
            <v>-322582812.83500177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M2010">
            <v>0.75</v>
          </cell>
          <cell r="N2010">
            <v>-241937109.62625134</v>
          </cell>
          <cell r="O2010">
            <v>-80645703.208750442</v>
          </cell>
          <cell r="Q2010">
            <v>0</v>
          </cell>
          <cell r="R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D2010" t="str">
            <v>108SP</v>
          </cell>
          <cell r="AE2010" t="str">
            <v>SG</v>
          </cell>
          <cell r="AF2010" t="str">
            <v>108SP.SG</v>
          </cell>
        </row>
        <row r="2011">
          <cell r="A2011">
            <v>2011</v>
          </cell>
          <cell r="D2011" t="str">
            <v>SG</v>
          </cell>
          <cell r="E2011" t="str">
            <v>P</v>
          </cell>
          <cell r="F2011">
            <v>-348145555.96640605</v>
          </cell>
          <cell r="G2011">
            <v>-348145555.96640605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M2011">
            <v>0.75</v>
          </cell>
          <cell r="N2011">
            <v>-261109166.97480452</v>
          </cell>
          <cell r="O2011">
            <v>-87036388.991601512</v>
          </cell>
          <cell r="Q2011">
            <v>0</v>
          </cell>
          <cell r="R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D2011" t="str">
            <v>108SP</v>
          </cell>
          <cell r="AE2011" t="str">
            <v>SG</v>
          </cell>
          <cell r="AF2011" t="str">
            <v>108SP.SG1</v>
          </cell>
        </row>
        <row r="2012">
          <cell r="A2012">
            <v>2012</v>
          </cell>
          <cell r="D2012" t="str">
            <v>SG</v>
          </cell>
          <cell r="E2012" t="str">
            <v>P</v>
          </cell>
          <cell r="F2012">
            <v>-481154176.16428673</v>
          </cell>
          <cell r="G2012">
            <v>-481154176.16428673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M2012">
            <v>0.75</v>
          </cell>
          <cell r="N2012">
            <v>-360865632.12321508</v>
          </cell>
          <cell r="O2012">
            <v>-120288544.04107168</v>
          </cell>
          <cell r="Q2012">
            <v>0</v>
          </cell>
          <cell r="R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D2012" t="str">
            <v>108SP</v>
          </cell>
          <cell r="AE2012" t="str">
            <v>SG</v>
          </cell>
          <cell r="AF2012" t="str">
            <v>108SP.SG2</v>
          </cell>
        </row>
        <row r="2013">
          <cell r="A2013">
            <v>2013</v>
          </cell>
          <cell r="D2013" t="str">
            <v>SG</v>
          </cell>
          <cell r="E2013" t="str">
            <v>P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M2013">
            <v>0.75</v>
          </cell>
          <cell r="N2013">
            <v>0</v>
          </cell>
          <cell r="O2013">
            <v>0</v>
          </cell>
          <cell r="Q2013">
            <v>0</v>
          </cell>
          <cell r="R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D2013" t="str">
            <v>108SP</v>
          </cell>
          <cell r="AE2013" t="str">
            <v>SG</v>
          </cell>
          <cell r="AF2013" t="str">
            <v>108SP.SG3</v>
          </cell>
        </row>
        <row r="2014">
          <cell r="A2014">
            <v>2014</v>
          </cell>
          <cell r="D2014" t="str">
            <v>SG</v>
          </cell>
          <cell r="E2014" t="str">
            <v>P</v>
          </cell>
          <cell r="F2014">
            <v>-86078035.921034098</v>
          </cell>
          <cell r="G2014">
            <v>-86078035.921034098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M2014">
            <v>0.75</v>
          </cell>
          <cell r="N2014">
            <v>-64558526.940775573</v>
          </cell>
          <cell r="O2014">
            <v>-21519508.980258524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D2014" t="str">
            <v>108SP</v>
          </cell>
          <cell r="AE2014" t="str">
            <v>SG</v>
          </cell>
          <cell r="AF2014" t="str">
            <v>108SP.SG4</v>
          </cell>
        </row>
        <row r="2015">
          <cell r="A2015">
            <v>2015</v>
          </cell>
          <cell r="F2015">
            <v>-1229377712.37519</v>
          </cell>
          <cell r="G2015">
            <v>-1229377712.37519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N2015">
            <v>-922033284.28139257</v>
          </cell>
          <cell r="O2015">
            <v>-307344428.0937975</v>
          </cell>
          <cell r="Q2015">
            <v>0</v>
          </cell>
          <cell r="R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 t="str">
            <v>108SP</v>
          </cell>
          <cell r="AE2015" t="str">
            <v>NA</v>
          </cell>
          <cell r="AF2015" t="str">
            <v>108SP.NA2</v>
          </cell>
        </row>
        <row r="2016">
          <cell r="A2016">
            <v>2016</v>
          </cell>
          <cell r="AD2016" t="str">
            <v>108SP</v>
          </cell>
          <cell r="AE2016" t="str">
            <v>NA</v>
          </cell>
          <cell r="AF2016" t="str">
            <v>108SP.NA3</v>
          </cell>
        </row>
        <row r="2017">
          <cell r="A2017">
            <v>2017</v>
          </cell>
          <cell r="B2017" t="str">
            <v>108NP</v>
          </cell>
          <cell r="C2017" t="str">
            <v>Nuclear Prod Plant Accumulated Depr</v>
          </cell>
          <cell r="AD2017" t="str">
            <v>108NP</v>
          </cell>
          <cell r="AE2017" t="str">
            <v>NA</v>
          </cell>
          <cell r="AF2017" t="str">
            <v>108NP.NA</v>
          </cell>
        </row>
        <row r="2018">
          <cell r="A2018">
            <v>2018</v>
          </cell>
          <cell r="D2018" t="str">
            <v>SG</v>
          </cell>
          <cell r="E2018" t="str">
            <v>P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M2018">
            <v>0.75</v>
          </cell>
          <cell r="N2018">
            <v>0</v>
          </cell>
          <cell r="O2018">
            <v>0</v>
          </cell>
          <cell r="Q2018">
            <v>0</v>
          </cell>
          <cell r="R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D2018" t="str">
            <v>108NP</v>
          </cell>
          <cell r="AE2018" t="str">
            <v>SG</v>
          </cell>
          <cell r="AF2018" t="str">
            <v>108NP.SG</v>
          </cell>
        </row>
        <row r="2019">
          <cell r="A2019">
            <v>2019</v>
          </cell>
          <cell r="D2019" t="str">
            <v>SG</v>
          </cell>
          <cell r="E2019" t="str">
            <v>P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M2019">
            <v>0.75</v>
          </cell>
          <cell r="N2019">
            <v>0</v>
          </cell>
          <cell r="O2019">
            <v>0</v>
          </cell>
          <cell r="Q2019">
            <v>0</v>
          </cell>
          <cell r="R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D2019" t="str">
            <v>108NP</v>
          </cell>
          <cell r="AE2019" t="str">
            <v>SG</v>
          </cell>
          <cell r="AF2019" t="str">
            <v>108NP.SG1</v>
          </cell>
        </row>
        <row r="2020">
          <cell r="A2020">
            <v>2020</v>
          </cell>
          <cell r="D2020" t="str">
            <v>SG</v>
          </cell>
          <cell r="E2020" t="str">
            <v>P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M2020">
            <v>0.75</v>
          </cell>
          <cell r="N2020">
            <v>0</v>
          </cell>
          <cell r="O2020">
            <v>0</v>
          </cell>
          <cell r="Q2020">
            <v>0</v>
          </cell>
          <cell r="R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D2020" t="str">
            <v>108NP</v>
          </cell>
          <cell r="AE2020" t="str">
            <v>SG</v>
          </cell>
          <cell r="AF2020" t="str">
            <v>108NP.SG2</v>
          </cell>
        </row>
        <row r="2021">
          <cell r="A2021">
            <v>2021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N2021">
            <v>0</v>
          </cell>
          <cell r="O2021">
            <v>0</v>
          </cell>
          <cell r="Q2021">
            <v>0</v>
          </cell>
          <cell r="R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D2021" t="str">
            <v>108NP</v>
          </cell>
          <cell r="AE2021" t="str">
            <v>NA</v>
          </cell>
          <cell r="AF2021" t="str">
            <v>108NP.NA1</v>
          </cell>
        </row>
        <row r="2022">
          <cell r="A2022">
            <v>2022</v>
          </cell>
          <cell r="AD2022" t="str">
            <v>108NP</v>
          </cell>
          <cell r="AE2022" t="str">
            <v>NA</v>
          </cell>
          <cell r="AF2022" t="str">
            <v>108NP.NA2</v>
          </cell>
        </row>
        <row r="2023">
          <cell r="A2023">
            <v>2023</v>
          </cell>
          <cell r="AD2023" t="str">
            <v>108NP</v>
          </cell>
          <cell r="AE2023" t="str">
            <v>NA</v>
          </cell>
          <cell r="AF2023" t="str">
            <v>108NP.NA3</v>
          </cell>
        </row>
        <row r="2024">
          <cell r="A2024">
            <v>2024</v>
          </cell>
          <cell r="B2024" t="str">
            <v>108HP</v>
          </cell>
          <cell r="C2024" t="str">
            <v>Hydraulic Prod Plant Accum Depr</v>
          </cell>
          <cell r="AD2024" t="str">
            <v>108HP</v>
          </cell>
          <cell r="AE2024" t="str">
            <v>NA</v>
          </cell>
          <cell r="AF2024" t="str">
            <v>108HP.NA</v>
          </cell>
        </row>
        <row r="2025">
          <cell r="A2025">
            <v>2025</v>
          </cell>
          <cell r="D2025" t="str">
            <v>SG</v>
          </cell>
          <cell r="E2025" t="str">
            <v>P</v>
          </cell>
          <cell r="F2025">
            <v>-66704235.291927643</v>
          </cell>
          <cell r="G2025">
            <v>-66704235.291927643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M2025">
            <v>0.75</v>
          </cell>
          <cell r="N2025">
            <v>-50028176.468945734</v>
          </cell>
          <cell r="O2025">
            <v>-16676058.822981911</v>
          </cell>
          <cell r="Q2025">
            <v>0</v>
          </cell>
          <cell r="R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D2025" t="str">
            <v>108HP</v>
          </cell>
          <cell r="AE2025" t="str">
            <v>SG</v>
          </cell>
          <cell r="AF2025" t="str">
            <v>108HP.SG</v>
          </cell>
        </row>
        <row r="2026">
          <cell r="A2026">
            <v>2026</v>
          </cell>
          <cell r="D2026" t="str">
            <v>SG</v>
          </cell>
          <cell r="E2026" t="str">
            <v>P</v>
          </cell>
          <cell r="F2026">
            <v>-12239195.728578817</v>
          </cell>
          <cell r="G2026">
            <v>-12239195.728578817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M2026">
            <v>0.75</v>
          </cell>
          <cell r="N2026">
            <v>-9179396.7964341119</v>
          </cell>
          <cell r="O2026">
            <v>-3059798.9321447043</v>
          </cell>
          <cell r="Q2026">
            <v>0</v>
          </cell>
          <cell r="R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D2026" t="str">
            <v>108HP</v>
          </cell>
          <cell r="AE2026" t="str">
            <v>SG</v>
          </cell>
          <cell r="AF2026" t="str">
            <v>108HP.SG1</v>
          </cell>
        </row>
        <row r="2027">
          <cell r="A2027">
            <v>2027</v>
          </cell>
          <cell r="D2027" t="str">
            <v>SG</v>
          </cell>
          <cell r="E2027" t="str">
            <v>P</v>
          </cell>
          <cell r="F2027">
            <v>-42295017.114119232</v>
          </cell>
          <cell r="G2027">
            <v>-42295017.114119232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M2027">
            <v>0.75</v>
          </cell>
          <cell r="N2027">
            <v>-31721262.835589424</v>
          </cell>
          <cell r="O2027">
            <v>-10573754.278529808</v>
          </cell>
          <cell r="Q2027">
            <v>0</v>
          </cell>
          <cell r="R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D2027" t="str">
            <v>108HP</v>
          </cell>
          <cell r="AE2027" t="str">
            <v>SG</v>
          </cell>
          <cell r="AF2027" t="str">
            <v>108HP.SG2</v>
          </cell>
        </row>
        <row r="2028">
          <cell r="A2028">
            <v>2028</v>
          </cell>
          <cell r="D2028" t="str">
            <v>SG</v>
          </cell>
          <cell r="E2028" t="str">
            <v>P</v>
          </cell>
          <cell r="F2028">
            <v>-13749533.037351131</v>
          </cell>
          <cell r="G2028">
            <v>-13749533.037351131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M2028">
            <v>0.75</v>
          </cell>
          <cell r="N2028">
            <v>-10312149.778013349</v>
          </cell>
          <cell r="O2028">
            <v>-3437383.2593377829</v>
          </cell>
          <cell r="Q2028">
            <v>0</v>
          </cell>
          <cell r="R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D2028" t="str">
            <v>108HP</v>
          </cell>
          <cell r="AE2028" t="str">
            <v>SG</v>
          </cell>
          <cell r="AF2028" t="str">
            <v>108HP.SG3</v>
          </cell>
        </row>
        <row r="2029">
          <cell r="A2029">
            <v>2029</v>
          </cell>
          <cell r="F2029">
            <v>-134987981.1719768</v>
          </cell>
          <cell r="G2029">
            <v>-134987981.1719768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N2029">
            <v>-101240985.87898262</v>
          </cell>
          <cell r="O2029">
            <v>-33746995.292994201</v>
          </cell>
          <cell r="Q2029">
            <v>0</v>
          </cell>
          <cell r="R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D2029" t="str">
            <v>108HP</v>
          </cell>
          <cell r="AE2029" t="str">
            <v>NA</v>
          </cell>
          <cell r="AF2029" t="str">
            <v>108HP.NA1</v>
          </cell>
        </row>
        <row r="2030">
          <cell r="A2030">
            <v>2030</v>
          </cell>
          <cell r="AD2030" t="str">
            <v>108HP</v>
          </cell>
          <cell r="AE2030" t="str">
            <v>NA</v>
          </cell>
          <cell r="AF2030" t="str">
            <v>108HP.NA2</v>
          </cell>
        </row>
        <row r="2031">
          <cell r="A2031">
            <v>2031</v>
          </cell>
          <cell r="B2031" t="str">
            <v>108OP</v>
          </cell>
          <cell r="C2031" t="str">
            <v>Other Production Plant - Accum Depr</v>
          </cell>
          <cell r="AD2031" t="str">
            <v>108OP</v>
          </cell>
          <cell r="AE2031" t="str">
            <v>NA</v>
          </cell>
          <cell r="AF2031" t="str">
            <v>108OP.NA</v>
          </cell>
        </row>
        <row r="2032">
          <cell r="A2032">
            <v>2032</v>
          </cell>
          <cell r="D2032" t="str">
            <v>S</v>
          </cell>
          <cell r="E2032" t="str">
            <v>P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M2032">
            <v>0.75</v>
          </cell>
          <cell r="N2032">
            <v>0</v>
          </cell>
          <cell r="O2032">
            <v>0</v>
          </cell>
          <cell r="Q2032">
            <v>0</v>
          </cell>
          <cell r="R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D2032" t="str">
            <v>108OP</v>
          </cell>
          <cell r="AE2032" t="str">
            <v>S</v>
          </cell>
          <cell r="AF2032" t="str">
            <v>108OP.S</v>
          </cell>
        </row>
        <row r="2033">
          <cell r="A2033">
            <v>2033</v>
          </cell>
          <cell r="D2033" t="str">
            <v>SG</v>
          </cell>
          <cell r="E2033" t="str">
            <v>P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M2033">
            <v>0.75</v>
          </cell>
          <cell r="N2033">
            <v>0</v>
          </cell>
          <cell r="O2033">
            <v>0</v>
          </cell>
          <cell r="Q2033">
            <v>0</v>
          </cell>
          <cell r="R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D2033" t="str">
            <v>108OP</v>
          </cell>
          <cell r="AE2033" t="str">
            <v>SG</v>
          </cell>
          <cell r="AF2033" t="str">
            <v>108OP.SG</v>
          </cell>
        </row>
        <row r="2034">
          <cell r="A2034">
            <v>2034</v>
          </cell>
          <cell r="C2034" t="str">
            <v>SG-W</v>
          </cell>
          <cell r="D2034" t="str">
            <v>SG</v>
          </cell>
          <cell r="E2034" t="str">
            <v>P</v>
          </cell>
          <cell r="F2034">
            <v>-220448816.12351641</v>
          </cell>
          <cell r="G2034">
            <v>-220448816.12351641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M2034">
            <v>0.75</v>
          </cell>
          <cell r="N2034">
            <v>-165336612.0926373</v>
          </cell>
          <cell r="O2034">
            <v>-55112204.030879103</v>
          </cell>
          <cell r="Q2034">
            <v>0</v>
          </cell>
          <cell r="R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D2034" t="str">
            <v>108OP</v>
          </cell>
          <cell r="AE2034" t="str">
            <v>SG</v>
          </cell>
          <cell r="AF2034" t="str">
            <v>108OP.SG1</v>
          </cell>
        </row>
        <row r="2035">
          <cell r="A2035">
            <v>2035</v>
          </cell>
          <cell r="D2035" t="str">
            <v>SG</v>
          </cell>
          <cell r="E2035" t="str">
            <v>P</v>
          </cell>
          <cell r="F2035">
            <v>-126888874.636178</v>
          </cell>
          <cell r="G2035">
            <v>-126888874.636178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M2035">
            <v>0.75</v>
          </cell>
          <cell r="N2035">
            <v>-95166655.977133498</v>
          </cell>
          <cell r="O2035">
            <v>-31722218.6590445</v>
          </cell>
          <cell r="Q2035">
            <v>0</v>
          </cell>
          <cell r="R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D2035" t="str">
            <v>108OP</v>
          </cell>
          <cell r="AE2035" t="str">
            <v>SG</v>
          </cell>
          <cell r="AF2035" t="str">
            <v>108OP.SG2</v>
          </cell>
        </row>
        <row r="2036">
          <cell r="A2036">
            <v>2036</v>
          </cell>
          <cell r="D2036" t="str">
            <v>SG</v>
          </cell>
          <cell r="E2036" t="str">
            <v>P</v>
          </cell>
          <cell r="F2036">
            <v>-12468784.612127604</v>
          </cell>
          <cell r="G2036">
            <v>-12468784.612127604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M2036">
            <v>0.75</v>
          </cell>
          <cell r="N2036">
            <v>-9351588.4590957034</v>
          </cell>
          <cell r="O2036">
            <v>-3117196.153031901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D2036" t="str">
            <v>108OP</v>
          </cell>
          <cell r="AE2036" t="str">
            <v>SG</v>
          </cell>
          <cell r="AF2036" t="str">
            <v>108OP.SG3</v>
          </cell>
        </row>
        <row r="2037">
          <cell r="A2037">
            <v>2037</v>
          </cell>
          <cell r="F2037">
            <v>-359806475.371822</v>
          </cell>
          <cell r="G2037">
            <v>-359806475.371822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N2037">
            <v>-269854856.52886653</v>
          </cell>
          <cell r="O2037">
            <v>-89951618.8429555</v>
          </cell>
          <cell r="Q2037">
            <v>0</v>
          </cell>
          <cell r="R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D2037" t="str">
            <v>108OP</v>
          </cell>
          <cell r="AE2037" t="str">
            <v>NA</v>
          </cell>
          <cell r="AF2037" t="str">
            <v>108OP.NA1</v>
          </cell>
        </row>
        <row r="2038">
          <cell r="A2038">
            <v>2038</v>
          </cell>
          <cell r="AD2038" t="str">
            <v>108OP</v>
          </cell>
          <cell r="AE2038" t="str">
            <v>NA</v>
          </cell>
          <cell r="AF2038" t="str">
            <v>108OP.NA2</v>
          </cell>
        </row>
        <row r="2039">
          <cell r="A2039">
            <v>2039</v>
          </cell>
          <cell r="B2039" t="str">
            <v>108EP</v>
          </cell>
          <cell r="C2039" t="str">
            <v>Experimental Plant - Accum Depr</v>
          </cell>
          <cell r="AD2039" t="str">
            <v>108EP</v>
          </cell>
          <cell r="AE2039" t="str">
            <v>NA</v>
          </cell>
          <cell r="AF2039" t="str">
            <v>108EP.NA</v>
          </cell>
        </row>
        <row r="2040">
          <cell r="A2040">
            <v>2040</v>
          </cell>
          <cell r="D2040" t="str">
            <v>DGP</v>
          </cell>
          <cell r="E2040" t="str">
            <v>P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M2040">
            <v>0.75</v>
          </cell>
          <cell r="N2040">
            <v>0</v>
          </cell>
          <cell r="O2040">
            <v>0</v>
          </cell>
          <cell r="Q2040">
            <v>0</v>
          </cell>
          <cell r="R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D2040" t="str">
            <v>108EP</v>
          </cell>
          <cell r="AE2040" t="str">
            <v>DGP</v>
          </cell>
          <cell r="AF2040" t="str">
            <v>108EP.DGP</v>
          </cell>
        </row>
        <row r="2041">
          <cell r="A2041">
            <v>2041</v>
          </cell>
          <cell r="E2041" t="str">
            <v>P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M2041">
            <v>0.75</v>
          </cell>
          <cell r="N2041">
            <v>0</v>
          </cell>
          <cell r="O2041">
            <v>0</v>
          </cell>
          <cell r="Q2041">
            <v>0</v>
          </cell>
          <cell r="R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D2041" t="str">
            <v>108EP</v>
          </cell>
          <cell r="AE2041" t="str">
            <v>NA</v>
          </cell>
          <cell r="AF2041" t="str">
            <v>108EP.NA1</v>
          </cell>
        </row>
        <row r="2042">
          <cell r="A2042">
            <v>2042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N2042">
            <v>0</v>
          </cell>
          <cell r="O2042">
            <v>0</v>
          </cell>
          <cell r="Q2042">
            <v>0</v>
          </cell>
          <cell r="R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D2042" t="str">
            <v>108EP</v>
          </cell>
          <cell r="AE2042" t="str">
            <v>NA</v>
          </cell>
          <cell r="AF2042" t="str">
            <v>108EP.NA2</v>
          </cell>
        </row>
        <row r="2043">
          <cell r="A2043">
            <v>2043</v>
          </cell>
          <cell r="AD2043" t="str">
            <v>108EP</v>
          </cell>
          <cell r="AE2043" t="str">
            <v>NA</v>
          </cell>
          <cell r="AF2043" t="str">
            <v>108EP.NA3</v>
          </cell>
        </row>
        <row r="2044">
          <cell r="A2044">
            <v>2044</v>
          </cell>
          <cell r="B2044" t="str">
            <v>TOTAL PRODUCTION PLANT DEPRECIATION</v>
          </cell>
          <cell r="F2044">
            <v>-1724172168.9189887</v>
          </cell>
          <cell r="G2044">
            <v>-1724172168.9189887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N2044">
            <v>-1293129126.6892416</v>
          </cell>
          <cell r="O2044">
            <v>-431043042.22974718</v>
          </cell>
          <cell r="Q2044">
            <v>0</v>
          </cell>
          <cell r="R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D2044" t="str">
            <v>TOTAL PRODUCTION PLANT DEPRECIATION</v>
          </cell>
          <cell r="AE2044" t="str">
            <v>NA</v>
          </cell>
          <cell r="AF2044" t="str">
            <v>TOTAL PRODUCTION PLANT DEPRECIATION.NA</v>
          </cell>
        </row>
        <row r="2045">
          <cell r="A2045">
            <v>2045</v>
          </cell>
          <cell r="AD2045" t="str">
            <v>TOTAL PRODUCTION PLANT DEPRECIATION</v>
          </cell>
          <cell r="AE2045" t="str">
            <v>NA</v>
          </cell>
          <cell r="AF2045" t="str">
            <v>TOTAL PRODUCTION PLANT DEPRECIATION.NA1</v>
          </cell>
        </row>
        <row r="2046">
          <cell r="A2046">
            <v>2046</v>
          </cell>
          <cell r="B2046" t="str">
            <v>108TP</v>
          </cell>
          <cell r="C2046" t="str">
            <v>Transmission Plant Accumulated Depr</v>
          </cell>
          <cell r="AD2046" t="str">
            <v>108TP</v>
          </cell>
          <cell r="AE2046" t="str">
            <v>NA</v>
          </cell>
          <cell r="AF2046" t="str">
            <v>108TP.NA</v>
          </cell>
        </row>
        <row r="2047">
          <cell r="A2047">
            <v>2047</v>
          </cell>
          <cell r="D2047" t="str">
            <v>SG</v>
          </cell>
          <cell r="E2047" t="str">
            <v>T</v>
          </cell>
          <cell r="F2047">
            <v>-162989200.73277587</v>
          </cell>
          <cell r="G2047">
            <v>0</v>
          </cell>
          <cell r="H2047">
            <v>-162989200.73277587</v>
          </cell>
          <cell r="I2047">
            <v>0</v>
          </cell>
          <cell r="J2047">
            <v>0</v>
          </cell>
          <cell r="K2047">
            <v>0</v>
          </cell>
          <cell r="P2047">
            <v>0.75</v>
          </cell>
          <cell r="Q2047">
            <v>-122241900.5495819</v>
          </cell>
          <cell r="R2047">
            <v>-40747300.183193967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D2047" t="str">
            <v>108TP</v>
          </cell>
          <cell r="AE2047" t="str">
            <v>SG</v>
          </cell>
          <cell r="AF2047" t="str">
            <v>108TP.SG</v>
          </cell>
        </row>
        <row r="2048">
          <cell r="A2048">
            <v>2048</v>
          </cell>
          <cell r="D2048" t="str">
            <v>SG</v>
          </cell>
          <cell r="E2048" t="str">
            <v>T</v>
          </cell>
          <cell r="F2048">
            <v>-179006560.98520559</v>
          </cell>
          <cell r="G2048">
            <v>0</v>
          </cell>
          <cell r="H2048">
            <v>-179006560.98520559</v>
          </cell>
          <cell r="I2048">
            <v>0</v>
          </cell>
          <cell r="J2048">
            <v>0</v>
          </cell>
          <cell r="K2048">
            <v>0</v>
          </cell>
          <cell r="P2048">
            <v>0.75</v>
          </cell>
          <cell r="Q2048">
            <v>-134254920.73890418</v>
          </cell>
          <cell r="R2048">
            <v>-44751640.246301398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D2048" t="str">
            <v>108TP</v>
          </cell>
          <cell r="AE2048" t="str">
            <v>SG</v>
          </cell>
          <cell r="AF2048" t="str">
            <v>108TP.SG1</v>
          </cell>
        </row>
        <row r="2049">
          <cell r="A2049">
            <v>2049</v>
          </cell>
          <cell r="D2049" t="str">
            <v>SG</v>
          </cell>
          <cell r="E2049" t="str">
            <v>T</v>
          </cell>
          <cell r="F2049">
            <v>-301182039.67718869</v>
          </cell>
          <cell r="G2049">
            <v>0</v>
          </cell>
          <cell r="H2049">
            <v>-301182039.67718869</v>
          </cell>
          <cell r="I2049">
            <v>0</v>
          </cell>
          <cell r="J2049">
            <v>0</v>
          </cell>
          <cell r="K2049">
            <v>0</v>
          </cell>
          <cell r="P2049">
            <v>0.75</v>
          </cell>
          <cell r="Q2049">
            <v>-225886529.75789154</v>
          </cell>
          <cell r="R2049">
            <v>-75295509.919297174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D2049" t="str">
            <v>108TP</v>
          </cell>
          <cell r="AE2049" t="str">
            <v>SG</v>
          </cell>
          <cell r="AF2049" t="str">
            <v>108TP.SG2</v>
          </cell>
        </row>
        <row r="2050">
          <cell r="A2050">
            <v>2050</v>
          </cell>
          <cell r="B2050" t="str">
            <v>TOTAL TRANS PLANT ACCUM DEPR</v>
          </cell>
          <cell r="F2050">
            <v>-643177801.39517021</v>
          </cell>
          <cell r="G2050">
            <v>0</v>
          </cell>
          <cell r="H2050">
            <v>-643177801.39517021</v>
          </cell>
          <cell r="I2050">
            <v>0</v>
          </cell>
          <cell r="J2050">
            <v>0</v>
          </cell>
          <cell r="K2050">
            <v>0</v>
          </cell>
          <cell r="N2050">
            <v>0</v>
          </cell>
          <cell r="O2050">
            <v>0</v>
          </cell>
          <cell r="Q2050">
            <v>-482383351.0463776</v>
          </cell>
          <cell r="R2050">
            <v>-160794450.34879255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D2050" t="str">
            <v>TOTAL TRANS PLANT ACCUM DEPR</v>
          </cell>
          <cell r="AE2050" t="str">
            <v>NA</v>
          </cell>
          <cell r="AF2050" t="str">
            <v>TOTAL TRANS PLANT ACCUM DEPR.NA</v>
          </cell>
        </row>
        <row r="2051">
          <cell r="A2051">
            <v>2051</v>
          </cell>
          <cell r="AD2051" t="str">
            <v>TOTAL TRANS PLANT ACCUM DEPR</v>
          </cell>
          <cell r="AE2051" t="str">
            <v>NA</v>
          </cell>
          <cell r="AF2051" t="str">
            <v>TOTAL TRANS PLANT ACCUM DEPR.NA1</v>
          </cell>
        </row>
        <row r="2052">
          <cell r="A2052">
            <v>2052</v>
          </cell>
          <cell r="B2052">
            <v>108360</v>
          </cell>
          <cell r="C2052" t="str">
            <v>Land and Land Rights</v>
          </cell>
          <cell r="AD2052">
            <v>108360</v>
          </cell>
          <cell r="AE2052" t="str">
            <v>NA</v>
          </cell>
          <cell r="AF2052" t="str">
            <v>108360.NA</v>
          </cell>
        </row>
        <row r="2053">
          <cell r="A2053">
            <v>2053</v>
          </cell>
          <cell r="D2053" t="str">
            <v>S</v>
          </cell>
          <cell r="E2053" t="str">
            <v>DPW</v>
          </cell>
          <cell r="F2053">
            <v>-2775978.3984615402</v>
          </cell>
          <cell r="G2053">
            <v>0</v>
          </cell>
          <cell r="H2053">
            <v>0</v>
          </cell>
          <cell r="I2053">
            <v>-2775978.3984615402</v>
          </cell>
          <cell r="J2053">
            <v>0</v>
          </cell>
          <cell r="K2053">
            <v>0</v>
          </cell>
          <cell r="S2053" t="str">
            <v>PLNT2</v>
          </cell>
          <cell r="T2053">
            <v>-716606.92296513903</v>
          </cell>
          <cell r="U2053">
            <v>-2059371.4754964011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D2053">
            <v>108360</v>
          </cell>
          <cell r="AE2053" t="str">
            <v>S</v>
          </cell>
          <cell r="AF2053" t="str">
            <v>108360.S</v>
          </cell>
        </row>
        <row r="2054">
          <cell r="A2054">
            <v>2054</v>
          </cell>
          <cell r="F2054">
            <v>-2775978.3984615402</v>
          </cell>
          <cell r="G2054">
            <v>0</v>
          </cell>
          <cell r="H2054">
            <v>0</v>
          </cell>
          <cell r="I2054">
            <v>-2775978.3984615402</v>
          </cell>
          <cell r="J2054">
            <v>0</v>
          </cell>
          <cell r="K2054">
            <v>0</v>
          </cell>
          <cell r="N2054">
            <v>0</v>
          </cell>
          <cell r="O2054">
            <v>0</v>
          </cell>
          <cell r="Q2054">
            <v>0</v>
          </cell>
          <cell r="R2054">
            <v>0</v>
          </cell>
          <cell r="T2054">
            <v>-716606.92296513903</v>
          </cell>
          <cell r="U2054">
            <v>-2059371.4754964011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D2054">
            <v>108360</v>
          </cell>
          <cell r="AE2054" t="str">
            <v>NA</v>
          </cell>
          <cell r="AF2054" t="str">
            <v>108360.NA1</v>
          </cell>
        </row>
        <row r="2055">
          <cell r="A2055">
            <v>2055</v>
          </cell>
          <cell r="AD2055">
            <v>108360</v>
          </cell>
          <cell r="AE2055" t="str">
            <v>NA</v>
          </cell>
          <cell r="AF2055" t="str">
            <v>108360.NA2</v>
          </cell>
        </row>
        <row r="2056">
          <cell r="A2056">
            <v>2056</v>
          </cell>
          <cell r="B2056">
            <v>108361</v>
          </cell>
          <cell r="C2056" t="str">
            <v>Structures and Improvements</v>
          </cell>
          <cell r="AD2056">
            <v>108361</v>
          </cell>
          <cell r="AE2056" t="str">
            <v>NA</v>
          </cell>
          <cell r="AF2056" t="str">
            <v>108361.NA</v>
          </cell>
        </row>
        <row r="2057">
          <cell r="A2057">
            <v>2057</v>
          </cell>
          <cell r="D2057" t="str">
            <v>S</v>
          </cell>
          <cell r="E2057" t="str">
            <v>DPW</v>
          </cell>
          <cell r="F2057">
            <v>-10038789.610769199</v>
          </cell>
          <cell r="G2057">
            <v>0</v>
          </cell>
          <cell r="H2057">
            <v>0</v>
          </cell>
          <cell r="I2057">
            <v>-10038789.610769199</v>
          </cell>
          <cell r="J2057">
            <v>0</v>
          </cell>
          <cell r="K2057">
            <v>0</v>
          </cell>
          <cell r="S2057" t="str">
            <v>PLNT2</v>
          </cell>
          <cell r="T2057">
            <v>-2591470.5018074331</v>
          </cell>
          <cell r="U2057">
            <v>-7447319.1089617657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D2057">
            <v>108361</v>
          </cell>
          <cell r="AE2057" t="str">
            <v>S</v>
          </cell>
          <cell r="AF2057" t="str">
            <v>108361.S</v>
          </cell>
        </row>
        <row r="2058">
          <cell r="A2058">
            <v>2058</v>
          </cell>
          <cell r="F2058">
            <v>-10038789.610769199</v>
          </cell>
          <cell r="G2058">
            <v>0</v>
          </cell>
          <cell r="H2058">
            <v>0</v>
          </cell>
          <cell r="I2058">
            <v>-10038789.610769199</v>
          </cell>
          <cell r="J2058">
            <v>0</v>
          </cell>
          <cell r="K2058">
            <v>0</v>
          </cell>
          <cell r="N2058">
            <v>0</v>
          </cell>
          <cell r="O2058">
            <v>0</v>
          </cell>
          <cell r="Q2058">
            <v>0</v>
          </cell>
          <cell r="R2058">
            <v>0</v>
          </cell>
          <cell r="T2058">
            <v>-2591470.5018074331</v>
          </cell>
          <cell r="U2058">
            <v>-7447319.1089617657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D2058">
            <v>108361</v>
          </cell>
          <cell r="AE2058" t="str">
            <v>NA</v>
          </cell>
          <cell r="AF2058" t="str">
            <v>108361.NA1</v>
          </cell>
        </row>
        <row r="2059">
          <cell r="A2059">
            <v>2059</v>
          </cell>
          <cell r="AD2059">
            <v>108361</v>
          </cell>
          <cell r="AE2059" t="str">
            <v>NA</v>
          </cell>
          <cell r="AF2059" t="str">
            <v>108361.NA2</v>
          </cell>
        </row>
        <row r="2060">
          <cell r="A2060">
            <v>2060</v>
          </cell>
          <cell r="B2060">
            <v>108362</v>
          </cell>
          <cell r="C2060" t="str">
            <v>Station Equipment</v>
          </cell>
          <cell r="AD2060">
            <v>108362</v>
          </cell>
          <cell r="AE2060" t="str">
            <v>NA</v>
          </cell>
          <cell r="AF2060" t="str">
            <v>108362.NA</v>
          </cell>
        </row>
        <row r="2061">
          <cell r="A2061">
            <v>2061</v>
          </cell>
          <cell r="D2061" t="str">
            <v>S</v>
          </cell>
          <cell r="E2061" t="str">
            <v>DPW</v>
          </cell>
          <cell r="F2061">
            <v>-101201888.806154</v>
          </cell>
          <cell r="G2061">
            <v>0</v>
          </cell>
          <cell r="H2061">
            <v>0</v>
          </cell>
          <cell r="I2061">
            <v>-101201888.806154</v>
          </cell>
          <cell r="J2061">
            <v>0</v>
          </cell>
          <cell r="K2061">
            <v>0</v>
          </cell>
          <cell r="S2061" t="str">
            <v>SUBS</v>
          </cell>
          <cell r="T2061">
            <v>-101201888.806154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D2061">
            <v>108362</v>
          </cell>
          <cell r="AE2061" t="str">
            <v>S</v>
          </cell>
          <cell r="AF2061" t="str">
            <v>108362.S</v>
          </cell>
        </row>
        <row r="2062">
          <cell r="A2062">
            <v>2062</v>
          </cell>
          <cell r="F2062">
            <v>-101201888.806154</v>
          </cell>
          <cell r="G2062">
            <v>0</v>
          </cell>
          <cell r="H2062">
            <v>0</v>
          </cell>
          <cell r="I2062">
            <v>-101201888.806154</v>
          </cell>
          <cell r="J2062">
            <v>0</v>
          </cell>
          <cell r="K2062">
            <v>0</v>
          </cell>
          <cell r="N2062">
            <v>0</v>
          </cell>
          <cell r="O2062">
            <v>0</v>
          </cell>
          <cell r="Q2062">
            <v>0</v>
          </cell>
          <cell r="R2062">
            <v>0</v>
          </cell>
          <cell r="T2062">
            <v>-101201888.806154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D2062">
            <v>108362</v>
          </cell>
          <cell r="AE2062" t="str">
            <v>NA</v>
          </cell>
          <cell r="AF2062" t="str">
            <v>108362.NA1</v>
          </cell>
        </row>
        <row r="2063">
          <cell r="A2063">
            <v>2063</v>
          </cell>
          <cell r="AD2063">
            <v>108362</v>
          </cell>
          <cell r="AE2063" t="str">
            <v>NA</v>
          </cell>
          <cell r="AF2063" t="str">
            <v>108362.NA2</v>
          </cell>
        </row>
        <row r="2064">
          <cell r="A2064">
            <v>2064</v>
          </cell>
          <cell r="B2064">
            <v>108364</v>
          </cell>
          <cell r="C2064" t="str">
            <v>Poles, Towers &amp; Fixtures</v>
          </cell>
          <cell r="AD2064">
            <v>108364</v>
          </cell>
          <cell r="AE2064" t="str">
            <v>NA</v>
          </cell>
          <cell r="AF2064" t="str">
            <v>108364.NA</v>
          </cell>
        </row>
        <row r="2065">
          <cell r="A2065">
            <v>2065</v>
          </cell>
          <cell r="D2065" t="str">
            <v>S</v>
          </cell>
          <cell r="E2065" t="str">
            <v>DPW</v>
          </cell>
          <cell r="F2065">
            <v>-141692722.24153799</v>
          </cell>
          <cell r="G2065">
            <v>0</v>
          </cell>
          <cell r="H2065">
            <v>0</v>
          </cell>
          <cell r="I2065">
            <v>-141692722.24153799</v>
          </cell>
          <cell r="J2065">
            <v>0</v>
          </cell>
          <cell r="K2065">
            <v>0</v>
          </cell>
          <cell r="S2065" t="str">
            <v>PC</v>
          </cell>
          <cell r="T2065">
            <v>0</v>
          </cell>
          <cell r="U2065">
            <v>-141692722.24153799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D2065">
            <v>108364</v>
          </cell>
          <cell r="AE2065" t="str">
            <v>S</v>
          </cell>
          <cell r="AF2065" t="str">
            <v>108364.S</v>
          </cell>
        </row>
        <row r="2066">
          <cell r="A2066">
            <v>2066</v>
          </cell>
          <cell r="F2066">
            <v>-141692722.24153799</v>
          </cell>
          <cell r="G2066">
            <v>0</v>
          </cell>
          <cell r="H2066">
            <v>0</v>
          </cell>
          <cell r="I2066">
            <v>-141692722.24153799</v>
          </cell>
          <cell r="J2066">
            <v>0</v>
          </cell>
          <cell r="K2066">
            <v>0</v>
          </cell>
          <cell r="N2066">
            <v>0</v>
          </cell>
          <cell r="O2066">
            <v>0</v>
          </cell>
          <cell r="Q2066">
            <v>0</v>
          </cell>
          <cell r="R2066">
            <v>0</v>
          </cell>
          <cell r="T2066">
            <v>0</v>
          </cell>
          <cell r="U2066">
            <v>-141692722.24153799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D2066">
            <v>108364</v>
          </cell>
          <cell r="AE2066" t="str">
            <v>NA</v>
          </cell>
          <cell r="AF2066" t="str">
            <v>108364.NA1</v>
          </cell>
        </row>
        <row r="2067">
          <cell r="A2067">
            <v>2067</v>
          </cell>
          <cell r="AD2067">
            <v>108364</v>
          </cell>
          <cell r="AE2067" t="str">
            <v>NA</v>
          </cell>
          <cell r="AF2067" t="str">
            <v>108364.NA2</v>
          </cell>
        </row>
        <row r="2068">
          <cell r="A2068">
            <v>2068</v>
          </cell>
          <cell r="B2068">
            <v>108365</v>
          </cell>
          <cell r="C2068" t="str">
            <v>Overhead Conductors</v>
          </cell>
          <cell r="AD2068">
            <v>108365</v>
          </cell>
          <cell r="AE2068" t="str">
            <v>NA</v>
          </cell>
          <cell r="AF2068" t="str">
            <v>108365.NA</v>
          </cell>
        </row>
        <row r="2069">
          <cell r="A2069">
            <v>2069</v>
          </cell>
          <cell r="D2069" t="str">
            <v>S</v>
          </cell>
          <cell r="E2069" t="str">
            <v>DPW</v>
          </cell>
          <cell r="F2069">
            <v>-79175529.069999993</v>
          </cell>
          <cell r="G2069">
            <v>0</v>
          </cell>
          <cell r="H2069">
            <v>0</v>
          </cell>
          <cell r="I2069">
            <v>-79175529.069999993</v>
          </cell>
          <cell r="J2069">
            <v>0</v>
          </cell>
          <cell r="K2069">
            <v>0</v>
          </cell>
          <cell r="S2069" t="str">
            <v>PC</v>
          </cell>
          <cell r="T2069">
            <v>0</v>
          </cell>
          <cell r="U2069">
            <v>-79175529.069999993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D2069">
            <v>108365</v>
          </cell>
          <cell r="AE2069" t="str">
            <v>S</v>
          </cell>
          <cell r="AF2069" t="str">
            <v>108365.S</v>
          </cell>
        </row>
        <row r="2070">
          <cell r="A2070">
            <v>2070</v>
          </cell>
          <cell r="F2070">
            <v>-79175529.069999993</v>
          </cell>
          <cell r="G2070">
            <v>0</v>
          </cell>
          <cell r="H2070">
            <v>0</v>
          </cell>
          <cell r="I2070">
            <v>-79175529.069999993</v>
          </cell>
          <cell r="J2070">
            <v>0</v>
          </cell>
          <cell r="K2070">
            <v>0</v>
          </cell>
          <cell r="N2070">
            <v>0</v>
          </cell>
          <cell r="O2070">
            <v>0</v>
          </cell>
          <cell r="Q2070">
            <v>0</v>
          </cell>
          <cell r="R2070">
            <v>0</v>
          </cell>
          <cell r="T2070">
            <v>0</v>
          </cell>
          <cell r="U2070">
            <v>-79175529.069999993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D2070">
            <v>108365</v>
          </cell>
          <cell r="AE2070" t="str">
            <v>NA</v>
          </cell>
          <cell r="AF2070" t="str">
            <v>108365.NA1</v>
          </cell>
        </row>
        <row r="2071">
          <cell r="A2071">
            <v>2071</v>
          </cell>
          <cell r="AD2071">
            <v>108365</v>
          </cell>
          <cell r="AE2071" t="str">
            <v>NA</v>
          </cell>
          <cell r="AF2071" t="str">
            <v>108365.NA2</v>
          </cell>
        </row>
        <row r="2072">
          <cell r="A2072">
            <v>2072</v>
          </cell>
          <cell r="B2072">
            <v>108366</v>
          </cell>
          <cell r="C2072" t="str">
            <v>Underground Conduit</v>
          </cell>
          <cell r="AD2072">
            <v>108366</v>
          </cell>
          <cell r="AE2072" t="str">
            <v>NA</v>
          </cell>
          <cell r="AF2072" t="str">
            <v>108366.NA</v>
          </cell>
        </row>
        <row r="2073">
          <cell r="A2073">
            <v>2073</v>
          </cell>
          <cell r="D2073" t="str">
            <v>S</v>
          </cell>
          <cell r="E2073" t="str">
            <v>DPW</v>
          </cell>
          <cell r="F2073">
            <v>-74060943.128461495</v>
          </cell>
          <cell r="G2073">
            <v>0</v>
          </cell>
          <cell r="H2073">
            <v>0</v>
          </cell>
          <cell r="I2073">
            <v>-74060943.128461495</v>
          </cell>
          <cell r="J2073">
            <v>0</v>
          </cell>
          <cell r="K2073">
            <v>0</v>
          </cell>
          <cell r="S2073" t="str">
            <v>PC</v>
          </cell>
          <cell r="T2073">
            <v>0</v>
          </cell>
          <cell r="U2073">
            <v>-74060943.128461495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D2073">
            <v>108366</v>
          </cell>
          <cell r="AE2073" t="str">
            <v>S</v>
          </cell>
          <cell r="AF2073" t="str">
            <v>108366.S</v>
          </cell>
        </row>
        <row r="2074">
          <cell r="A2074">
            <v>2074</v>
          </cell>
          <cell r="F2074">
            <v>-74060943.128461495</v>
          </cell>
          <cell r="G2074">
            <v>0</v>
          </cell>
          <cell r="H2074">
            <v>0</v>
          </cell>
          <cell r="I2074">
            <v>-74060943.128461495</v>
          </cell>
          <cell r="J2074">
            <v>0</v>
          </cell>
          <cell r="K2074">
            <v>0</v>
          </cell>
          <cell r="N2074">
            <v>0</v>
          </cell>
          <cell r="O2074">
            <v>0</v>
          </cell>
          <cell r="Q2074">
            <v>0</v>
          </cell>
          <cell r="R2074">
            <v>0</v>
          </cell>
          <cell r="T2074">
            <v>0</v>
          </cell>
          <cell r="U2074">
            <v>-74060943.128461495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D2074">
            <v>108366</v>
          </cell>
          <cell r="AE2074" t="str">
            <v>NA</v>
          </cell>
          <cell r="AF2074" t="str">
            <v>108366.NA1</v>
          </cell>
        </row>
        <row r="2075">
          <cell r="A2075">
            <v>2075</v>
          </cell>
          <cell r="AD2075">
            <v>108366</v>
          </cell>
          <cell r="AE2075" t="str">
            <v>NA</v>
          </cell>
          <cell r="AF2075" t="str">
            <v>108366.NA2</v>
          </cell>
        </row>
        <row r="2076">
          <cell r="A2076">
            <v>2076</v>
          </cell>
          <cell r="B2076">
            <v>108367</v>
          </cell>
          <cell r="C2076" t="str">
            <v xml:space="preserve">Underground Conductors </v>
          </cell>
          <cell r="AD2076">
            <v>108367</v>
          </cell>
          <cell r="AE2076" t="str">
            <v>NA</v>
          </cell>
          <cell r="AF2076" t="str">
            <v>108367.NA</v>
          </cell>
        </row>
        <row r="2077">
          <cell r="A2077">
            <v>2077</v>
          </cell>
          <cell r="D2077" t="str">
            <v>S</v>
          </cell>
          <cell r="E2077" t="str">
            <v>DPW</v>
          </cell>
          <cell r="F2077">
            <v>-204994588.231538</v>
          </cell>
          <cell r="G2077">
            <v>0</v>
          </cell>
          <cell r="H2077">
            <v>0</v>
          </cell>
          <cell r="I2077">
            <v>-204994588.231538</v>
          </cell>
          <cell r="J2077">
            <v>0</v>
          </cell>
          <cell r="K2077">
            <v>0</v>
          </cell>
          <cell r="S2077" t="str">
            <v>PC</v>
          </cell>
          <cell r="T2077">
            <v>0</v>
          </cell>
          <cell r="U2077">
            <v>-204994588.231538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D2077">
            <v>108367</v>
          </cell>
          <cell r="AE2077" t="str">
            <v>S</v>
          </cell>
          <cell r="AF2077" t="str">
            <v>108367.S</v>
          </cell>
        </row>
        <row r="2078">
          <cell r="A2078">
            <v>2078</v>
          </cell>
          <cell r="F2078">
            <v>-204994588.231538</v>
          </cell>
          <cell r="G2078">
            <v>0</v>
          </cell>
          <cell r="H2078">
            <v>0</v>
          </cell>
          <cell r="I2078">
            <v>-204994588.231538</v>
          </cell>
          <cell r="J2078">
            <v>0</v>
          </cell>
          <cell r="K2078">
            <v>0</v>
          </cell>
          <cell r="N2078">
            <v>0</v>
          </cell>
          <cell r="O2078">
            <v>0</v>
          </cell>
          <cell r="Q2078">
            <v>0</v>
          </cell>
          <cell r="R2078">
            <v>0</v>
          </cell>
          <cell r="T2078">
            <v>0</v>
          </cell>
          <cell r="U2078">
            <v>-204994588.231538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D2078">
            <v>108367</v>
          </cell>
          <cell r="AE2078" t="str">
            <v>NA</v>
          </cell>
          <cell r="AF2078" t="str">
            <v>108367.NA1</v>
          </cell>
        </row>
        <row r="2079">
          <cell r="A2079">
            <v>2079</v>
          </cell>
          <cell r="AD2079">
            <v>108367</v>
          </cell>
          <cell r="AE2079" t="str">
            <v>NA</v>
          </cell>
          <cell r="AF2079" t="str">
            <v>108367.NA2</v>
          </cell>
        </row>
        <row r="2080">
          <cell r="A2080">
            <v>2080</v>
          </cell>
          <cell r="B2080">
            <v>108368</v>
          </cell>
          <cell r="C2080" t="str">
            <v>Line Transformers</v>
          </cell>
          <cell r="AD2080">
            <v>108368</v>
          </cell>
          <cell r="AE2080" t="str">
            <v>NA</v>
          </cell>
          <cell r="AF2080" t="str">
            <v>108368.NA</v>
          </cell>
        </row>
        <row r="2081">
          <cell r="A2081">
            <v>2081</v>
          </cell>
          <cell r="D2081" t="str">
            <v>S</v>
          </cell>
          <cell r="E2081" t="str">
            <v>DPW</v>
          </cell>
          <cell r="F2081">
            <v>-116966251.06999999</v>
          </cell>
          <cell r="G2081">
            <v>0</v>
          </cell>
          <cell r="H2081">
            <v>0</v>
          </cell>
          <cell r="I2081">
            <v>-116966251.06999999</v>
          </cell>
          <cell r="J2081">
            <v>0</v>
          </cell>
          <cell r="K2081">
            <v>0</v>
          </cell>
          <cell r="S2081" t="str">
            <v>XFMR</v>
          </cell>
          <cell r="T2081">
            <v>0</v>
          </cell>
          <cell r="U2081">
            <v>0</v>
          </cell>
          <cell r="V2081">
            <v>-116966251.06999999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D2081">
            <v>108368</v>
          </cell>
          <cell r="AE2081" t="str">
            <v>S</v>
          </cell>
          <cell r="AF2081" t="str">
            <v>108368.S</v>
          </cell>
        </row>
        <row r="2082">
          <cell r="A2082">
            <v>2082</v>
          </cell>
          <cell r="F2082">
            <v>-116966251.06999999</v>
          </cell>
          <cell r="G2082">
            <v>0</v>
          </cell>
          <cell r="H2082">
            <v>0</v>
          </cell>
          <cell r="I2082">
            <v>-116966251.06999999</v>
          </cell>
          <cell r="J2082">
            <v>0</v>
          </cell>
          <cell r="K2082">
            <v>0</v>
          </cell>
          <cell r="N2082">
            <v>0</v>
          </cell>
          <cell r="O2082">
            <v>0</v>
          </cell>
          <cell r="Q2082">
            <v>0</v>
          </cell>
          <cell r="R2082">
            <v>0</v>
          </cell>
          <cell r="T2082">
            <v>0</v>
          </cell>
          <cell r="U2082">
            <v>0</v>
          </cell>
          <cell r="V2082">
            <v>-116966251.06999999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D2082">
            <v>108368</v>
          </cell>
          <cell r="AE2082" t="str">
            <v>NA</v>
          </cell>
          <cell r="AF2082" t="str">
            <v>108368.NA1</v>
          </cell>
        </row>
        <row r="2083">
          <cell r="A2083">
            <v>2083</v>
          </cell>
          <cell r="AD2083">
            <v>108368</v>
          </cell>
          <cell r="AE2083" t="str">
            <v>NA</v>
          </cell>
          <cell r="AF2083" t="str">
            <v>108368.NA2</v>
          </cell>
        </row>
        <row r="2084">
          <cell r="A2084">
            <v>2084</v>
          </cell>
          <cell r="B2084">
            <v>108369</v>
          </cell>
          <cell r="C2084" t="str">
            <v>Services</v>
          </cell>
          <cell r="AD2084">
            <v>108369</v>
          </cell>
          <cell r="AE2084" t="str">
            <v>NA</v>
          </cell>
          <cell r="AF2084" t="str">
            <v>108369.NA</v>
          </cell>
        </row>
        <row r="2085">
          <cell r="A2085">
            <v>2085</v>
          </cell>
          <cell r="D2085" t="str">
            <v>S</v>
          </cell>
          <cell r="E2085" t="str">
            <v>DPW</v>
          </cell>
          <cell r="F2085">
            <v>-90281930.189999998</v>
          </cell>
          <cell r="G2085">
            <v>0</v>
          </cell>
          <cell r="H2085">
            <v>0</v>
          </cell>
          <cell r="I2085">
            <v>-90281930.189999998</v>
          </cell>
          <cell r="J2085">
            <v>0</v>
          </cell>
          <cell r="K2085">
            <v>0</v>
          </cell>
          <cell r="S2085" t="str">
            <v>SERV</v>
          </cell>
          <cell r="T2085">
            <v>0</v>
          </cell>
          <cell r="U2085">
            <v>0</v>
          </cell>
          <cell r="V2085">
            <v>0</v>
          </cell>
          <cell r="W2085">
            <v>-90281930.189999998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D2085">
            <v>108369</v>
          </cell>
          <cell r="AE2085" t="str">
            <v>S</v>
          </cell>
          <cell r="AF2085" t="str">
            <v>108369.S</v>
          </cell>
        </row>
        <row r="2086">
          <cell r="A2086">
            <v>2086</v>
          </cell>
          <cell r="F2086">
            <v>-90281930.189999998</v>
          </cell>
          <cell r="G2086">
            <v>0</v>
          </cell>
          <cell r="H2086">
            <v>0</v>
          </cell>
          <cell r="I2086">
            <v>-90281930.189999998</v>
          </cell>
          <cell r="J2086">
            <v>0</v>
          </cell>
          <cell r="K2086">
            <v>0</v>
          </cell>
          <cell r="N2086">
            <v>0</v>
          </cell>
          <cell r="O2086">
            <v>0</v>
          </cell>
          <cell r="Q2086">
            <v>0</v>
          </cell>
          <cell r="R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-90281930.189999998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D2086">
            <v>108369</v>
          </cell>
          <cell r="AE2086" t="str">
            <v>NA</v>
          </cell>
          <cell r="AF2086" t="str">
            <v>108369.NA1</v>
          </cell>
        </row>
        <row r="2087">
          <cell r="A2087">
            <v>2087</v>
          </cell>
          <cell r="AD2087">
            <v>108369</v>
          </cell>
          <cell r="AE2087" t="str">
            <v>NA</v>
          </cell>
          <cell r="AF2087" t="str">
            <v>108369.NA2</v>
          </cell>
        </row>
        <row r="2088">
          <cell r="A2088">
            <v>2088</v>
          </cell>
          <cell r="B2088">
            <v>108370</v>
          </cell>
          <cell r="C2088" t="str">
            <v>Meters</v>
          </cell>
          <cell r="AD2088">
            <v>108370</v>
          </cell>
          <cell r="AE2088" t="str">
            <v>NA</v>
          </cell>
          <cell r="AF2088" t="str">
            <v>108370.NA</v>
          </cell>
        </row>
        <row r="2089">
          <cell r="A2089">
            <v>2089</v>
          </cell>
          <cell r="D2089" t="str">
            <v>S</v>
          </cell>
          <cell r="E2089" t="str">
            <v>DPW</v>
          </cell>
          <cell r="F2089">
            <v>-36464290.566923097</v>
          </cell>
          <cell r="G2089">
            <v>0</v>
          </cell>
          <cell r="H2089">
            <v>0</v>
          </cell>
          <cell r="I2089">
            <v>-36464290.566923097</v>
          </cell>
          <cell r="J2089">
            <v>0</v>
          </cell>
          <cell r="K2089">
            <v>0</v>
          </cell>
          <cell r="S2089" t="str">
            <v>METR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-36464290.566923097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D2089">
            <v>108370</v>
          </cell>
          <cell r="AE2089" t="str">
            <v>S</v>
          </cell>
          <cell r="AF2089" t="str">
            <v>108370.S</v>
          </cell>
        </row>
        <row r="2090">
          <cell r="A2090">
            <v>2090</v>
          </cell>
          <cell r="F2090">
            <v>-36464290.566923097</v>
          </cell>
          <cell r="G2090">
            <v>0</v>
          </cell>
          <cell r="H2090">
            <v>0</v>
          </cell>
          <cell r="I2090">
            <v>-36464290.566923097</v>
          </cell>
          <cell r="J2090">
            <v>0</v>
          </cell>
          <cell r="K2090">
            <v>0</v>
          </cell>
          <cell r="N2090">
            <v>0</v>
          </cell>
          <cell r="O2090">
            <v>0</v>
          </cell>
          <cell r="Q2090">
            <v>0</v>
          </cell>
          <cell r="R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-36464290.566923097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D2090">
            <v>108370</v>
          </cell>
          <cell r="AE2090" t="str">
            <v>NA</v>
          </cell>
          <cell r="AF2090" t="str">
            <v>108370.NA1</v>
          </cell>
        </row>
        <row r="2091">
          <cell r="A2091">
            <v>2091</v>
          </cell>
          <cell r="AD2091">
            <v>108370</v>
          </cell>
          <cell r="AE2091" t="str">
            <v>NA</v>
          </cell>
          <cell r="AF2091" t="str">
            <v>108370.NA2</v>
          </cell>
        </row>
        <row r="2092">
          <cell r="A2092">
            <v>2092</v>
          </cell>
          <cell r="B2092">
            <v>108371</v>
          </cell>
          <cell r="C2092" t="str">
            <v>Installations on Customers' Premises</v>
          </cell>
          <cell r="AD2092">
            <v>108371</v>
          </cell>
          <cell r="AE2092" t="str">
            <v>NA</v>
          </cell>
          <cell r="AF2092" t="str">
            <v>108371.NA</v>
          </cell>
        </row>
        <row r="2093">
          <cell r="A2093">
            <v>2093</v>
          </cell>
          <cell r="D2093" t="str">
            <v>S</v>
          </cell>
          <cell r="E2093" t="str">
            <v>DPW</v>
          </cell>
          <cell r="F2093">
            <v>-3449623.5184615399</v>
          </cell>
          <cell r="G2093">
            <v>0</v>
          </cell>
          <cell r="H2093">
            <v>0</v>
          </cell>
          <cell r="I2093">
            <v>-3449623.5184615399</v>
          </cell>
          <cell r="J2093">
            <v>0</v>
          </cell>
          <cell r="K2093">
            <v>0</v>
          </cell>
          <cell r="S2093" t="str">
            <v>PC</v>
          </cell>
          <cell r="T2093">
            <v>0</v>
          </cell>
          <cell r="U2093">
            <v>-3449623.5184615399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D2093">
            <v>108371</v>
          </cell>
          <cell r="AE2093" t="str">
            <v>S</v>
          </cell>
          <cell r="AF2093" t="str">
            <v>108371.S</v>
          </cell>
        </row>
        <row r="2094">
          <cell r="A2094">
            <v>2094</v>
          </cell>
          <cell r="F2094">
            <v>-3449623.5184615399</v>
          </cell>
          <cell r="G2094">
            <v>0</v>
          </cell>
          <cell r="H2094">
            <v>0</v>
          </cell>
          <cell r="I2094">
            <v>-3449623.5184615399</v>
          </cell>
          <cell r="J2094">
            <v>0</v>
          </cell>
          <cell r="K2094">
            <v>0</v>
          </cell>
          <cell r="N2094">
            <v>0</v>
          </cell>
          <cell r="O2094">
            <v>0</v>
          </cell>
          <cell r="Q2094">
            <v>0</v>
          </cell>
          <cell r="R2094">
            <v>0</v>
          </cell>
          <cell r="T2094">
            <v>0</v>
          </cell>
          <cell r="U2094">
            <v>-3449623.5184615399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D2094">
            <v>108371</v>
          </cell>
          <cell r="AE2094" t="str">
            <v>NA</v>
          </cell>
          <cell r="AF2094" t="str">
            <v>108371.NA1</v>
          </cell>
        </row>
        <row r="2095">
          <cell r="A2095">
            <v>2095</v>
          </cell>
          <cell r="AD2095">
            <v>108371</v>
          </cell>
          <cell r="AE2095" t="str">
            <v>NA</v>
          </cell>
          <cell r="AF2095" t="str">
            <v>108371.NA2</v>
          </cell>
        </row>
        <row r="2096">
          <cell r="A2096">
            <v>2096</v>
          </cell>
          <cell r="B2096">
            <v>108372</v>
          </cell>
          <cell r="C2096" t="str">
            <v>Leased Property</v>
          </cell>
          <cell r="AD2096">
            <v>108372</v>
          </cell>
          <cell r="AE2096" t="str">
            <v>NA</v>
          </cell>
          <cell r="AF2096" t="str">
            <v>108372.NA</v>
          </cell>
        </row>
        <row r="2097">
          <cell r="A2097">
            <v>2097</v>
          </cell>
          <cell r="D2097" t="str">
            <v>S</v>
          </cell>
          <cell r="E2097" t="str">
            <v>DPW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S2097" t="str">
            <v>PLNT2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D2097">
            <v>108372</v>
          </cell>
          <cell r="AE2097" t="str">
            <v>S</v>
          </cell>
          <cell r="AF2097" t="str">
            <v>108372.S</v>
          </cell>
        </row>
        <row r="2098">
          <cell r="A2098">
            <v>2098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N2098">
            <v>0</v>
          </cell>
          <cell r="O2098">
            <v>0</v>
          </cell>
          <cell r="Q2098">
            <v>0</v>
          </cell>
          <cell r="R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D2098">
            <v>108372</v>
          </cell>
          <cell r="AE2098" t="str">
            <v>NA</v>
          </cell>
          <cell r="AF2098" t="str">
            <v>108372.NA1</v>
          </cell>
        </row>
        <row r="2099">
          <cell r="A2099">
            <v>2099</v>
          </cell>
          <cell r="AD2099">
            <v>108372</v>
          </cell>
          <cell r="AE2099" t="str">
            <v>NA</v>
          </cell>
          <cell r="AF2099" t="str">
            <v>108372.NA2</v>
          </cell>
        </row>
        <row r="2100">
          <cell r="A2100">
            <v>2100</v>
          </cell>
          <cell r="B2100">
            <v>108373</v>
          </cell>
          <cell r="C2100" t="str">
            <v>Street Lights</v>
          </cell>
          <cell r="AD2100">
            <v>108373</v>
          </cell>
          <cell r="AE2100" t="str">
            <v>NA</v>
          </cell>
          <cell r="AF2100" t="str">
            <v>108373.NA</v>
          </cell>
        </row>
        <row r="2101">
          <cell r="A2101">
            <v>2101</v>
          </cell>
          <cell r="D2101" t="str">
            <v>S</v>
          </cell>
          <cell r="E2101" t="str">
            <v>DPW</v>
          </cell>
          <cell r="F2101">
            <v>-12365678.403846201</v>
          </cell>
          <cell r="G2101">
            <v>0</v>
          </cell>
          <cell r="H2101">
            <v>0</v>
          </cell>
          <cell r="I2101">
            <v>-12365678.403846201</v>
          </cell>
          <cell r="J2101">
            <v>0</v>
          </cell>
          <cell r="K2101">
            <v>0</v>
          </cell>
          <cell r="S2101" t="str">
            <v>PC</v>
          </cell>
          <cell r="T2101">
            <v>0</v>
          </cell>
          <cell r="U2101">
            <v>-12365678.403846201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D2101">
            <v>108373</v>
          </cell>
          <cell r="AE2101" t="str">
            <v>S</v>
          </cell>
          <cell r="AF2101" t="str">
            <v>108373.S</v>
          </cell>
        </row>
        <row r="2102">
          <cell r="A2102">
            <v>2102</v>
          </cell>
          <cell r="F2102">
            <v>-12365678.403846201</v>
          </cell>
          <cell r="G2102">
            <v>0</v>
          </cell>
          <cell r="H2102">
            <v>0</v>
          </cell>
          <cell r="I2102">
            <v>-12365678.403846201</v>
          </cell>
          <cell r="J2102">
            <v>0</v>
          </cell>
          <cell r="K2102">
            <v>0</v>
          </cell>
          <cell r="N2102">
            <v>0</v>
          </cell>
          <cell r="O2102">
            <v>0</v>
          </cell>
          <cell r="Q2102">
            <v>0</v>
          </cell>
          <cell r="R2102">
            <v>0</v>
          </cell>
          <cell r="T2102">
            <v>0</v>
          </cell>
          <cell r="U2102">
            <v>-12365678.403846201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D2102">
            <v>108373</v>
          </cell>
          <cell r="AE2102" t="str">
            <v>NA</v>
          </cell>
          <cell r="AF2102" t="str">
            <v>108373.NA1</v>
          </cell>
        </row>
        <row r="2103">
          <cell r="A2103">
            <v>2103</v>
          </cell>
          <cell r="AD2103">
            <v>108373</v>
          </cell>
          <cell r="AE2103" t="str">
            <v>NA</v>
          </cell>
          <cell r="AF2103" t="str">
            <v>108373.NA2</v>
          </cell>
        </row>
        <row r="2104">
          <cell r="A2104">
            <v>2104</v>
          </cell>
          <cell r="B2104" t="str">
            <v>108D00</v>
          </cell>
          <cell r="C2104" t="str">
            <v>Unclassified Dist Plant - Acct 300</v>
          </cell>
          <cell r="AD2104" t="str">
            <v>108D00</v>
          </cell>
          <cell r="AE2104" t="str">
            <v>NA</v>
          </cell>
          <cell r="AF2104" t="str">
            <v>108D00.NA</v>
          </cell>
        </row>
        <row r="2105">
          <cell r="A2105">
            <v>2105</v>
          </cell>
          <cell r="D2105" t="str">
            <v>S</v>
          </cell>
          <cell r="E2105" t="str">
            <v>DPW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S2105" t="str">
            <v>PLNT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D2105" t="str">
            <v>108D00</v>
          </cell>
          <cell r="AE2105" t="str">
            <v>S</v>
          </cell>
          <cell r="AF2105" t="str">
            <v>108D00.S</v>
          </cell>
        </row>
        <row r="2106">
          <cell r="A2106">
            <v>2106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N2106">
            <v>0</v>
          </cell>
          <cell r="O2106">
            <v>0</v>
          </cell>
          <cell r="Q2106">
            <v>0</v>
          </cell>
          <cell r="R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D2106" t="str">
            <v>108D00</v>
          </cell>
          <cell r="AE2106" t="str">
            <v>NA</v>
          </cell>
          <cell r="AF2106" t="str">
            <v>108D00.NA1</v>
          </cell>
        </row>
        <row r="2107">
          <cell r="A2107">
            <v>2107</v>
          </cell>
          <cell r="AD2107" t="str">
            <v>108D00</v>
          </cell>
          <cell r="AE2107" t="str">
            <v>NA</v>
          </cell>
          <cell r="AF2107" t="str">
            <v>108D00.NA2</v>
          </cell>
        </row>
        <row r="2108">
          <cell r="A2108">
            <v>2108</v>
          </cell>
          <cell r="B2108" t="str">
            <v>108DS</v>
          </cell>
          <cell r="C2108" t="str">
            <v>Unclassified Dist Sub Plant - Acct 300</v>
          </cell>
          <cell r="AD2108" t="str">
            <v>108DS</v>
          </cell>
          <cell r="AE2108" t="str">
            <v>NA</v>
          </cell>
          <cell r="AF2108" t="str">
            <v>108DS.NA</v>
          </cell>
        </row>
        <row r="2109">
          <cell r="A2109">
            <v>2109</v>
          </cell>
          <cell r="D2109" t="str">
            <v>S</v>
          </cell>
          <cell r="E2109" t="str">
            <v>DPW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S2109" t="str">
            <v>PLNT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D2109" t="str">
            <v>108DS</v>
          </cell>
          <cell r="AE2109" t="str">
            <v>S</v>
          </cell>
          <cell r="AF2109" t="str">
            <v>108DS.S</v>
          </cell>
        </row>
        <row r="2110">
          <cell r="A2110">
            <v>2110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N2110">
            <v>0</v>
          </cell>
          <cell r="O2110">
            <v>0</v>
          </cell>
          <cell r="Q2110">
            <v>0</v>
          </cell>
          <cell r="R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D2110" t="str">
            <v>108DS</v>
          </cell>
          <cell r="AE2110" t="str">
            <v>NA</v>
          </cell>
          <cell r="AF2110" t="str">
            <v>108DS.NA1</v>
          </cell>
        </row>
        <row r="2111">
          <cell r="A2111">
            <v>2111</v>
          </cell>
          <cell r="AD2111" t="str">
            <v>108DS</v>
          </cell>
          <cell r="AE2111" t="str">
            <v>NA</v>
          </cell>
          <cell r="AF2111" t="str">
            <v>108DS.NA2</v>
          </cell>
        </row>
        <row r="2112">
          <cell r="A2112">
            <v>2112</v>
          </cell>
          <cell r="B2112" t="str">
            <v>108DP</v>
          </cell>
          <cell r="C2112" t="str">
            <v>Unclassified Dist Sub Plant - Acct 300</v>
          </cell>
          <cell r="AD2112" t="str">
            <v>108DP</v>
          </cell>
          <cell r="AE2112" t="str">
            <v>NA</v>
          </cell>
          <cell r="AF2112" t="str">
            <v>108DP.NA</v>
          </cell>
        </row>
        <row r="2113">
          <cell r="A2113">
            <v>2113</v>
          </cell>
          <cell r="D2113" t="str">
            <v>S</v>
          </cell>
          <cell r="E2113" t="str">
            <v>DPW</v>
          </cell>
          <cell r="F2113">
            <v>-288476.20538461499</v>
          </cell>
          <cell r="G2113">
            <v>0</v>
          </cell>
          <cell r="H2113">
            <v>0</v>
          </cell>
          <cell r="I2113">
            <v>-288476.20538461499</v>
          </cell>
          <cell r="J2113">
            <v>0</v>
          </cell>
          <cell r="K2113">
            <v>0</v>
          </cell>
          <cell r="S2113" t="str">
            <v>PLNT</v>
          </cell>
          <cell r="T2113">
            <v>-50600.190499014985</v>
          </cell>
          <cell r="U2113">
            <v>-145413.87422993782</v>
          </cell>
          <cell r="V2113">
            <v>-54017.997376680927</v>
          </cell>
          <cell r="W2113">
            <v>-29735.531924253773</v>
          </cell>
          <cell r="X2113">
            <v>-8708.6113547274545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D2113" t="str">
            <v>108DP</v>
          </cell>
          <cell r="AE2113" t="str">
            <v>S</v>
          </cell>
          <cell r="AF2113" t="str">
            <v>108DP.S</v>
          </cell>
        </row>
        <row r="2114">
          <cell r="A2114">
            <v>2114</v>
          </cell>
          <cell r="F2114">
            <v>-288476.20538461499</v>
          </cell>
          <cell r="G2114">
            <v>0</v>
          </cell>
          <cell r="H2114">
            <v>0</v>
          </cell>
          <cell r="I2114">
            <v>-288476.20538461499</v>
          </cell>
          <cell r="J2114">
            <v>0</v>
          </cell>
          <cell r="K2114">
            <v>0</v>
          </cell>
          <cell r="N2114">
            <v>0</v>
          </cell>
          <cell r="O2114">
            <v>0</v>
          </cell>
          <cell r="Q2114">
            <v>0</v>
          </cell>
          <cell r="R2114">
            <v>0</v>
          </cell>
          <cell r="T2114">
            <v>-50600.190499014985</v>
          </cell>
          <cell r="U2114">
            <v>-145413.87422993782</v>
          </cell>
          <cell r="V2114">
            <v>-54017.997376680927</v>
          </cell>
          <cell r="W2114">
            <v>-29735.531924253773</v>
          </cell>
          <cell r="X2114">
            <v>-8708.6113547274545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D2114" t="str">
            <v>108DP</v>
          </cell>
          <cell r="AE2114" t="str">
            <v>NA</v>
          </cell>
          <cell r="AF2114" t="str">
            <v>108DP.NA1</v>
          </cell>
        </row>
        <row r="2115">
          <cell r="A2115">
            <v>2115</v>
          </cell>
          <cell r="AD2115" t="str">
            <v>108DP</v>
          </cell>
          <cell r="AE2115" t="str">
            <v>NA</v>
          </cell>
          <cell r="AF2115" t="str">
            <v>108DP.NA2</v>
          </cell>
        </row>
        <row r="2116">
          <cell r="A2116">
            <v>2116</v>
          </cell>
          <cell r="AD2116" t="str">
            <v>108DP</v>
          </cell>
          <cell r="AE2116" t="str">
            <v>NA</v>
          </cell>
          <cell r="AF2116" t="str">
            <v>108DP.NA3</v>
          </cell>
        </row>
        <row r="2117">
          <cell r="A2117">
            <v>2117</v>
          </cell>
          <cell r="B2117" t="str">
            <v>TOTAL DISTRIBUTION PLANT DEPR</v>
          </cell>
          <cell r="F2117">
            <v>-873756689.44153762</v>
          </cell>
          <cell r="G2117">
            <v>0</v>
          </cell>
          <cell r="H2117">
            <v>0</v>
          </cell>
          <cell r="I2117">
            <v>-873756689.44153762</v>
          </cell>
          <cell r="J2117">
            <v>0</v>
          </cell>
          <cell r="K2117">
            <v>0</v>
          </cell>
          <cell r="N2117">
            <v>0</v>
          </cell>
          <cell r="O2117">
            <v>0</v>
          </cell>
          <cell r="Q2117">
            <v>0</v>
          </cell>
          <cell r="R2117">
            <v>0</v>
          </cell>
          <cell r="T2117">
            <v>-104560566.42142558</v>
          </cell>
          <cell r="U2117">
            <v>-525391189.05253333</v>
          </cell>
          <cell r="V2117">
            <v>-117020269.06737667</v>
          </cell>
          <cell r="W2117">
            <v>-90311665.721924245</v>
          </cell>
          <cell r="X2117">
            <v>-36472999.178277828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D2117" t="str">
            <v>TOTAL DISTRIBUTION PLANT DEPR</v>
          </cell>
          <cell r="AE2117" t="str">
            <v>NA</v>
          </cell>
          <cell r="AF2117" t="str">
            <v>TOTAL DISTRIBUTION PLANT DEPR.NA</v>
          </cell>
        </row>
        <row r="2118">
          <cell r="A2118">
            <v>2118</v>
          </cell>
          <cell r="AD2118" t="str">
            <v>TOTAL DISTRIBUTION PLANT DEPR</v>
          </cell>
          <cell r="AE2118" t="str">
            <v>NA</v>
          </cell>
          <cell r="AF2118" t="str">
            <v>TOTAL DISTRIBUTION PLANT DEPR.NA1</v>
          </cell>
        </row>
        <row r="2119">
          <cell r="A2119">
            <v>2119</v>
          </cell>
          <cell r="B2119" t="str">
            <v>108GP</v>
          </cell>
          <cell r="C2119" t="str">
            <v>General Plant Accumulated Depr</v>
          </cell>
          <cell r="AD2119" t="str">
            <v>108GP</v>
          </cell>
          <cell r="AE2119" t="str">
            <v>NA</v>
          </cell>
          <cell r="AF2119" t="str">
            <v>108GP.NA</v>
          </cell>
        </row>
        <row r="2120">
          <cell r="A2120">
            <v>2120</v>
          </cell>
          <cell r="D2120" t="str">
            <v>S</v>
          </cell>
          <cell r="E2120" t="str">
            <v>G-SITUS</v>
          </cell>
          <cell r="F2120">
            <v>-74314293.267692298</v>
          </cell>
          <cell r="G2120">
            <v>0</v>
          </cell>
          <cell r="H2120">
            <v>-22029514.049441017</v>
          </cell>
          <cell r="I2120">
            <v>-52284779.218251273</v>
          </cell>
          <cell r="J2120">
            <v>0</v>
          </cell>
          <cell r="K2120">
            <v>0</v>
          </cell>
          <cell r="M2120">
            <v>0.75</v>
          </cell>
          <cell r="N2120">
            <v>0</v>
          </cell>
          <cell r="O2120">
            <v>0</v>
          </cell>
          <cell r="P2120">
            <v>0.75</v>
          </cell>
          <cell r="Q2120">
            <v>-16522135.537080763</v>
          </cell>
          <cell r="R2120">
            <v>-5507378.5123602543</v>
          </cell>
          <cell r="S2120" t="str">
            <v>PLNT</v>
          </cell>
          <cell r="T2120">
            <v>-9171015.6306137778</v>
          </cell>
          <cell r="U2120">
            <v>-26355491.952087142</v>
          </cell>
          <cell r="V2120">
            <v>-9790474.9644299969</v>
          </cell>
          <cell r="W2120">
            <v>-5389407.1419998892</v>
          </cell>
          <cell r="X2120">
            <v>-1578389.5291204653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D2120" t="str">
            <v>108GP</v>
          </cell>
          <cell r="AE2120" t="str">
            <v>S</v>
          </cell>
          <cell r="AF2120" t="str">
            <v>108GP.S</v>
          </cell>
        </row>
        <row r="2121">
          <cell r="A2121">
            <v>2121</v>
          </cell>
          <cell r="D2121" t="str">
            <v>SG</v>
          </cell>
          <cell r="E2121" t="str">
            <v>G-DGP</v>
          </cell>
          <cell r="F2121">
            <v>-570793.63275224692</v>
          </cell>
          <cell r="G2121">
            <v>-382440.35434392752</v>
          </cell>
          <cell r="H2121">
            <v>-188353.27840831937</v>
          </cell>
          <cell r="I2121">
            <v>0</v>
          </cell>
          <cell r="J2121">
            <v>0</v>
          </cell>
          <cell r="K2121">
            <v>0</v>
          </cell>
          <cell r="M2121">
            <v>0.75</v>
          </cell>
          <cell r="N2121">
            <v>-286830.26575794566</v>
          </cell>
          <cell r="O2121">
            <v>-95610.088585981881</v>
          </cell>
          <cell r="P2121">
            <v>0.75</v>
          </cell>
          <cell r="Q2121">
            <v>-141264.95880623953</v>
          </cell>
          <cell r="R2121">
            <v>-47088.319602079842</v>
          </cell>
          <cell r="S2121" t="str">
            <v>PLNT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D2121" t="str">
            <v>108GP</v>
          </cell>
          <cell r="AE2121" t="str">
            <v>SG</v>
          </cell>
          <cell r="AF2121" t="str">
            <v>108GP.SG</v>
          </cell>
        </row>
        <row r="2122">
          <cell r="A2122">
            <v>2122</v>
          </cell>
          <cell r="D2122" t="str">
            <v>SG</v>
          </cell>
          <cell r="E2122" t="str">
            <v>G-DGU</v>
          </cell>
          <cell r="F2122">
            <v>-1442982.4259724659</v>
          </cell>
          <cell r="G2122">
            <v>-966820.01801604312</v>
          </cell>
          <cell r="H2122">
            <v>-476162.40795642283</v>
          </cell>
          <cell r="I2122">
            <v>0</v>
          </cell>
          <cell r="J2122">
            <v>0</v>
          </cell>
          <cell r="K2122">
            <v>0</v>
          </cell>
          <cell r="M2122">
            <v>0.75</v>
          </cell>
          <cell r="N2122">
            <v>-725115.01351203234</v>
          </cell>
          <cell r="O2122">
            <v>-241705.00450401078</v>
          </cell>
          <cell r="P2122">
            <v>0.75</v>
          </cell>
          <cell r="Q2122">
            <v>-357121.80596731714</v>
          </cell>
          <cell r="R2122">
            <v>-119040.60198910571</v>
          </cell>
          <cell r="S2122" t="str">
            <v>PLNT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D2122" t="str">
            <v>108GP</v>
          </cell>
          <cell r="AE2122" t="str">
            <v>SG</v>
          </cell>
          <cell r="AF2122" t="str">
            <v>108GP.SG1</v>
          </cell>
        </row>
        <row r="2123">
          <cell r="A2123">
            <v>2123</v>
          </cell>
          <cell r="D2123" t="str">
            <v>SG</v>
          </cell>
          <cell r="E2123" t="str">
            <v>G-SG</v>
          </cell>
          <cell r="F2123">
            <v>-36962728.55081369</v>
          </cell>
          <cell r="G2123">
            <v>-16338947.728931114</v>
          </cell>
          <cell r="H2123">
            <v>-20623780.821882576</v>
          </cell>
          <cell r="I2123">
            <v>0</v>
          </cell>
          <cell r="J2123">
            <v>0</v>
          </cell>
          <cell r="K2123">
            <v>0</v>
          </cell>
          <cell r="M2123">
            <v>0.75</v>
          </cell>
          <cell r="N2123">
            <v>-12254210.796698336</v>
          </cell>
          <cell r="O2123">
            <v>-4084736.9322327785</v>
          </cell>
          <cell r="P2123">
            <v>0.75</v>
          </cell>
          <cell r="Q2123">
            <v>-15467835.616411932</v>
          </cell>
          <cell r="R2123">
            <v>-5155945.2054706439</v>
          </cell>
          <cell r="S2123" t="str">
            <v>PLNT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D2123" t="str">
            <v>108GP</v>
          </cell>
          <cell r="AE2123" t="str">
            <v>SG</v>
          </cell>
          <cell r="AF2123" t="str">
            <v>108GP.SG2</v>
          </cell>
        </row>
        <row r="2124">
          <cell r="A2124">
            <v>2124</v>
          </cell>
          <cell r="D2124" t="str">
            <v>CN</v>
          </cell>
          <cell r="E2124" t="str">
            <v>CUST</v>
          </cell>
          <cell r="F2124">
            <v>-3376134.9969124412</v>
          </cell>
          <cell r="G2124">
            <v>0</v>
          </cell>
          <cell r="H2124">
            <v>0</v>
          </cell>
          <cell r="I2124">
            <v>0</v>
          </cell>
          <cell r="J2124">
            <v>-3376134.9969124412</v>
          </cell>
          <cell r="K2124">
            <v>0</v>
          </cell>
          <cell r="M2124">
            <v>0.75</v>
          </cell>
          <cell r="N2124">
            <v>0</v>
          </cell>
          <cell r="O2124">
            <v>0</v>
          </cell>
          <cell r="P2124">
            <v>0.75</v>
          </cell>
          <cell r="Q2124">
            <v>0</v>
          </cell>
          <cell r="R2124">
            <v>0</v>
          </cell>
          <cell r="S2124" t="str">
            <v>CUST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D2124" t="str">
            <v>108GP</v>
          </cell>
          <cell r="AE2124" t="str">
            <v>CN</v>
          </cell>
          <cell r="AF2124" t="str">
            <v>108GP.CN</v>
          </cell>
        </row>
        <row r="2125">
          <cell r="A2125">
            <v>2125</v>
          </cell>
          <cell r="D2125" t="str">
            <v>SO</v>
          </cell>
          <cell r="E2125" t="str">
            <v>PTD</v>
          </cell>
          <cell r="F2125">
            <v>-42005037.789439313</v>
          </cell>
          <cell r="G2125">
            <v>-21155549.683383338</v>
          </cell>
          <cell r="H2125">
            <v>-10049234.964461036</v>
          </cell>
          <cell r="I2125">
            <v>-10800253.141594935</v>
          </cell>
          <cell r="J2125">
            <v>0</v>
          </cell>
          <cell r="K2125">
            <v>0</v>
          </cell>
          <cell r="M2125">
            <v>0.75</v>
          </cell>
          <cell r="N2125">
            <v>-15866662.262537504</v>
          </cell>
          <cell r="O2125">
            <v>-5288887.4208458345</v>
          </cell>
          <cell r="P2125">
            <v>0.75</v>
          </cell>
          <cell r="Q2125">
            <v>-7536926.223345777</v>
          </cell>
          <cell r="R2125">
            <v>-2512308.741115259</v>
          </cell>
          <cell r="S2125" t="str">
            <v>PLNT</v>
          </cell>
          <cell r="T2125">
            <v>-1894419.2144848369</v>
          </cell>
          <cell r="U2125">
            <v>-5444146.2507782103</v>
          </cell>
          <cell r="V2125">
            <v>-2022378.3971795114</v>
          </cell>
          <cell r="W2125">
            <v>-1113267.8054113295</v>
          </cell>
          <cell r="X2125">
            <v>-326041.47374104592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D2125" t="str">
            <v>108GP</v>
          </cell>
          <cell r="AE2125" t="str">
            <v>SO</v>
          </cell>
          <cell r="AF2125" t="str">
            <v>108GP.SO</v>
          </cell>
        </row>
        <row r="2126">
          <cell r="A2126">
            <v>2126</v>
          </cell>
          <cell r="D2126" t="str">
            <v>SE</v>
          </cell>
          <cell r="E2126" t="str">
            <v>P</v>
          </cell>
          <cell r="F2126">
            <v>-365860.28745731158</v>
          </cell>
          <cell r="G2126">
            <v>-365860.28745731158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M2126">
            <v>0</v>
          </cell>
          <cell r="N2126">
            <v>0</v>
          </cell>
          <cell r="O2126">
            <v>-365860.28745731158</v>
          </cell>
          <cell r="P2126">
            <v>0</v>
          </cell>
          <cell r="Q2126">
            <v>0</v>
          </cell>
          <cell r="R2126">
            <v>0</v>
          </cell>
          <cell r="S2126" t="str">
            <v>PLNT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D2126" t="str">
            <v>108GP</v>
          </cell>
          <cell r="AE2126" t="str">
            <v>SE</v>
          </cell>
          <cell r="AF2126" t="str">
            <v>108GP.SE</v>
          </cell>
        </row>
        <row r="2127">
          <cell r="A2127">
            <v>2127</v>
          </cell>
          <cell r="D2127" t="str">
            <v>SG</v>
          </cell>
          <cell r="E2127" t="str">
            <v>G-SG</v>
          </cell>
          <cell r="F2127">
            <v>-33920.886650483888</v>
          </cell>
          <cell r="G2127">
            <v>-14994.336609629236</v>
          </cell>
          <cell r="H2127">
            <v>-18926.550040854654</v>
          </cell>
          <cell r="I2127">
            <v>0</v>
          </cell>
          <cell r="J2127">
            <v>0</v>
          </cell>
          <cell r="K2127">
            <v>0</v>
          </cell>
          <cell r="M2127">
            <v>0.75</v>
          </cell>
          <cell r="N2127">
            <v>-11245.752457221926</v>
          </cell>
          <cell r="O2127">
            <v>-3748.5841524073089</v>
          </cell>
          <cell r="P2127">
            <v>0.75</v>
          </cell>
          <cell r="Q2127">
            <v>-14194.912530640991</v>
          </cell>
          <cell r="R2127">
            <v>-4731.6375102136635</v>
          </cell>
          <cell r="S2127" t="str">
            <v>PLNT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D2127" t="str">
            <v>108GP</v>
          </cell>
          <cell r="AE2127" t="str">
            <v>SG</v>
          </cell>
          <cell r="AF2127" t="str">
            <v>108GP.SG3</v>
          </cell>
        </row>
        <row r="2128">
          <cell r="A2128">
            <v>2128</v>
          </cell>
          <cell r="D2128" t="str">
            <v>SG</v>
          </cell>
          <cell r="E2128" t="str">
            <v>G-SG</v>
          </cell>
          <cell r="F2128">
            <v>-996355.72277656815</v>
          </cell>
          <cell r="G2128">
            <v>-440427.55262204137</v>
          </cell>
          <cell r="H2128">
            <v>-555928.17015452683</v>
          </cell>
          <cell r="I2128">
            <v>0</v>
          </cell>
          <cell r="J2128">
            <v>0</v>
          </cell>
          <cell r="K2128">
            <v>0</v>
          </cell>
          <cell r="M2128">
            <v>0.75</v>
          </cell>
          <cell r="N2128">
            <v>-330320.66446653102</v>
          </cell>
          <cell r="O2128">
            <v>-110106.88815551034</v>
          </cell>
          <cell r="P2128">
            <v>0.75</v>
          </cell>
          <cell r="Q2128">
            <v>-416946.12761589512</v>
          </cell>
          <cell r="R2128">
            <v>-138982.04253863171</v>
          </cell>
          <cell r="S2128" t="str">
            <v>PLNT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D2128" t="str">
            <v>108GP</v>
          </cell>
          <cell r="AE2128" t="str">
            <v>SG</v>
          </cell>
          <cell r="AF2128" t="str">
            <v>108GP.SG4</v>
          </cell>
        </row>
        <row r="2129">
          <cell r="A2129">
            <v>2129</v>
          </cell>
          <cell r="F2129">
            <v>-160068107.5604668</v>
          </cell>
          <cell r="G2129">
            <v>-39665039.961363405</v>
          </cell>
          <cell r="H2129">
            <v>-53941900.242344752</v>
          </cell>
          <cell r="I2129">
            <v>-63085032.359846205</v>
          </cell>
          <cell r="J2129">
            <v>-3376134.9969124412</v>
          </cell>
          <cell r="K2129">
            <v>0</v>
          </cell>
          <cell r="N2129">
            <v>-29474384.75542957</v>
          </cell>
          <cell r="O2129">
            <v>-10190655.205933835</v>
          </cell>
          <cell r="Q2129">
            <v>-40456425.181758568</v>
          </cell>
          <cell r="R2129">
            <v>-13485475.060586188</v>
          </cell>
          <cell r="T2129">
            <v>-11065434.845098615</v>
          </cell>
          <cell r="U2129">
            <v>-31799638.202865351</v>
          </cell>
          <cell r="V2129">
            <v>-11812853.361609507</v>
          </cell>
          <cell r="W2129">
            <v>-6502674.9474112187</v>
          </cell>
          <cell r="X2129">
            <v>-1904431.0028615112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D2129" t="str">
            <v>108GP</v>
          </cell>
          <cell r="AE2129" t="str">
            <v>NA</v>
          </cell>
          <cell r="AF2129" t="str">
            <v>108GP.NA1</v>
          </cell>
        </row>
        <row r="2130">
          <cell r="A2130">
            <v>2130</v>
          </cell>
          <cell r="AD2130" t="str">
            <v>108GP</v>
          </cell>
          <cell r="AE2130" t="str">
            <v>NA</v>
          </cell>
          <cell r="AF2130" t="str">
            <v>108GP.NA2</v>
          </cell>
        </row>
        <row r="2131">
          <cell r="A2131">
            <v>2131</v>
          </cell>
          <cell r="AD2131" t="str">
            <v>108GP</v>
          </cell>
          <cell r="AE2131" t="str">
            <v>NA</v>
          </cell>
          <cell r="AF2131" t="str">
            <v>108GP.NA3</v>
          </cell>
        </row>
        <row r="2132">
          <cell r="A2132">
            <v>2132</v>
          </cell>
          <cell r="B2132" t="str">
            <v>108MP</v>
          </cell>
          <cell r="C2132" t="str">
            <v>Mining Plant Accumulated Depr.</v>
          </cell>
          <cell r="AD2132" t="str">
            <v>108MP</v>
          </cell>
          <cell r="AE2132" t="str">
            <v>NA</v>
          </cell>
          <cell r="AF2132" t="str">
            <v>108MP.NA</v>
          </cell>
        </row>
        <row r="2133">
          <cell r="A2133">
            <v>2133</v>
          </cell>
          <cell r="D2133" t="str">
            <v>S</v>
          </cell>
          <cell r="E2133" t="str">
            <v>P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D2133" t="str">
            <v>108MP</v>
          </cell>
          <cell r="AE2133" t="str">
            <v>S</v>
          </cell>
          <cell r="AF2133" t="str">
            <v>108MP.S</v>
          </cell>
        </row>
        <row r="2134">
          <cell r="A2134">
            <v>2134</v>
          </cell>
          <cell r="D2134" t="str">
            <v>DEU</v>
          </cell>
          <cell r="E2134" t="str">
            <v>P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D2134" t="str">
            <v>108MP</v>
          </cell>
          <cell r="AE2134" t="str">
            <v>DEU</v>
          </cell>
          <cell r="AF2134" t="str">
            <v>108MP.DEU</v>
          </cell>
        </row>
        <row r="2135">
          <cell r="A2135">
            <v>2135</v>
          </cell>
          <cell r="D2135" t="str">
            <v>SE</v>
          </cell>
          <cell r="E2135" t="str">
            <v>P</v>
          </cell>
          <cell r="F2135">
            <v>-38115538.024846181</v>
          </cell>
          <cell r="G2135">
            <v>-38115538.024846181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M2135">
            <v>0</v>
          </cell>
          <cell r="N2135">
            <v>0</v>
          </cell>
          <cell r="O2135">
            <v>-38115538.024846181</v>
          </cell>
          <cell r="P2135">
            <v>0</v>
          </cell>
          <cell r="Q2135">
            <v>0</v>
          </cell>
          <cell r="R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D2135" t="str">
            <v>108MP</v>
          </cell>
          <cell r="AE2135" t="str">
            <v>SE</v>
          </cell>
          <cell r="AF2135" t="str">
            <v>108MP.SE</v>
          </cell>
        </row>
        <row r="2136">
          <cell r="A2136">
            <v>2136</v>
          </cell>
          <cell r="F2136">
            <v>-38115538.024846181</v>
          </cell>
          <cell r="G2136">
            <v>-38115538.024846181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N2136">
            <v>0</v>
          </cell>
          <cell r="O2136">
            <v>-38115538.024846181</v>
          </cell>
          <cell r="Q2136">
            <v>0</v>
          </cell>
          <cell r="R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AD2136" t="str">
            <v>108MP</v>
          </cell>
          <cell r="AE2136" t="str">
            <v>NA</v>
          </cell>
          <cell r="AF2136" t="str">
            <v>108MP.NA1</v>
          </cell>
        </row>
        <row r="2137">
          <cell r="A2137">
            <v>2137</v>
          </cell>
          <cell r="AD2137" t="str">
            <v>108MP</v>
          </cell>
          <cell r="AE2137" t="str">
            <v>NA</v>
          </cell>
          <cell r="AF2137" t="str">
            <v>108MP.NA2</v>
          </cell>
        </row>
        <row r="2138">
          <cell r="A2138">
            <v>2138</v>
          </cell>
          <cell r="B2138" t="str">
            <v>108MP</v>
          </cell>
          <cell r="C2138" t="str">
            <v>Less Centralia Situs Depreciation</v>
          </cell>
          <cell r="AD2138" t="str">
            <v>108MP</v>
          </cell>
          <cell r="AE2138" t="str">
            <v>NA</v>
          </cell>
          <cell r="AF2138" t="str">
            <v>108MP.NA3</v>
          </cell>
        </row>
        <row r="2139">
          <cell r="A2139">
            <v>2139</v>
          </cell>
          <cell r="D2139" t="str">
            <v>S</v>
          </cell>
          <cell r="E2139" t="str">
            <v>P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D2139" t="str">
            <v>108MP</v>
          </cell>
          <cell r="AE2139" t="str">
            <v>S</v>
          </cell>
          <cell r="AF2139" t="str">
            <v>108MP.S1</v>
          </cell>
        </row>
        <row r="2140">
          <cell r="A2140">
            <v>2140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N2140">
            <v>0</v>
          </cell>
          <cell r="O2140">
            <v>0</v>
          </cell>
          <cell r="Q2140">
            <v>0</v>
          </cell>
          <cell r="R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D2140" t="str">
            <v>108MP</v>
          </cell>
          <cell r="AE2140" t="str">
            <v>NA</v>
          </cell>
          <cell r="AF2140" t="str">
            <v>108MP.NA4</v>
          </cell>
        </row>
        <row r="2141">
          <cell r="A2141">
            <v>2141</v>
          </cell>
          <cell r="AD2141" t="str">
            <v>108MP</v>
          </cell>
          <cell r="AE2141" t="str">
            <v>NA</v>
          </cell>
          <cell r="AF2141" t="str">
            <v>108MP.NA5</v>
          </cell>
        </row>
        <row r="2142">
          <cell r="A2142">
            <v>2142</v>
          </cell>
          <cell r="B2142">
            <v>1081390</v>
          </cell>
          <cell r="C2142" t="str">
            <v>Accum Depr - Capital Lease</v>
          </cell>
          <cell r="AD2142">
            <v>1081390</v>
          </cell>
          <cell r="AE2142" t="str">
            <v>NA</v>
          </cell>
          <cell r="AF2142" t="str">
            <v>1081390.NA</v>
          </cell>
        </row>
        <row r="2143">
          <cell r="A2143">
            <v>2143</v>
          </cell>
          <cell r="D2143" t="str">
            <v>SO</v>
          </cell>
          <cell r="E2143" t="str">
            <v>PTD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 t="str">
            <v>PLNT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D2143">
            <v>1081390</v>
          </cell>
          <cell r="AE2143" t="str">
            <v>SO</v>
          </cell>
          <cell r="AF2143" t="str">
            <v>1081390.SO</v>
          </cell>
        </row>
        <row r="2144">
          <cell r="A2144">
            <v>2144</v>
          </cell>
          <cell r="AD2144">
            <v>1081390</v>
          </cell>
          <cell r="AE2144" t="str">
            <v>NA</v>
          </cell>
          <cell r="AF2144" t="str">
            <v>1081390.NA1</v>
          </cell>
        </row>
        <row r="2145">
          <cell r="A2145">
            <v>2145</v>
          </cell>
          <cell r="AD2145">
            <v>1081390</v>
          </cell>
          <cell r="AE2145" t="str">
            <v>NA</v>
          </cell>
          <cell r="AF2145" t="str">
            <v>1081390.NA2</v>
          </cell>
        </row>
        <row r="2146">
          <cell r="A2146">
            <v>2146</v>
          </cell>
          <cell r="C2146" t="str">
            <v>Remove Capital Leases</v>
          </cell>
          <cell r="E2146" t="str">
            <v>P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D2146">
            <v>1081390</v>
          </cell>
          <cell r="AE2146" t="str">
            <v>NA</v>
          </cell>
          <cell r="AF2146" t="str">
            <v>1081390.NA3</v>
          </cell>
        </row>
        <row r="2147">
          <cell r="A2147">
            <v>2147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N2147">
            <v>0</v>
          </cell>
          <cell r="O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1081390</v>
          </cell>
          <cell r="AE2147" t="str">
            <v>NA</v>
          </cell>
          <cell r="AF2147" t="str">
            <v>1081390.NA4</v>
          </cell>
        </row>
        <row r="2148">
          <cell r="A2148">
            <v>2148</v>
          </cell>
          <cell r="AD2148">
            <v>1081390</v>
          </cell>
          <cell r="AE2148" t="str">
            <v>NA</v>
          </cell>
          <cell r="AF2148" t="str">
            <v>1081390.NA5</v>
          </cell>
        </row>
        <row r="2149">
          <cell r="A2149">
            <v>2149</v>
          </cell>
          <cell r="B2149">
            <v>1081399</v>
          </cell>
          <cell r="C2149" t="str">
            <v>Accum Depr - Capital Lease</v>
          </cell>
          <cell r="AD2149">
            <v>1081399</v>
          </cell>
          <cell r="AE2149" t="str">
            <v>NA</v>
          </cell>
          <cell r="AF2149" t="str">
            <v>1081399.NA</v>
          </cell>
        </row>
        <row r="2150">
          <cell r="A2150">
            <v>2150</v>
          </cell>
          <cell r="D2150" t="str">
            <v>S</v>
          </cell>
          <cell r="E2150" t="str">
            <v>P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 t="str">
            <v>PLNT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D2150">
            <v>1081399</v>
          </cell>
          <cell r="AE2150" t="str">
            <v>S</v>
          </cell>
          <cell r="AF2150" t="str">
            <v>1081399.S</v>
          </cell>
        </row>
        <row r="2151">
          <cell r="A2151">
            <v>2151</v>
          </cell>
          <cell r="D2151" t="str">
            <v>SE</v>
          </cell>
          <cell r="E2151" t="str">
            <v>P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 t="str">
            <v>PLNT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1081399</v>
          </cell>
          <cell r="AE2151" t="str">
            <v>SE</v>
          </cell>
          <cell r="AF2151" t="str">
            <v>1081399.SE</v>
          </cell>
        </row>
        <row r="2152">
          <cell r="A2152">
            <v>2152</v>
          </cell>
          <cell r="AD2152">
            <v>1081399</v>
          </cell>
          <cell r="AE2152" t="str">
            <v>NA</v>
          </cell>
          <cell r="AF2152" t="str">
            <v>1081399.NA1</v>
          </cell>
        </row>
        <row r="2153">
          <cell r="A2153">
            <v>2153</v>
          </cell>
          <cell r="AD2153">
            <v>1081399</v>
          </cell>
          <cell r="AE2153" t="str">
            <v>NA</v>
          </cell>
          <cell r="AF2153" t="str">
            <v>1081399.NA2</v>
          </cell>
        </row>
        <row r="2154">
          <cell r="A2154">
            <v>2154</v>
          </cell>
          <cell r="C2154" t="str">
            <v>Remove Capital Leases</v>
          </cell>
          <cell r="E2154" t="str">
            <v>P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D2154">
            <v>1081399</v>
          </cell>
          <cell r="AE2154" t="str">
            <v>NA</v>
          </cell>
          <cell r="AF2154" t="str">
            <v>1081399.NA3</v>
          </cell>
        </row>
        <row r="2155">
          <cell r="A2155">
            <v>2155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N2155">
            <v>0</v>
          </cell>
          <cell r="O2155">
            <v>0</v>
          </cell>
          <cell r="Q2155">
            <v>0</v>
          </cell>
          <cell r="R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D2155">
            <v>1081399</v>
          </cell>
          <cell r="AE2155" t="str">
            <v>NA</v>
          </cell>
          <cell r="AF2155" t="str">
            <v>1081399.NA4</v>
          </cell>
        </row>
        <row r="2156">
          <cell r="A2156">
            <v>2156</v>
          </cell>
          <cell r="AD2156">
            <v>1081399</v>
          </cell>
          <cell r="AE2156" t="str">
            <v>NA</v>
          </cell>
          <cell r="AF2156" t="str">
            <v>1081399.NA5</v>
          </cell>
        </row>
        <row r="2157">
          <cell r="A2157">
            <v>2157</v>
          </cell>
          <cell r="AD2157">
            <v>1081399</v>
          </cell>
          <cell r="AE2157" t="str">
            <v>NA</v>
          </cell>
          <cell r="AF2157" t="str">
            <v>1081399.NA6</v>
          </cell>
        </row>
        <row r="2158">
          <cell r="A2158">
            <v>2158</v>
          </cell>
          <cell r="B2158" t="str">
            <v>TOTAL GENERAL PLANT ACCUM DEPR</v>
          </cell>
          <cell r="F2158">
            <v>-198183645.58531296</v>
          </cell>
          <cell r="G2158">
            <v>-77780577.986209586</v>
          </cell>
          <cell r="H2158">
            <v>-53941900.242344752</v>
          </cell>
          <cell r="I2158">
            <v>-63085032.359846205</v>
          </cell>
          <cell r="J2158">
            <v>-3376134.9969124412</v>
          </cell>
          <cell r="K2158">
            <v>0</v>
          </cell>
          <cell r="N2158">
            <v>-29474384.75542957</v>
          </cell>
          <cell r="O2158">
            <v>-48306193.23078002</v>
          </cell>
          <cell r="Q2158">
            <v>-40456425.181758568</v>
          </cell>
          <cell r="R2158">
            <v>-13485475.060586188</v>
          </cell>
          <cell r="T2158">
            <v>-11065434.845098615</v>
          </cell>
          <cell r="U2158">
            <v>-31799638.202865351</v>
          </cell>
          <cell r="V2158">
            <v>-11812853.361609507</v>
          </cell>
          <cell r="W2158">
            <v>-6502674.9474112187</v>
          </cell>
          <cell r="X2158">
            <v>-1904431.0028615112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D2158" t="str">
            <v>TOTAL GENERAL PLANT ACCUM DEPR</v>
          </cell>
          <cell r="AE2158" t="str">
            <v>NA</v>
          </cell>
          <cell r="AF2158" t="str">
            <v>TOTAL GENERAL PLANT ACCUM DEPR.NA</v>
          </cell>
        </row>
        <row r="2159">
          <cell r="A2159">
            <v>2159</v>
          </cell>
          <cell r="AD2159" t="str">
            <v>TOTAL GENERAL PLANT ACCUM DEPR</v>
          </cell>
          <cell r="AE2159" t="str">
            <v>NA</v>
          </cell>
          <cell r="AF2159" t="str">
            <v>TOTAL GENERAL PLANT ACCUM DEPR.NA1</v>
          </cell>
        </row>
        <row r="2160">
          <cell r="A2160">
            <v>2160</v>
          </cell>
          <cell r="AD2160" t="str">
            <v>TOTAL GENERAL PLANT ACCUM DEPR</v>
          </cell>
          <cell r="AE2160" t="str">
            <v>NA</v>
          </cell>
          <cell r="AF2160" t="str">
            <v>TOTAL GENERAL PLANT ACCUM DEPR.NA2</v>
          </cell>
        </row>
        <row r="2161">
          <cell r="A2161">
            <v>2161</v>
          </cell>
          <cell r="B2161" t="str">
            <v>TOTAL ACCUM DEPR - PLANT IN SERVICE</v>
          </cell>
          <cell r="F2161">
            <v>-3439290305.3410096</v>
          </cell>
          <cell r="G2161">
            <v>-1801952746.9051983</v>
          </cell>
          <cell r="H2161">
            <v>-697119701.63751495</v>
          </cell>
          <cell r="I2161">
            <v>-936841721.80138385</v>
          </cell>
          <cell r="J2161">
            <v>-3376134.9969124412</v>
          </cell>
          <cell r="K2161">
            <v>0</v>
          </cell>
          <cell r="N2161">
            <v>-1322603511.4446712</v>
          </cell>
          <cell r="O2161">
            <v>-479349235.46052718</v>
          </cell>
          <cell r="Q2161">
            <v>-522839776.22813618</v>
          </cell>
          <cell r="R2161">
            <v>-174279925.40937874</v>
          </cell>
          <cell r="T2161">
            <v>-115626001.2665242</v>
          </cell>
          <cell r="U2161">
            <v>-557190827.25539863</v>
          </cell>
          <cell r="V2161">
            <v>-128833122.42898618</v>
          </cell>
          <cell r="W2161">
            <v>-96814340.66933547</v>
          </cell>
          <cell r="X2161">
            <v>-38377430.181139342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D2161" t="str">
            <v>TOTAL ACCUM DEPR - PLANT IN SERVICE</v>
          </cell>
          <cell r="AE2161" t="str">
            <v>NA</v>
          </cell>
          <cell r="AF2161" t="str">
            <v>TOTAL ACCUM DEPR - PLANT IN SERVICE.NA</v>
          </cell>
        </row>
        <row r="2162">
          <cell r="A2162">
            <v>2162</v>
          </cell>
          <cell r="AD2162" t="str">
            <v>TOTAL ACCUM DEPR - PLANT IN SERVICE</v>
          </cell>
          <cell r="AE2162" t="str">
            <v>NA</v>
          </cell>
          <cell r="AF2162" t="str">
            <v>TOTAL ACCUM DEPR - PLANT IN SERVICE.NA1</v>
          </cell>
        </row>
        <row r="2163">
          <cell r="A2163">
            <v>2163</v>
          </cell>
          <cell r="AD2163" t="str">
            <v>TOTAL ACCUM DEPR - PLANT IN SERVICE</v>
          </cell>
          <cell r="AE2163" t="str">
            <v>NA</v>
          </cell>
          <cell r="AF2163" t="str">
            <v>TOTAL ACCUM DEPR - PLANT IN SERVICE.NA2</v>
          </cell>
        </row>
        <row r="2164">
          <cell r="A2164">
            <v>2164</v>
          </cell>
          <cell r="B2164" t="str">
            <v>111SP</v>
          </cell>
          <cell r="C2164" t="str">
            <v>Accum Prov for Amort-Steam</v>
          </cell>
          <cell r="AD2164" t="str">
            <v>111SP</v>
          </cell>
          <cell r="AE2164" t="str">
            <v>NA</v>
          </cell>
          <cell r="AF2164" t="str">
            <v>111SP.NA</v>
          </cell>
        </row>
        <row r="2165">
          <cell r="A2165">
            <v>2165</v>
          </cell>
          <cell r="D2165" t="str">
            <v>SG</v>
          </cell>
          <cell r="E2165" t="str">
            <v>P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M2165">
            <v>0.75</v>
          </cell>
          <cell r="N2165">
            <v>0</v>
          </cell>
          <cell r="O2165">
            <v>0</v>
          </cell>
          <cell r="P2165">
            <v>0.75</v>
          </cell>
          <cell r="Q2165">
            <v>0</v>
          </cell>
          <cell r="R2165">
            <v>0</v>
          </cell>
          <cell r="S2165" t="str">
            <v>PLNT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D2165" t="str">
            <v>111SP</v>
          </cell>
          <cell r="AE2165" t="str">
            <v>SG</v>
          </cell>
          <cell r="AF2165" t="str">
            <v>111SP.SG</v>
          </cell>
        </row>
        <row r="2166">
          <cell r="A2166">
            <v>2166</v>
          </cell>
          <cell r="D2166" t="str">
            <v>SG</v>
          </cell>
          <cell r="E2166" t="str">
            <v>P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M2166">
            <v>0.75</v>
          </cell>
          <cell r="N2166">
            <v>0</v>
          </cell>
          <cell r="O2166">
            <v>0</v>
          </cell>
          <cell r="P2166">
            <v>0.75</v>
          </cell>
          <cell r="Q2166">
            <v>0</v>
          </cell>
          <cell r="R2166">
            <v>0</v>
          </cell>
          <cell r="S2166" t="str">
            <v>PLNT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D2166" t="str">
            <v>111SP</v>
          </cell>
          <cell r="AE2166" t="str">
            <v>SG</v>
          </cell>
          <cell r="AF2166" t="str">
            <v>111SP.SG1</v>
          </cell>
        </row>
        <row r="2167">
          <cell r="A2167">
            <v>2167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N2167">
            <v>0</v>
          </cell>
          <cell r="O2167">
            <v>0</v>
          </cell>
          <cell r="Q2167">
            <v>0</v>
          </cell>
          <cell r="R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D2167" t="str">
            <v>111SP</v>
          </cell>
          <cell r="AE2167" t="str">
            <v>NA</v>
          </cell>
          <cell r="AF2167" t="str">
            <v>111SP.NA1</v>
          </cell>
        </row>
        <row r="2168">
          <cell r="A2168">
            <v>2168</v>
          </cell>
          <cell r="AD2168" t="str">
            <v>111SP</v>
          </cell>
          <cell r="AE2168" t="str">
            <v>NA</v>
          </cell>
          <cell r="AF2168" t="str">
            <v>111SP.NA2</v>
          </cell>
        </row>
        <row r="2169">
          <cell r="A2169">
            <v>2169</v>
          </cell>
          <cell r="AD2169" t="str">
            <v>111SP</v>
          </cell>
          <cell r="AE2169" t="str">
            <v>NA</v>
          </cell>
          <cell r="AF2169" t="str">
            <v>111SP.NA3</v>
          </cell>
        </row>
        <row r="2170">
          <cell r="A2170">
            <v>2170</v>
          </cell>
          <cell r="B2170" t="str">
            <v>111GP</v>
          </cell>
          <cell r="C2170" t="str">
            <v>Accum Prov for Amort-General</v>
          </cell>
          <cell r="AD2170" t="str">
            <v>111GP</v>
          </cell>
          <cell r="AE2170" t="str">
            <v>NA</v>
          </cell>
          <cell r="AF2170" t="str">
            <v>111GP.NA</v>
          </cell>
        </row>
        <row r="2171">
          <cell r="A2171">
            <v>2171</v>
          </cell>
          <cell r="D2171" t="str">
            <v>S</v>
          </cell>
          <cell r="E2171" t="str">
            <v>G-SITUS</v>
          </cell>
          <cell r="F2171">
            <v>-15032.012307692299</v>
          </cell>
          <cell r="G2171">
            <v>0</v>
          </cell>
          <cell r="H2171">
            <v>-4456.0462296375281</v>
          </cell>
          <cell r="I2171">
            <v>-10575.966078054771</v>
          </cell>
          <cell r="J2171">
            <v>0</v>
          </cell>
          <cell r="K2171">
            <v>0</v>
          </cell>
          <cell r="M2171">
            <v>0.75</v>
          </cell>
          <cell r="N2171">
            <v>0</v>
          </cell>
          <cell r="O2171">
            <v>0</v>
          </cell>
          <cell r="P2171">
            <v>0.75</v>
          </cell>
          <cell r="Q2171">
            <v>-3342.0346722281461</v>
          </cell>
          <cell r="R2171">
            <v>-1114.011557409382</v>
          </cell>
          <cell r="S2171" t="str">
            <v>PLNT</v>
          </cell>
          <cell r="T2171">
            <v>-1855.0781252380971</v>
          </cell>
          <cell r="U2171">
            <v>-5331.0885696237183</v>
          </cell>
          <cell r="V2171">
            <v>-1980.3800008341946</v>
          </cell>
          <cell r="W2171">
            <v>-1090.1487577616153</v>
          </cell>
          <cell r="X2171">
            <v>-319.27062459714449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D2171" t="str">
            <v>111GP</v>
          </cell>
          <cell r="AE2171" t="str">
            <v>S</v>
          </cell>
          <cell r="AF2171" t="str">
            <v>111GP.S</v>
          </cell>
        </row>
        <row r="2172">
          <cell r="A2172">
            <v>2172</v>
          </cell>
          <cell r="D2172" t="str">
            <v>CN</v>
          </cell>
          <cell r="E2172" t="str">
            <v>CUST</v>
          </cell>
          <cell r="F2172">
            <v>-107416.39185074932</v>
          </cell>
          <cell r="G2172">
            <v>0</v>
          </cell>
          <cell r="H2172">
            <v>0</v>
          </cell>
          <cell r="I2172">
            <v>0</v>
          </cell>
          <cell r="J2172">
            <v>-107416.39185074932</v>
          </cell>
          <cell r="K2172">
            <v>0</v>
          </cell>
          <cell r="M2172">
            <v>0.75</v>
          </cell>
          <cell r="N2172">
            <v>0</v>
          </cell>
          <cell r="O2172">
            <v>0</v>
          </cell>
          <cell r="P2172">
            <v>0.75</v>
          </cell>
          <cell r="Q2172">
            <v>0</v>
          </cell>
          <cell r="R2172">
            <v>0</v>
          </cell>
          <cell r="S2172" t="str">
            <v>CUST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D2172" t="str">
            <v>111GP</v>
          </cell>
          <cell r="AE2172" t="str">
            <v>CN</v>
          </cell>
          <cell r="AF2172" t="str">
            <v>111GP.CN</v>
          </cell>
        </row>
        <row r="2173">
          <cell r="A2173">
            <v>2173</v>
          </cell>
          <cell r="D2173" t="str">
            <v>SG</v>
          </cell>
          <cell r="E2173" t="str">
            <v>I-SG</v>
          </cell>
          <cell r="F2173">
            <v>-65552.923555215952</v>
          </cell>
          <cell r="G2173">
            <v>-55057.631888918382</v>
          </cell>
          <cell r="H2173">
            <v>-10495.291666297577</v>
          </cell>
          <cell r="I2173">
            <v>0</v>
          </cell>
          <cell r="J2173">
            <v>0</v>
          </cell>
          <cell r="K2173">
            <v>0</v>
          </cell>
          <cell r="M2173">
            <v>0.75</v>
          </cell>
          <cell r="N2173">
            <v>-41293.223916688788</v>
          </cell>
          <cell r="O2173">
            <v>-13764.407972229596</v>
          </cell>
          <cell r="P2173">
            <v>0.75</v>
          </cell>
          <cell r="Q2173">
            <v>-7871.4687497231826</v>
          </cell>
          <cell r="R2173">
            <v>-2623.8229165743942</v>
          </cell>
          <cell r="S2173" t="str">
            <v>PLNT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D2173" t="str">
            <v>111GP</v>
          </cell>
          <cell r="AE2173" t="str">
            <v>SG</v>
          </cell>
          <cell r="AF2173" t="str">
            <v>111GP.SG</v>
          </cell>
        </row>
        <row r="2174">
          <cell r="A2174">
            <v>2174</v>
          </cell>
          <cell r="D2174" t="str">
            <v>SO</v>
          </cell>
          <cell r="E2174" t="str">
            <v>PTD</v>
          </cell>
          <cell r="F2174">
            <v>-2273946.3852751642</v>
          </cell>
          <cell r="G2174">
            <v>-1145257.5277323853</v>
          </cell>
          <cell r="H2174">
            <v>-544016.21150218672</v>
          </cell>
          <cell r="I2174">
            <v>-584672.64604059188</v>
          </cell>
          <cell r="J2174">
            <v>0</v>
          </cell>
          <cell r="K2174">
            <v>0</v>
          </cell>
          <cell r="M2174">
            <v>0.75</v>
          </cell>
          <cell r="N2174">
            <v>-858943.14579928899</v>
          </cell>
          <cell r="O2174">
            <v>-286314.38193309633</v>
          </cell>
          <cell r="P2174">
            <v>0.75</v>
          </cell>
          <cell r="Q2174">
            <v>-408012.15862664004</v>
          </cell>
          <cell r="R2174">
            <v>-136004.05287554668</v>
          </cell>
          <cell r="S2174" t="str">
            <v>PLNT</v>
          </cell>
          <cell r="T2174">
            <v>-102554.54944636801</v>
          </cell>
          <cell r="U2174">
            <v>-294719.33223635587</v>
          </cell>
          <cell r="V2174">
            <v>-109481.63096477753</v>
          </cell>
          <cell r="W2174">
            <v>-60266.849768071559</v>
          </cell>
          <cell r="X2174">
            <v>-17650.283625018852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D2174" t="str">
            <v>111GP</v>
          </cell>
          <cell r="AE2174" t="str">
            <v>SO</v>
          </cell>
          <cell r="AF2174" t="str">
            <v>111GP.SO</v>
          </cell>
        </row>
        <row r="2175">
          <cell r="A2175">
            <v>2175</v>
          </cell>
          <cell r="D2175" t="str">
            <v>SE</v>
          </cell>
          <cell r="E2175" t="str">
            <v>P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M2175">
            <v>0.75</v>
          </cell>
          <cell r="N2175">
            <v>0</v>
          </cell>
          <cell r="O2175">
            <v>0</v>
          </cell>
          <cell r="P2175">
            <v>0.75</v>
          </cell>
          <cell r="Q2175">
            <v>0</v>
          </cell>
          <cell r="R2175">
            <v>0</v>
          </cell>
          <cell r="S2175" t="str">
            <v>PLNT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D2175" t="str">
            <v>111GP</v>
          </cell>
          <cell r="AE2175" t="str">
            <v>SE</v>
          </cell>
          <cell r="AF2175" t="str">
            <v>111GP.SE</v>
          </cell>
        </row>
        <row r="2176">
          <cell r="A2176">
            <v>2176</v>
          </cell>
          <cell r="F2176">
            <v>-2461947.7129888218</v>
          </cell>
          <cell r="G2176">
            <v>-1200315.1596213037</v>
          </cell>
          <cell r="H2176">
            <v>-558967.54939812177</v>
          </cell>
          <cell r="I2176">
            <v>-595248.61211864662</v>
          </cell>
          <cell r="J2176">
            <v>-107416.39185074932</v>
          </cell>
          <cell r="K2176">
            <v>0</v>
          </cell>
          <cell r="N2176">
            <v>-900236.36971597781</v>
          </cell>
          <cell r="O2176">
            <v>-300078.78990532592</v>
          </cell>
          <cell r="Q2176">
            <v>-419225.66204859136</v>
          </cell>
          <cell r="R2176">
            <v>-139741.88734953044</v>
          </cell>
          <cell r="T2176">
            <v>-104409.62757160611</v>
          </cell>
          <cell r="U2176">
            <v>-300050.42080597958</v>
          </cell>
          <cell r="V2176">
            <v>-111462.01096561173</v>
          </cell>
          <cell r="W2176">
            <v>-61356.998525833173</v>
          </cell>
          <cell r="X2176">
            <v>-17969.554249615998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D2176" t="str">
            <v>111GP</v>
          </cell>
          <cell r="AE2176" t="str">
            <v>NA</v>
          </cell>
          <cell r="AF2176" t="str">
            <v>111GP.NA1</v>
          </cell>
        </row>
        <row r="2177">
          <cell r="A2177">
            <v>2177</v>
          </cell>
          <cell r="AD2177" t="str">
            <v>111GP</v>
          </cell>
          <cell r="AE2177" t="str">
            <v>NA</v>
          </cell>
          <cell r="AF2177" t="str">
            <v>111GP.NA2</v>
          </cell>
        </row>
        <row r="2178">
          <cell r="A2178">
            <v>2178</v>
          </cell>
          <cell r="AD2178" t="str">
            <v>111GP</v>
          </cell>
          <cell r="AE2178" t="str">
            <v>NA</v>
          </cell>
          <cell r="AF2178" t="str">
            <v>111GP.NA3</v>
          </cell>
        </row>
        <row r="2179">
          <cell r="A2179">
            <v>2179</v>
          </cell>
          <cell r="B2179" t="str">
            <v>111HP</v>
          </cell>
          <cell r="C2179" t="str">
            <v>Accum Prov for Amort-Hydro</v>
          </cell>
          <cell r="AD2179" t="str">
            <v>111HP</v>
          </cell>
          <cell r="AE2179" t="str">
            <v>NA</v>
          </cell>
          <cell r="AF2179" t="str">
            <v>111HP.NA</v>
          </cell>
        </row>
        <row r="2180">
          <cell r="A2180">
            <v>2180</v>
          </cell>
          <cell r="D2180" t="str">
            <v>SG</v>
          </cell>
          <cell r="E2180" t="str">
            <v>P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M2180">
            <v>0.75</v>
          </cell>
          <cell r="N2180">
            <v>0</v>
          </cell>
          <cell r="O2180">
            <v>0</v>
          </cell>
          <cell r="P2180">
            <v>0.75</v>
          </cell>
          <cell r="Q2180">
            <v>0</v>
          </cell>
          <cell r="R2180">
            <v>0</v>
          </cell>
          <cell r="S2180" t="str">
            <v>PLNT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D2180" t="str">
            <v>111HP</v>
          </cell>
          <cell r="AE2180" t="str">
            <v>SG</v>
          </cell>
          <cell r="AF2180" t="str">
            <v>111HP.SG</v>
          </cell>
        </row>
        <row r="2181">
          <cell r="A2181">
            <v>2181</v>
          </cell>
          <cell r="D2181" t="str">
            <v>SG</v>
          </cell>
          <cell r="E2181" t="str">
            <v>P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M2181">
            <v>0.75</v>
          </cell>
          <cell r="N2181">
            <v>0</v>
          </cell>
          <cell r="O2181">
            <v>0</v>
          </cell>
          <cell r="P2181">
            <v>0.75</v>
          </cell>
          <cell r="Q2181">
            <v>0</v>
          </cell>
          <cell r="R2181">
            <v>0</v>
          </cell>
          <cell r="S2181" t="str">
            <v>PLNT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D2181" t="str">
            <v>111HP</v>
          </cell>
          <cell r="AE2181" t="str">
            <v>SG</v>
          </cell>
          <cell r="AF2181" t="str">
            <v>111HP.SG1</v>
          </cell>
        </row>
        <row r="2182">
          <cell r="A2182">
            <v>2182</v>
          </cell>
          <cell r="D2182" t="str">
            <v>SG</v>
          </cell>
          <cell r="E2182" t="str">
            <v>P</v>
          </cell>
          <cell r="F2182">
            <v>-567732.60585156258</v>
          </cell>
          <cell r="G2182">
            <v>-567732.60585156258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M2182">
            <v>0.75</v>
          </cell>
          <cell r="N2182">
            <v>-425799.4543886719</v>
          </cell>
          <cell r="O2182">
            <v>-141933.15146289064</v>
          </cell>
          <cell r="P2182">
            <v>0.75</v>
          </cell>
          <cell r="Q2182">
            <v>0</v>
          </cell>
          <cell r="R2182">
            <v>0</v>
          </cell>
          <cell r="S2182" t="str">
            <v>PLNT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D2182" t="str">
            <v>111HP</v>
          </cell>
          <cell r="AE2182" t="str">
            <v>SG</v>
          </cell>
          <cell r="AF2182" t="str">
            <v>111HP.SG2</v>
          </cell>
        </row>
        <row r="2183">
          <cell r="A2183">
            <v>2183</v>
          </cell>
          <cell r="D2183" t="str">
            <v>SG</v>
          </cell>
          <cell r="E2183" t="str">
            <v>P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M2183">
            <v>0.75</v>
          </cell>
          <cell r="N2183">
            <v>0</v>
          </cell>
          <cell r="O2183">
            <v>0</v>
          </cell>
          <cell r="P2183">
            <v>0.75</v>
          </cell>
          <cell r="Q2183">
            <v>0</v>
          </cell>
          <cell r="R2183">
            <v>0</v>
          </cell>
          <cell r="S2183" t="str">
            <v>PLNT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D2183" t="str">
            <v>111HP</v>
          </cell>
          <cell r="AE2183" t="str">
            <v>SG</v>
          </cell>
          <cell r="AF2183" t="str">
            <v>111HP.SG3</v>
          </cell>
        </row>
        <row r="2184">
          <cell r="A2184">
            <v>2184</v>
          </cell>
          <cell r="F2184">
            <v>-567732.60585156258</v>
          </cell>
          <cell r="G2184">
            <v>-567732.60585156258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N2184">
            <v>-425799.4543886719</v>
          </cell>
          <cell r="O2184">
            <v>-141933.15146289064</v>
          </cell>
          <cell r="Q2184">
            <v>0</v>
          </cell>
          <cell r="R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D2184" t="str">
            <v>111HP</v>
          </cell>
          <cell r="AE2184" t="str">
            <v>NA</v>
          </cell>
          <cell r="AF2184" t="str">
            <v>111HP.NA1</v>
          </cell>
        </row>
        <row r="2185">
          <cell r="A2185">
            <v>2185</v>
          </cell>
          <cell r="AD2185" t="str">
            <v>111HP</v>
          </cell>
          <cell r="AE2185" t="str">
            <v>NA</v>
          </cell>
          <cell r="AF2185" t="str">
            <v>111HP.NA2</v>
          </cell>
        </row>
        <row r="2186">
          <cell r="A2186">
            <v>2186</v>
          </cell>
          <cell r="AD2186" t="str">
            <v>111HP</v>
          </cell>
          <cell r="AE2186" t="str">
            <v>NA</v>
          </cell>
          <cell r="AF2186" t="str">
            <v>111HP.NA3</v>
          </cell>
        </row>
        <row r="2187">
          <cell r="A2187">
            <v>2187</v>
          </cell>
          <cell r="B2187" t="str">
            <v>111IP</v>
          </cell>
          <cell r="C2187" t="str">
            <v>Accum Prov for Amort-Intangible Plant</v>
          </cell>
          <cell r="AD2187" t="str">
            <v>111IP</v>
          </cell>
          <cell r="AE2187" t="str">
            <v>NA</v>
          </cell>
          <cell r="AF2187" t="str">
            <v>111IP.NA</v>
          </cell>
        </row>
        <row r="2188">
          <cell r="A2188">
            <v>2188</v>
          </cell>
          <cell r="D2188" t="str">
            <v>S</v>
          </cell>
          <cell r="E2188" t="str">
            <v>I-SITUS</v>
          </cell>
          <cell r="F2188">
            <v>-26631.411538498476</v>
          </cell>
          <cell r="G2188">
            <v>-49467.906179871621</v>
          </cell>
          <cell r="H2188">
            <v>11275.894075678469</v>
          </cell>
          <cell r="I2188">
            <v>11560.600565694684</v>
          </cell>
          <cell r="J2188">
            <v>0</v>
          </cell>
          <cell r="K2188">
            <v>0</v>
          </cell>
          <cell r="M2188">
            <v>0.75</v>
          </cell>
          <cell r="N2188">
            <v>-37100.929634903718</v>
          </cell>
          <cell r="O2188">
            <v>-12366.976544967905</v>
          </cell>
          <cell r="P2188">
            <v>0.75</v>
          </cell>
          <cell r="Q2188">
            <v>8456.9205567588506</v>
          </cell>
          <cell r="R2188">
            <v>2818.9735189196172</v>
          </cell>
          <cell r="S2188" t="str">
            <v>PLNT</v>
          </cell>
          <cell r="T2188">
            <v>2027.7880115874852</v>
          </cell>
          <cell r="U2188">
            <v>5827.4189874383646</v>
          </cell>
          <cell r="V2188">
            <v>2164.7556345174257</v>
          </cell>
          <cell r="W2188">
            <v>1191.6428487626451</v>
          </cell>
          <cell r="X2188">
            <v>348.99508338876205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D2188" t="str">
            <v>111IP</v>
          </cell>
          <cell r="AE2188" t="str">
            <v>S</v>
          </cell>
          <cell r="AF2188" t="str">
            <v>111IP.S</v>
          </cell>
        </row>
        <row r="2189">
          <cell r="A2189">
            <v>2189</v>
          </cell>
          <cell r="D2189" t="str">
            <v>SG</v>
          </cell>
          <cell r="E2189" t="str">
            <v>I-DGP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M2189">
            <v>0.75</v>
          </cell>
          <cell r="N2189">
            <v>0</v>
          </cell>
          <cell r="O2189">
            <v>0</v>
          </cell>
          <cell r="P2189">
            <v>0.75</v>
          </cell>
          <cell r="Q2189">
            <v>0</v>
          </cell>
          <cell r="R2189">
            <v>0</v>
          </cell>
          <cell r="S2189" t="str">
            <v>PLNT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D2189" t="str">
            <v>111IP</v>
          </cell>
          <cell r="AE2189" t="str">
            <v>SG</v>
          </cell>
          <cell r="AF2189" t="str">
            <v>111IP.SG</v>
          </cell>
        </row>
        <row r="2190">
          <cell r="A2190">
            <v>2190</v>
          </cell>
          <cell r="D2190" t="str">
            <v>SG</v>
          </cell>
          <cell r="E2190" t="str">
            <v>I-DGU</v>
          </cell>
          <cell r="F2190">
            <v>-185424.03297208715</v>
          </cell>
          <cell r="G2190">
            <v>-185424.03297208715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M2190">
            <v>0.75</v>
          </cell>
          <cell r="N2190">
            <v>-139068.02472906536</v>
          </cell>
          <cell r="O2190">
            <v>-46356.008243021788</v>
          </cell>
          <cell r="P2190">
            <v>0.75</v>
          </cell>
          <cell r="Q2190">
            <v>0</v>
          </cell>
          <cell r="R2190">
            <v>0</v>
          </cell>
          <cell r="S2190" t="str">
            <v>PLNT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D2190" t="str">
            <v>111IP</v>
          </cell>
          <cell r="AE2190" t="str">
            <v>SG</v>
          </cell>
          <cell r="AF2190" t="str">
            <v>111IP.SG1</v>
          </cell>
        </row>
        <row r="2191">
          <cell r="A2191">
            <v>2191</v>
          </cell>
          <cell r="D2191" t="str">
            <v>SE</v>
          </cell>
          <cell r="E2191" t="str">
            <v>P</v>
          </cell>
          <cell r="F2191">
            <v>-558454.16111501318</v>
          </cell>
          <cell r="G2191">
            <v>-558454.16111501318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M2191">
            <v>0</v>
          </cell>
          <cell r="N2191">
            <v>0</v>
          </cell>
          <cell r="O2191">
            <v>-558454.16111501318</v>
          </cell>
          <cell r="P2191">
            <v>0</v>
          </cell>
          <cell r="Q2191">
            <v>0</v>
          </cell>
          <cell r="R2191">
            <v>0</v>
          </cell>
          <cell r="S2191" t="str">
            <v>PLNT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D2191" t="str">
            <v>111IP</v>
          </cell>
          <cell r="AE2191" t="str">
            <v>SE</v>
          </cell>
          <cell r="AF2191" t="str">
            <v>111IP.SE</v>
          </cell>
        </row>
        <row r="2192">
          <cell r="A2192">
            <v>2192</v>
          </cell>
          <cell r="D2192" t="str">
            <v>SG</v>
          </cell>
          <cell r="E2192" t="str">
            <v>I-SG</v>
          </cell>
          <cell r="F2192">
            <v>-29602769.083498269</v>
          </cell>
          <cell r="G2192">
            <v>-24863244.454979245</v>
          </cell>
          <cell r="H2192">
            <v>-4739524.6285190247</v>
          </cell>
          <cell r="I2192">
            <v>0</v>
          </cell>
          <cell r="J2192">
            <v>0</v>
          </cell>
          <cell r="K2192">
            <v>0</v>
          </cell>
          <cell r="M2192">
            <v>0.75</v>
          </cell>
          <cell r="N2192">
            <v>-18647433.341234434</v>
          </cell>
          <cell r="O2192">
            <v>-6215811.1137448112</v>
          </cell>
          <cell r="P2192">
            <v>0.75</v>
          </cell>
          <cell r="Q2192">
            <v>-3554643.4713892685</v>
          </cell>
          <cell r="R2192">
            <v>-1184881.1571297562</v>
          </cell>
          <cell r="S2192" t="str">
            <v>PLNT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D2192" t="str">
            <v>111IP</v>
          </cell>
          <cell r="AE2192" t="str">
            <v>SG</v>
          </cell>
          <cell r="AF2192" t="str">
            <v>111IP.SG2</v>
          </cell>
        </row>
        <row r="2193">
          <cell r="A2193">
            <v>2193</v>
          </cell>
          <cell r="D2193" t="str">
            <v>SG</v>
          </cell>
          <cell r="E2193" t="str">
            <v>I-SG</v>
          </cell>
          <cell r="F2193">
            <v>-10915465.74111471</v>
          </cell>
          <cell r="G2193">
            <v>-9167854.9495078046</v>
          </cell>
          <cell r="H2193">
            <v>-1747610.7916069054</v>
          </cell>
          <cell r="I2193">
            <v>0</v>
          </cell>
          <cell r="J2193">
            <v>0</v>
          </cell>
          <cell r="K2193">
            <v>0</v>
          </cell>
          <cell r="M2193">
            <v>0.75</v>
          </cell>
          <cell r="N2193">
            <v>-6875891.2121308539</v>
          </cell>
          <cell r="O2193">
            <v>-2291963.7373769511</v>
          </cell>
          <cell r="P2193">
            <v>0.75</v>
          </cell>
          <cell r="Q2193">
            <v>-1310708.0937051792</v>
          </cell>
          <cell r="R2193">
            <v>-436902.69790172635</v>
          </cell>
          <cell r="S2193" t="str">
            <v>PLNT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D2193" t="str">
            <v>111IP</v>
          </cell>
          <cell r="AE2193" t="str">
            <v>SG</v>
          </cell>
          <cell r="AF2193" t="str">
            <v>111IP.SG3</v>
          </cell>
        </row>
        <row r="2194">
          <cell r="A2194">
            <v>2194</v>
          </cell>
          <cell r="D2194" t="str">
            <v>SG</v>
          </cell>
          <cell r="E2194" t="str">
            <v>I-SG</v>
          </cell>
          <cell r="F2194">
            <v>-2079501.9009938615</v>
          </cell>
          <cell r="G2194">
            <v>-1746565.1258221574</v>
          </cell>
          <cell r="H2194">
            <v>-332936.77517170412</v>
          </cell>
          <cell r="I2194">
            <v>0</v>
          </cell>
          <cell r="J2194">
            <v>0</v>
          </cell>
          <cell r="K2194">
            <v>0</v>
          </cell>
          <cell r="M2194">
            <v>0.75</v>
          </cell>
          <cell r="N2194">
            <v>-1309923.844366618</v>
          </cell>
          <cell r="O2194">
            <v>-436641.28145553934</v>
          </cell>
          <cell r="P2194">
            <v>0.75</v>
          </cell>
          <cell r="Q2194">
            <v>-249702.58137877809</v>
          </cell>
          <cell r="R2194">
            <v>-83234.193792926031</v>
          </cell>
          <cell r="S2194" t="str">
            <v>PLNT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D2194" t="str">
            <v>111IP</v>
          </cell>
          <cell r="AE2194" t="str">
            <v>SG</v>
          </cell>
          <cell r="AF2194" t="str">
            <v>111IP.SG4</v>
          </cell>
        </row>
        <row r="2195">
          <cell r="A2195">
            <v>2195</v>
          </cell>
          <cell r="D2195" t="str">
            <v>CN</v>
          </cell>
          <cell r="E2195" t="str">
            <v>CUST</v>
          </cell>
          <cell r="F2195">
            <v>-53397390.295596845</v>
          </cell>
          <cell r="G2195">
            <v>0</v>
          </cell>
          <cell r="H2195">
            <v>0</v>
          </cell>
          <cell r="I2195">
            <v>0</v>
          </cell>
          <cell r="J2195">
            <v>-53397390.295596845</v>
          </cell>
          <cell r="K2195">
            <v>0</v>
          </cell>
          <cell r="M2195">
            <v>0.75</v>
          </cell>
          <cell r="N2195">
            <v>0</v>
          </cell>
          <cell r="O2195">
            <v>0</v>
          </cell>
          <cell r="P2195">
            <v>0.75</v>
          </cell>
          <cell r="Q2195">
            <v>0</v>
          </cell>
          <cell r="R2195">
            <v>0</v>
          </cell>
          <cell r="S2195" t="str">
            <v>CUST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D2195" t="str">
            <v>111IP</v>
          </cell>
          <cell r="AE2195" t="str">
            <v>CN</v>
          </cell>
          <cell r="AF2195" t="str">
            <v>111IP.CN</v>
          </cell>
        </row>
        <row r="2196">
          <cell r="A2196">
            <v>2196</v>
          </cell>
          <cell r="D2196" t="str">
            <v>SG</v>
          </cell>
          <cell r="E2196" t="str">
            <v>P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M2196">
            <v>0.75</v>
          </cell>
          <cell r="N2196">
            <v>0</v>
          </cell>
          <cell r="O2196">
            <v>0</v>
          </cell>
          <cell r="P2196">
            <v>0.75</v>
          </cell>
          <cell r="Q2196">
            <v>0</v>
          </cell>
          <cell r="R2196">
            <v>0</v>
          </cell>
          <cell r="S2196" t="str">
            <v>PLNT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D2196" t="str">
            <v>111IP</v>
          </cell>
          <cell r="AE2196" t="str">
            <v>SG</v>
          </cell>
          <cell r="AF2196" t="str">
            <v>111IP.SG5</v>
          </cell>
        </row>
        <row r="2197">
          <cell r="A2197">
            <v>2197</v>
          </cell>
          <cell r="D2197" t="str">
            <v>SG</v>
          </cell>
          <cell r="E2197" t="str">
            <v>P</v>
          </cell>
          <cell r="F2197">
            <v>-340838.43700789742</v>
          </cell>
          <cell r="G2197">
            <v>-340838.43700789742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M2197">
            <v>0.75</v>
          </cell>
          <cell r="N2197">
            <v>-255628.82775592306</v>
          </cell>
          <cell r="O2197">
            <v>-85209.609251974354</v>
          </cell>
          <cell r="P2197">
            <v>0.75</v>
          </cell>
          <cell r="Q2197">
            <v>0</v>
          </cell>
          <cell r="R2197">
            <v>0</v>
          </cell>
          <cell r="S2197" t="str">
            <v>PLNT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D2197" t="str">
            <v>111IP</v>
          </cell>
          <cell r="AE2197" t="str">
            <v>SG</v>
          </cell>
          <cell r="AF2197" t="str">
            <v>111IP.SG6</v>
          </cell>
        </row>
        <row r="2198">
          <cell r="A2198">
            <v>2198</v>
          </cell>
          <cell r="D2198" t="str">
            <v>SO</v>
          </cell>
          <cell r="E2198" t="str">
            <v>PTD</v>
          </cell>
          <cell r="F2198">
            <v>-127677285.51806566</v>
          </cell>
          <cell r="G2198">
            <v>-64303790.67284283</v>
          </cell>
          <cell r="H2198">
            <v>-30545360.969016913</v>
          </cell>
          <cell r="I2198">
            <v>-32828133.87620591</v>
          </cell>
          <cell r="J2198">
            <v>0</v>
          </cell>
          <cell r="K2198">
            <v>0</v>
          </cell>
          <cell r="M2198">
            <v>0.75</v>
          </cell>
          <cell r="N2198">
            <v>-48227843.004632123</v>
          </cell>
          <cell r="O2198">
            <v>-16075947.668210708</v>
          </cell>
          <cell r="P2198">
            <v>0.75</v>
          </cell>
          <cell r="Q2198">
            <v>-22909020.726762686</v>
          </cell>
          <cell r="R2198">
            <v>-7636340.2422542283</v>
          </cell>
          <cell r="S2198" t="str">
            <v>PLNT</v>
          </cell>
          <cell r="T2198">
            <v>-5758221.2912447602</v>
          </cell>
          <cell r="U2198">
            <v>-16547867.871159805</v>
          </cell>
          <cell r="V2198">
            <v>-6147162.2841195185</v>
          </cell>
          <cell r="W2198">
            <v>-3383856.2927161213</v>
          </cell>
          <cell r="X2198">
            <v>-991026.13696570334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D2198" t="str">
            <v>111IP</v>
          </cell>
          <cell r="AE2198" t="str">
            <v>SO</v>
          </cell>
          <cell r="AF2198" t="str">
            <v>111IP.SO</v>
          </cell>
        </row>
        <row r="2199">
          <cell r="A2199">
            <v>2199</v>
          </cell>
          <cell r="F2199">
            <v>-224783760.58190286</v>
          </cell>
          <cell r="G2199">
            <v>-101215639.7404269</v>
          </cell>
          <cell r="H2199">
            <v>-37354157.270238869</v>
          </cell>
          <cell r="I2199">
            <v>-32816573.275640216</v>
          </cell>
          <cell r="J2199">
            <v>-53397390.295596845</v>
          </cell>
          <cell r="K2199">
            <v>0</v>
          </cell>
          <cell r="N2199">
            <v>-75492889.184483916</v>
          </cell>
          <cell r="O2199">
            <v>-25722750.555942986</v>
          </cell>
          <cell r="Q2199">
            <v>-28015617.952679154</v>
          </cell>
          <cell r="R2199">
            <v>-9338539.3175597172</v>
          </cell>
          <cell r="T2199">
            <v>-5756193.5032331729</v>
          </cell>
          <cell r="U2199">
            <v>-16542040.452172367</v>
          </cell>
          <cell r="V2199">
            <v>-6144997.5284850011</v>
          </cell>
          <cell r="W2199">
            <v>-3382664.6498673586</v>
          </cell>
          <cell r="X2199">
            <v>-990677.14188231458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D2199" t="str">
            <v>111IP</v>
          </cell>
          <cell r="AE2199" t="str">
            <v>NA</v>
          </cell>
          <cell r="AF2199" t="str">
            <v>111IP.NA1</v>
          </cell>
        </row>
        <row r="2200">
          <cell r="A2200">
            <v>2200</v>
          </cell>
          <cell r="B2200" t="str">
            <v>111IP</v>
          </cell>
          <cell r="C2200" t="str">
            <v>Less Non-Utility Plant</v>
          </cell>
          <cell r="AD2200" t="str">
            <v>111IP</v>
          </cell>
          <cell r="AE2200" t="str">
            <v>NA</v>
          </cell>
          <cell r="AF2200" t="str">
            <v>111IP.NA2</v>
          </cell>
        </row>
        <row r="2201">
          <cell r="A2201">
            <v>2201</v>
          </cell>
          <cell r="D2201" t="str">
            <v>OTH</v>
          </cell>
          <cell r="E2201" t="str">
            <v>NUTIL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M2201">
            <v>0.75</v>
          </cell>
          <cell r="N2201">
            <v>0</v>
          </cell>
          <cell r="O2201">
            <v>0</v>
          </cell>
          <cell r="P2201">
            <v>0.75</v>
          </cell>
          <cell r="Q2201">
            <v>0</v>
          </cell>
          <cell r="R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D2201" t="str">
            <v>111IP</v>
          </cell>
          <cell r="AE2201" t="str">
            <v>OTH</v>
          </cell>
          <cell r="AF2201" t="str">
            <v>111IP.OTH</v>
          </cell>
        </row>
        <row r="2202">
          <cell r="A2202">
            <v>2202</v>
          </cell>
          <cell r="F2202">
            <v>-224783760.58190286</v>
          </cell>
          <cell r="G2202">
            <v>-101215639.7404269</v>
          </cell>
          <cell r="H2202">
            <v>-37354157.270238869</v>
          </cell>
          <cell r="I2202">
            <v>-32816573.275640216</v>
          </cell>
          <cell r="J2202">
            <v>-53397390.295596845</v>
          </cell>
          <cell r="K2202">
            <v>0</v>
          </cell>
          <cell r="N2202">
            <v>-75492889.184483916</v>
          </cell>
          <cell r="O2202">
            <v>-25722750.555942986</v>
          </cell>
          <cell r="Q2202">
            <v>-28015617.952679154</v>
          </cell>
          <cell r="R2202">
            <v>-9338539.3175597172</v>
          </cell>
          <cell r="T2202">
            <v>-5756193.5032331729</v>
          </cell>
          <cell r="U2202">
            <v>-16542040.452172367</v>
          </cell>
          <cell r="V2202">
            <v>-6144997.5284850011</v>
          </cell>
          <cell r="W2202">
            <v>-3382664.6498673586</v>
          </cell>
          <cell r="X2202">
            <v>-990677.14188231458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D2202" t="str">
            <v>111IP</v>
          </cell>
          <cell r="AE2202" t="str">
            <v>NA</v>
          </cell>
          <cell r="AF2202" t="str">
            <v>111IP.NA3</v>
          </cell>
        </row>
        <row r="2203">
          <cell r="A2203">
            <v>2203</v>
          </cell>
          <cell r="AD2203" t="str">
            <v>111IP</v>
          </cell>
          <cell r="AE2203" t="str">
            <v>NA</v>
          </cell>
          <cell r="AF2203" t="str">
            <v>111IP.NA4</v>
          </cell>
        </row>
        <row r="2204">
          <cell r="A2204">
            <v>2204</v>
          </cell>
          <cell r="B2204">
            <v>111390</v>
          </cell>
          <cell r="C2204" t="str">
            <v>Accum-Prov for Amort-Mining</v>
          </cell>
          <cell r="AD2204">
            <v>111390</v>
          </cell>
          <cell r="AE2204" t="str">
            <v>NA</v>
          </cell>
          <cell r="AF2204" t="str">
            <v>111390.NA</v>
          </cell>
        </row>
        <row r="2205">
          <cell r="A2205">
            <v>2205</v>
          </cell>
          <cell r="D2205" t="str">
            <v>S</v>
          </cell>
          <cell r="E2205" t="str">
            <v>G-SITUS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M2205">
            <v>0.75</v>
          </cell>
          <cell r="N2205">
            <v>0</v>
          </cell>
          <cell r="O2205">
            <v>0</v>
          </cell>
          <cell r="P2205">
            <v>0.75</v>
          </cell>
          <cell r="Q2205">
            <v>0</v>
          </cell>
          <cell r="R2205">
            <v>0</v>
          </cell>
          <cell r="S2205" t="str">
            <v>PLNT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D2205">
            <v>111390</v>
          </cell>
          <cell r="AE2205" t="str">
            <v>S</v>
          </cell>
          <cell r="AF2205" t="str">
            <v>111390.S</v>
          </cell>
        </row>
        <row r="2206">
          <cell r="A2206">
            <v>2206</v>
          </cell>
          <cell r="D2206" t="str">
            <v>SG</v>
          </cell>
          <cell r="E2206" t="str">
            <v>P</v>
          </cell>
          <cell r="F2206">
            <v>398201.19572628551</v>
          </cell>
          <cell r="G2206">
            <v>398201.19572628551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M2206">
            <v>0.75</v>
          </cell>
          <cell r="N2206">
            <v>298650.89679471415</v>
          </cell>
          <cell r="O2206">
            <v>99550.298931571378</v>
          </cell>
          <cell r="P2206">
            <v>0.75</v>
          </cell>
          <cell r="Q2206">
            <v>0</v>
          </cell>
          <cell r="R2206">
            <v>0</v>
          </cell>
          <cell r="S2206" t="str">
            <v>PLNT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D2206">
            <v>111390</v>
          </cell>
          <cell r="AE2206" t="str">
            <v>SG</v>
          </cell>
          <cell r="AF2206" t="str">
            <v>111390.SG</v>
          </cell>
        </row>
        <row r="2207">
          <cell r="A2207">
            <v>2207</v>
          </cell>
          <cell r="D2207" t="str">
            <v>SO</v>
          </cell>
          <cell r="E2207" t="str">
            <v>PTD</v>
          </cell>
          <cell r="F2207">
            <v>3751827.8728618883</v>
          </cell>
          <cell r="G2207">
            <v>1889582.420225495</v>
          </cell>
          <cell r="H2207">
            <v>897582.80970008438</v>
          </cell>
          <cell r="I2207">
            <v>964662.64293630875</v>
          </cell>
          <cell r="J2207">
            <v>0</v>
          </cell>
          <cell r="K2207">
            <v>0</v>
          </cell>
          <cell r="M2207">
            <v>0.75</v>
          </cell>
          <cell r="N2207">
            <v>1417186.8151691211</v>
          </cell>
          <cell r="O2207">
            <v>472395.60505637375</v>
          </cell>
          <cell r="P2207">
            <v>0.75</v>
          </cell>
          <cell r="Q2207">
            <v>673187.10727506329</v>
          </cell>
          <cell r="R2207">
            <v>224395.7024250211</v>
          </cell>
          <cell r="S2207" t="str">
            <v>PLNT</v>
          </cell>
          <cell r="T2207">
            <v>169206.72342726172</v>
          </cell>
          <cell r="U2207">
            <v>486263.0942029889</v>
          </cell>
          <cell r="V2207">
            <v>180635.84844386164</v>
          </cell>
          <cell r="W2207">
            <v>99435.434464770748</v>
          </cell>
          <cell r="X2207">
            <v>29121.542397425648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D2207">
            <v>111390</v>
          </cell>
          <cell r="AE2207" t="str">
            <v>SO</v>
          </cell>
          <cell r="AF2207" t="str">
            <v>111390.SO</v>
          </cell>
        </row>
        <row r="2208">
          <cell r="A2208">
            <v>2208</v>
          </cell>
          <cell r="F2208">
            <v>4150029.0685881739</v>
          </cell>
          <cell r="G2208">
            <v>2287783.6159517807</v>
          </cell>
          <cell r="H2208">
            <v>897582.80970008438</v>
          </cell>
          <cell r="I2208">
            <v>964662.64293630875</v>
          </cell>
          <cell r="J2208">
            <v>0</v>
          </cell>
          <cell r="K2208">
            <v>0</v>
          </cell>
          <cell r="N2208">
            <v>1706815.8729305216</v>
          </cell>
          <cell r="O2208">
            <v>568938.62431017391</v>
          </cell>
          <cell r="Q2208">
            <v>649588.76228873781</v>
          </cell>
          <cell r="R2208">
            <v>216529.58742957929</v>
          </cell>
          <cell r="T2208">
            <v>176625.26130960239</v>
          </cell>
          <cell r="U2208">
            <v>495163.79512505233</v>
          </cell>
          <cell r="V2208">
            <v>181583.46247910985</v>
          </cell>
          <cell r="W2208">
            <v>98891.773661979852</v>
          </cell>
          <cell r="X2208">
            <v>29648.636498985263</v>
          </cell>
          <cell r="AD2208">
            <v>111390</v>
          </cell>
          <cell r="AE2208" t="str">
            <v>NA</v>
          </cell>
          <cell r="AF2208" t="str">
            <v>111390.NA1</v>
          </cell>
        </row>
        <row r="2209">
          <cell r="A2209">
            <v>2209</v>
          </cell>
          <cell r="AD2209">
            <v>111390</v>
          </cell>
          <cell r="AE2209" t="str">
            <v>NA</v>
          </cell>
          <cell r="AF2209" t="str">
            <v>111390.NA2</v>
          </cell>
        </row>
        <row r="2210">
          <cell r="A2210">
            <v>2210</v>
          </cell>
          <cell r="C2210" t="str">
            <v>Remove Capital Lease Amort</v>
          </cell>
          <cell r="F2210">
            <v>-4150029.0685881739</v>
          </cell>
          <cell r="G2210">
            <v>-2287783.6159517807</v>
          </cell>
          <cell r="H2210">
            <v>-897582.80970008438</v>
          </cell>
          <cell r="I2210">
            <v>-964662.64293630875</v>
          </cell>
          <cell r="J2210">
            <v>0</v>
          </cell>
          <cell r="K2210">
            <v>0</v>
          </cell>
          <cell r="N2210">
            <v>-1706815.8729305216</v>
          </cell>
          <cell r="O2210">
            <v>-568938.62431017391</v>
          </cell>
          <cell r="Q2210">
            <v>-649588.76228873781</v>
          </cell>
          <cell r="R2210">
            <v>-216529.58742957929</v>
          </cell>
          <cell r="T2210">
            <v>-176625.26130960239</v>
          </cell>
          <cell r="U2210">
            <v>-495163.79512505233</v>
          </cell>
          <cell r="V2210">
            <v>-181583.46247910985</v>
          </cell>
          <cell r="W2210">
            <v>-98891.773661979852</v>
          </cell>
          <cell r="X2210">
            <v>-29648.636498985263</v>
          </cell>
          <cell r="AD2210">
            <v>111390</v>
          </cell>
          <cell r="AE2210" t="str">
            <v>NA</v>
          </cell>
          <cell r="AF2210" t="str">
            <v>111390.NA3</v>
          </cell>
        </row>
        <row r="2211">
          <cell r="A2211">
            <v>2211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N2211">
            <v>0</v>
          </cell>
          <cell r="O2211">
            <v>0</v>
          </cell>
          <cell r="Q2211">
            <v>0</v>
          </cell>
          <cell r="R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D2211">
            <v>111390</v>
          </cell>
          <cell r="AE2211" t="str">
            <v>NA</v>
          </cell>
          <cell r="AF2211" t="str">
            <v>111390.NA4</v>
          </cell>
        </row>
        <row r="2212">
          <cell r="B2212" t="str">
            <v>TOTAL ACCUM PROV FOR AMORTIZATION</v>
          </cell>
          <cell r="F2212">
            <v>-227813440.90074325</v>
          </cell>
          <cell r="G2212">
            <v>-102983687.50589976</v>
          </cell>
          <cell r="H2212">
            <v>-37913124.819636993</v>
          </cell>
          <cell r="I2212">
            <v>-33411821.887758862</v>
          </cell>
          <cell r="J2212">
            <v>-53504806.687447593</v>
          </cell>
          <cell r="K2212">
            <v>0</v>
          </cell>
          <cell r="N2212">
            <v>-76818925.008588567</v>
          </cell>
          <cell r="O2212">
            <v>-26164762.497311201</v>
          </cell>
          <cell r="Q2212">
            <v>-28434843.614727747</v>
          </cell>
          <cell r="R2212">
            <v>-9478281.2049092483</v>
          </cell>
          <cell r="T2212">
            <v>-5860603.130804779</v>
          </cell>
          <cell r="U2212">
            <v>-16842090.872978348</v>
          </cell>
          <cell r="V2212">
            <v>-6256459.5394506129</v>
          </cell>
          <cell r="W2212">
            <v>-3444021.6483931919</v>
          </cell>
          <cell r="X2212">
            <v>-1008646.6961319306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D2212" t="str">
            <v>TOTAL ACCUM PROV FOR AMORTIZATION</v>
          </cell>
          <cell r="AE2212" t="str">
            <v>NA</v>
          </cell>
          <cell r="AF2212" t="str">
            <v>TOTAL ACCUM PROV FOR AMORTIZATION.NA</v>
          </cell>
        </row>
        <row r="2217">
          <cell r="Y2217" t="str">
            <v>Function</v>
          </cell>
          <cell r="Z2217" t="str">
            <v>Generation</v>
          </cell>
          <cell r="AA2217" t="str">
            <v>Transmission</v>
          </cell>
          <cell r="AB2217" t="str">
            <v>Distribution</v>
          </cell>
        </row>
        <row r="2218">
          <cell r="Y2218" t="str">
            <v>Check</v>
          </cell>
          <cell r="Z2218" t="str">
            <v>Check</v>
          </cell>
          <cell r="AA2218" t="str">
            <v>Check</v>
          </cell>
          <cell r="AB2218" t="str">
            <v>Check</v>
          </cell>
        </row>
        <row r="2220">
          <cell r="Y2220">
            <v>0</v>
          </cell>
          <cell r="Z2220">
            <v>0</v>
          </cell>
          <cell r="AA2220">
            <v>0</v>
          </cell>
          <cell r="AB2220">
            <v>0</v>
          </cell>
        </row>
        <row r="2221">
          <cell r="Y2221">
            <v>0</v>
          </cell>
          <cell r="Z2221">
            <v>0</v>
          </cell>
          <cell r="AA2221">
            <v>0</v>
          </cell>
          <cell r="AB2221">
            <v>0</v>
          </cell>
        </row>
      </sheetData>
      <sheetData sheetId="29">
        <row r="10">
          <cell r="B10" t="str">
            <v>Production</v>
          </cell>
          <cell r="C10" t="str">
            <v>Transmission</v>
          </cell>
          <cell r="D10" t="str">
            <v>Distribution</v>
          </cell>
          <cell r="E10" t="str">
            <v>Retail</v>
          </cell>
          <cell r="F10" t="str">
            <v>Misc</v>
          </cell>
          <cell r="G10" t="str">
            <v>TOT</v>
          </cell>
        </row>
        <row r="11">
          <cell r="A11" t="str">
            <v>ACCMDIT</v>
          </cell>
          <cell r="B11">
            <v>0.50931226634999327</v>
          </cell>
          <cell r="C11">
            <v>0.254695722622725</v>
          </cell>
          <cell r="D11">
            <v>0.2350913856448644</v>
          </cell>
          <cell r="E11">
            <v>9.0062538241735522E-4</v>
          </cell>
          <cell r="F11">
            <v>0</v>
          </cell>
          <cell r="G11">
            <v>1</v>
          </cell>
        </row>
        <row r="12">
          <cell r="A12" t="str">
            <v>BOOKDEPR</v>
          </cell>
          <cell r="B12">
            <v>0.62137806293194875</v>
          </cell>
          <cell r="C12">
            <v>0.15747481403283387</v>
          </cell>
          <cell r="D12">
            <v>0.21930978284539648</v>
          </cell>
          <cell r="E12">
            <v>1.8373401898210942E-3</v>
          </cell>
          <cell r="F12">
            <v>0</v>
          </cell>
          <cell r="G12">
            <v>1.0000000000000002</v>
          </cell>
        </row>
        <row r="13">
          <cell r="A13" t="str">
            <v>COM_EQ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1</v>
          </cell>
        </row>
        <row r="15">
          <cell r="A15" t="str">
            <v>DDS2</v>
          </cell>
          <cell r="B15">
            <v>0.96825470787793089</v>
          </cell>
          <cell r="C15">
            <v>-3.9949466467465817E-3</v>
          </cell>
          <cell r="D15">
            <v>-1.6544736081990689E-2</v>
          </cell>
          <cell r="E15">
            <v>5.1831960997472233E-2</v>
          </cell>
          <cell r="F15">
            <v>4.5301385333423904E-4</v>
          </cell>
          <cell r="G15">
            <v>1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DDSO2</v>
          </cell>
          <cell r="B17">
            <v>0.45389440789409657</v>
          </cell>
          <cell r="C17">
            <v>7.8927501186535201E-2</v>
          </cell>
          <cell r="D17">
            <v>0.32790022703867855</v>
          </cell>
          <cell r="E17">
            <v>0.13148508970814868</v>
          </cell>
          <cell r="F17">
            <v>7.7927741725409829E-3</v>
          </cell>
          <cell r="G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</row>
        <row r="19">
          <cell r="A19" t="str">
            <v>DEFSG</v>
          </cell>
          <cell r="B19">
            <v>0.78178302998949389</v>
          </cell>
          <cell r="C19">
            <v>0.21821697001050616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DMSC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</row>
        <row r="21">
          <cell r="A21" t="str">
            <v>DPW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</row>
        <row r="22">
          <cell r="A22" t="str">
            <v>ESD</v>
          </cell>
          <cell r="B22">
            <v>0.3</v>
          </cell>
          <cell r="C22">
            <v>0.1</v>
          </cell>
          <cell r="D22">
            <v>0.6</v>
          </cell>
          <cell r="E22">
            <v>0</v>
          </cell>
          <cell r="F22">
            <v>0</v>
          </cell>
          <cell r="G22">
            <v>1</v>
          </cell>
        </row>
        <row r="23">
          <cell r="A23" t="str">
            <v>FERC</v>
          </cell>
          <cell r="B23">
            <v>0.51225681198725614</v>
          </cell>
          <cell r="C23">
            <v>0.48774318801274391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A24" t="str">
            <v>G</v>
          </cell>
          <cell r="B24">
            <v>0.22038330506248377</v>
          </cell>
          <cell r="C24">
            <v>0.33999351096339209</v>
          </cell>
          <cell r="D24">
            <v>0.42239697137578525</v>
          </cell>
          <cell r="E24">
            <v>1.7226212598338838E-2</v>
          </cell>
          <cell r="F24">
            <v>0</v>
          </cell>
          <cell r="G24">
            <v>0.99999999999999989</v>
          </cell>
        </row>
        <row r="25">
          <cell r="A25" t="str">
            <v>G-DGP</v>
          </cell>
          <cell r="B25">
            <v>0.67001510248087481</v>
          </cell>
          <cell r="C25">
            <v>0.32998489751912519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G-DGU</v>
          </cell>
          <cell r="B26">
            <v>0.67001510248087481</v>
          </cell>
          <cell r="C26">
            <v>0.32998489751912519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</row>
        <row r="27">
          <cell r="A27" t="str">
            <v>GP</v>
          </cell>
          <cell r="B27">
            <v>0.48783982134533266</v>
          </cell>
          <cell r="C27">
            <v>0.24307642201472882</v>
          </cell>
          <cell r="D27">
            <v>0.26320846349075677</v>
          </cell>
          <cell r="E27">
            <v>5.8752931491821312E-3</v>
          </cell>
          <cell r="F27">
            <v>0</v>
          </cell>
          <cell r="G27">
            <v>1.0000000000000004</v>
          </cell>
        </row>
        <row r="28">
          <cell r="A28" t="str">
            <v>G-SG</v>
          </cell>
          <cell r="B28">
            <v>0.44203846332582047</v>
          </cell>
          <cell r="C28">
            <v>0.55796153667417958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</row>
        <row r="29">
          <cell r="A29" t="str">
            <v>G-SITUS</v>
          </cell>
          <cell r="B29">
            <v>0</v>
          </cell>
          <cell r="C29">
            <v>0.2964371062520515</v>
          </cell>
          <cell r="D29">
            <v>0.70356289374794845</v>
          </cell>
          <cell r="E29">
            <v>0</v>
          </cell>
          <cell r="F29">
            <v>0</v>
          </cell>
          <cell r="G29">
            <v>1</v>
          </cell>
        </row>
        <row r="30">
          <cell r="A30" t="str">
            <v>I</v>
          </cell>
          <cell r="B30">
            <v>0.51932003920804659</v>
          </cell>
          <cell r="C30">
            <v>0.16798508215417879</v>
          </cell>
          <cell r="D30">
            <v>0.14318063459787328</v>
          </cell>
          <cell r="E30">
            <v>0.16951424403990153</v>
          </cell>
          <cell r="F30">
            <v>0</v>
          </cell>
          <cell r="G30">
            <v>1.0000000000000002</v>
          </cell>
        </row>
        <row r="31">
          <cell r="A31" t="str">
            <v>I-DGP</v>
          </cell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A32" t="str">
            <v>I-DGU</v>
          </cell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</row>
        <row r="33">
          <cell r="A33" t="str">
            <v>I-SG</v>
          </cell>
          <cell r="B33">
            <v>0.83989590246944101</v>
          </cell>
          <cell r="C33">
            <v>0.16010409753055904</v>
          </cell>
          <cell r="D33">
            <v>0</v>
          </cell>
          <cell r="E33">
            <v>0</v>
          </cell>
          <cell r="F33">
            <v>0</v>
          </cell>
          <cell r="G33">
            <v>1</v>
          </cell>
        </row>
        <row r="34">
          <cell r="A34" t="str">
            <v>I-SITUS</v>
          </cell>
          <cell r="B34">
            <v>1.857502224707865</v>
          </cell>
          <cell r="C34">
            <v>-0.42340579880183937</v>
          </cell>
          <cell r="D34">
            <v>-0.43409642590602576</v>
          </cell>
          <cell r="E34">
            <v>0</v>
          </cell>
          <cell r="F34">
            <v>0</v>
          </cell>
          <cell r="G34">
            <v>0.99999999999999978</v>
          </cell>
        </row>
        <row r="35">
          <cell r="A35" t="str">
            <v>LABOR</v>
          </cell>
          <cell r="B35">
            <v>0.46309363850275576</v>
          </cell>
          <cell r="C35">
            <v>7.8815542097072699E-2</v>
          </cell>
          <cell r="D35">
            <v>0.32083117523618421</v>
          </cell>
          <cell r="E35">
            <v>0.13725964416398734</v>
          </cell>
          <cell r="F35">
            <v>0</v>
          </cell>
          <cell r="G35">
            <v>1</v>
          </cell>
        </row>
        <row r="36">
          <cell r="A36" t="str">
            <v>MSS</v>
          </cell>
          <cell r="B36">
            <v>0.8635209668306757</v>
          </cell>
          <cell r="C36">
            <v>6.644339247107848E-3</v>
          </cell>
          <cell r="D36">
            <v>0.12983469392221642</v>
          </cell>
          <cell r="E36">
            <v>0</v>
          </cell>
          <cell r="F36">
            <v>0</v>
          </cell>
          <cell r="G36">
            <v>1</v>
          </cell>
        </row>
        <row r="37">
          <cell r="A37" t="str">
            <v>OTHDGP</v>
          </cell>
          <cell r="B37">
            <v>0.2786364795976774</v>
          </cell>
          <cell r="C37">
            <v>0.72136352040232266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</row>
        <row r="38">
          <cell r="A38" t="str">
            <v>OTHDGU</v>
          </cell>
          <cell r="B38">
            <v>0.2786364795976774</v>
          </cell>
          <cell r="C38">
            <v>0.72136352040232266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</row>
        <row r="39">
          <cell r="A39" t="str">
            <v>OTHSE</v>
          </cell>
          <cell r="B39">
            <v>0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</row>
        <row r="40">
          <cell r="A40" t="str">
            <v>OTHSG</v>
          </cell>
          <cell r="B40">
            <v>0.2786364795976774</v>
          </cell>
          <cell r="C40">
            <v>0.72136352040232266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</row>
        <row r="41">
          <cell r="A41" t="str">
            <v>OTHSGR</v>
          </cell>
          <cell r="B41">
            <v>0.2786364795976774</v>
          </cell>
          <cell r="C41">
            <v>0.72136352040232266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OTHSITUS</v>
          </cell>
          <cell r="B42">
            <v>-0.22071790990022586</v>
          </cell>
          <cell r="C42">
            <v>0</v>
          </cell>
          <cell r="D42">
            <v>0</v>
          </cell>
          <cell r="E42">
            <v>0</v>
          </cell>
          <cell r="F42">
            <v>1.2207179099002259</v>
          </cell>
          <cell r="G42">
            <v>1</v>
          </cell>
        </row>
        <row r="43">
          <cell r="A43" t="str">
            <v>OTHSO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</v>
          </cell>
          <cell r="G43">
            <v>1</v>
          </cell>
        </row>
        <row r="44">
          <cell r="A44" t="str">
            <v>P</v>
          </cell>
          <cell r="B44">
            <v>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SCHMA</v>
          </cell>
          <cell r="B45">
            <v>0.39726938124957911</v>
          </cell>
          <cell r="C45">
            <v>0.21998270772563189</v>
          </cell>
          <cell r="D45">
            <v>0.36758651107009827</v>
          </cell>
          <cell r="E45">
            <v>1.0422790375247482E-2</v>
          </cell>
          <cell r="F45">
            <v>4.7386095794434875E-3</v>
          </cell>
          <cell r="G45">
            <v>1.0000000000000002</v>
          </cell>
        </row>
        <row r="46">
          <cell r="A46" t="str">
            <v>SCHMAF</v>
          </cell>
          <cell r="B46">
            <v>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SCHMAP</v>
          </cell>
          <cell r="B47">
            <v>0.96413782672100545</v>
          </cell>
          <cell r="C47">
            <v>5.264412624728456E-3</v>
          </cell>
          <cell r="D47">
            <v>2.1429627258537459E-2</v>
          </cell>
          <cell r="E47">
            <v>9.1681333957286618E-3</v>
          </cell>
          <cell r="F47">
            <v>0</v>
          </cell>
          <cell r="G47">
            <v>1</v>
          </cell>
        </row>
        <row r="48">
          <cell r="A48" t="str">
            <v>SCHMAP-SO</v>
          </cell>
          <cell r="B48">
            <v>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</v>
          </cell>
        </row>
        <row r="49">
          <cell r="A49" t="str">
            <v>SCHMAT</v>
          </cell>
          <cell r="B49">
            <v>0.39672000615266034</v>
          </cell>
          <cell r="C49">
            <v>0.220190799894324</v>
          </cell>
          <cell r="D49">
            <v>0.36792198568173395</v>
          </cell>
          <cell r="E49">
            <v>1.0424006313981117E-2</v>
          </cell>
          <cell r="F49">
            <v>4.743201957300755E-3</v>
          </cell>
          <cell r="G49">
            <v>1.0000000000000002</v>
          </cell>
        </row>
        <row r="50">
          <cell r="A50" t="str">
            <v>SCHMAT-GPS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SCHMAT-SE</v>
          </cell>
          <cell r="B51">
            <v>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</row>
        <row r="52">
          <cell r="A52" t="str">
            <v>SCHMAT-SITUS</v>
          </cell>
          <cell r="B52">
            <v>0.71926996829876422</v>
          </cell>
          <cell r="C52">
            <v>7.9460567074925992E-3</v>
          </cell>
          <cell r="D52">
            <v>0.19841036171320453</v>
          </cell>
          <cell r="E52">
            <v>7.4373613280538708E-2</v>
          </cell>
          <cell r="F52">
            <v>0</v>
          </cell>
          <cell r="G52">
            <v>1</v>
          </cell>
        </row>
        <row r="53">
          <cell r="A53" t="str">
            <v>SCHMAT-SNP</v>
          </cell>
          <cell r="B53">
            <v>0.49344209680167433</v>
          </cell>
          <cell r="C53">
            <v>0.24311968144121765</v>
          </cell>
          <cell r="D53">
            <v>0.26323433176102212</v>
          </cell>
          <cell r="E53">
            <v>2.0388999608595248E-4</v>
          </cell>
          <cell r="F53">
            <v>0</v>
          </cell>
          <cell r="G53">
            <v>1</v>
          </cell>
        </row>
        <row r="54">
          <cell r="A54" t="str">
            <v>SCHMAT-SO</v>
          </cell>
          <cell r="B54">
            <v>0.4689372796069185</v>
          </cell>
          <cell r="C54">
            <v>0.1102442757252405</v>
          </cell>
          <cell r="D54">
            <v>0.30981410958674577</v>
          </cell>
          <cell r="E54">
            <v>0.11100433508109521</v>
          </cell>
          <cell r="F54">
            <v>0</v>
          </cell>
          <cell r="G54">
            <v>1</v>
          </cell>
        </row>
        <row r="55">
          <cell r="A55" t="str">
            <v>SCHMD</v>
          </cell>
          <cell r="B55">
            <v>0.46363413445132906</v>
          </cell>
          <cell r="C55">
            <v>0.30326391960462434</v>
          </cell>
          <cell r="D55">
            <v>0.22344249406070635</v>
          </cell>
          <cell r="E55">
            <v>7.6069827332371862E-3</v>
          </cell>
          <cell r="F55">
            <v>2.0524691501034734E-3</v>
          </cell>
          <cell r="G55">
            <v>1.0000000000000004</v>
          </cell>
        </row>
        <row r="56">
          <cell r="A56" t="str">
            <v>SCHMDF</v>
          </cell>
          <cell r="B56">
            <v>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</row>
        <row r="57">
          <cell r="A57" t="str">
            <v>SCHMDP</v>
          </cell>
          <cell r="B57">
            <v>0.99954452824929596</v>
          </cell>
          <cell r="C57">
            <v>7.30436175288391E-4</v>
          </cell>
          <cell r="D57">
            <v>1.1750722060012341E-4</v>
          </cell>
          <cell r="E57">
            <v>-3.9247164518421511E-4</v>
          </cell>
          <cell r="F57">
            <v>0</v>
          </cell>
          <cell r="G57">
            <v>1.0000000000000002</v>
          </cell>
        </row>
        <row r="58">
          <cell r="A58" t="str">
            <v>SCHMDP-SO</v>
          </cell>
          <cell r="B58">
            <v>0.46309363850275576</v>
          </cell>
          <cell r="C58">
            <v>7.8815542097072686E-2</v>
          </cell>
          <cell r="D58">
            <v>0.32083117523618426</v>
          </cell>
          <cell r="E58">
            <v>0.13725964416398734</v>
          </cell>
          <cell r="F58">
            <v>0</v>
          </cell>
          <cell r="G58">
            <v>1</v>
          </cell>
        </row>
        <row r="59">
          <cell r="A59" t="str">
            <v>SCHMDT</v>
          </cell>
          <cell r="B59">
            <v>0.45714818618704151</v>
          </cell>
          <cell r="C59">
            <v>0.30692538343224535</v>
          </cell>
          <cell r="D59">
            <v>0.22614532335368268</v>
          </cell>
          <cell r="E59">
            <v>7.7037975139195866E-3</v>
          </cell>
          <cell r="F59">
            <v>2.0773095131113163E-3</v>
          </cell>
          <cell r="G59">
            <v>1.0000000000000004</v>
          </cell>
        </row>
        <row r="60">
          <cell r="A60" t="str">
            <v>SCHMDT-GPS</v>
          </cell>
          <cell r="B60">
            <v>0.49364350161985276</v>
          </cell>
          <cell r="C60">
            <v>0.24312123664088509</v>
          </cell>
          <cell r="D60">
            <v>0.26323526173926221</v>
          </cell>
          <cell r="E60">
            <v>0</v>
          </cell>
          <cell r="F60">
            <v>0</v>
          </cell>
          <cell r="G60">
            <v>1</v>
          </cell>
        </row>
        <row r="61">
          <cell r="A61" t="str">
            <v>SCHMDT-SG</v>
          </cell>
          <cell r="B61">
            <v>0.99942041542686366</v>
          </cell>
          <cell r="C61">
            <v>5.7958457313635723E-4</v>
          </cell>
          <cell r="D61">
            <v>0</v>
          </cell>
          <cell r="E61">
            <v>0</v>
          </cell>
          <cell r="F61">
            <v>0</v>
          </cell>
          <cell r="G61">
            <v>1</v>
          </cell>
        </row>
        <row r="62">
          <cell r="A62" t="str">
            <v>SCHMDT-SITUS</v>
          </cell>
          <cell r="B62">
            <v>1.8769124297424844</v>
          </cell>
          <cell r="C62">
            <v>-3.4700783006261463E-2</v>
          </cell>
          <cell r="D62">
            <v>-0.12007696698359563</v>
          </cell>
          <cell r="E62">
            <v>-6.9605835080336367E-2</v>
          </cell>
          <cell r="F62">
            <v>-0.65252884467229055</v>
          </cell>
          <cell r="G62">
            <v>1.0000000000000002</v>
          </cell>
        </row>
        <row r="63">
          <cell r="A63" t="str">
            <v>SCHMDT-SNP</v>
          </cell>
          <cell r="B63">
            <v>0.49364350161985282</v>
          </cell>
          <cell r="C63">
            <v>0.24312123664088509</v>
          </cell>
          <cell r="D63">
            <v>0.26323526173926221</v>
          </cell>
          <cell r="E63">
            <v>0</v>
          </cell>
          <cell r="F63">
            <v>0</v>
          </cell>
          <cell r="G63">
            <v>1</v>
          </cell>
        </row>
        <row r="64">
          <cell r="A64" t="str">
            <v>SCHMDT-SO</v>
          </cell>
          <cell r="B64">
            <v>0.44422110284528293</v>
          </cell>
          <cell r="C64">
            <v>9.399671448766321E-2</v>
          </cell>
          <cell r="D64">
            <v>0.34693189730007318</v>
          </cell>
          <cell r="E64">
            <v>0.11485028536698062</v>
          </cell>
          <cell r="F64">
            <v>0</v>
          </cell>
          <cell r="G64">
            <v>1</v>
          </cell>
        </row>
        <row r="65">
          <cell r="A65" t="str">
            <v>T</v>
          </cell>
          <cell r="B65">
            <v>0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</row>
        <row r="66">
          <cell r="A66" t="str">
            <v>TAXDEPR</v>
          </cell>
          <cell r="B66">
            <v>0.37703805219886682</v>
          </cell>
          <cell r="C66">
            <v>0.36176773816797969</v>
          </cell>
          <cell r="D66">
            <v>0.25593850708322552</v>
          </cell>
          <cell r="E66">
            <v>5.255702549928013E-3</v>
          </cell>
          <cell r="F66">
            <v>0</v>
          </cell>
          <cell r="G66">
            <v>1</v>
          </cell>
        </row>
        <row r="67">
          <cell r="A67" t="str">
            <v>TD</v>
          </cell>
          <cell r="B67">
            <v>0</v>
          </cell>
          <cell r="C67">
            <v>0.48013847441207663</v>
          </cell>
          <cell r="D67">
            <v>0.51986152558792331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CWC</v>
          </cell>
          <cell r="B68">
            <v>0.75182737738674499</v>
          </cell>
          <cell r="C68">
            <v>9.3863930539782023E-2</v>
          </cell>
          <cell r="D68">
            <v>0.12091046290565152</v>
          </cell>
          <cell r="E68">
            <v>2.8210761467634512E-2</v>
          </cell>
          <cell r="F68">
            <v>5.1874677001870206E-3</v>
          </cell>
          <cell r="G68">
            <v>1</v>
          </cell>
        </row>
        <row r="69">
          <cell r="A69" t="str">
            <v>DITEXP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FIT</v>
          </cell>
          <cell r="B70">
            <v>0.16815548870676819</v>
          </cell>
          <cell r="C70">
            <v>-2.0542666512583383E-2</v>
          </cell>
          <cell r="D70">
            <v>0.85765604910128757</v>
          </cell>
          <cell r="E70">
            <v>-9.611568108105404E-3</v>
          </cell>
          <cell r="F70">
            <v>4.3426968126363567E-3</v>
          </cell>
          <cell r="G70">
            <v>1.0000000000000033</v>
          </cell>
        </row>
        <row r="71">
          <cell r="A71" t="str">
            <v>IBT</v>
          </cell>
          <cell r="B71">
            <v>0.48074446155022793</v>
          </cell>
          <cell r="C71">
            <v>-1.2823181756170076E-2</v>
          </cell>
          <cell r="D71">
            <v>0.53536766491184584</v>
          </cell>
          <cell r="E71">
            <v>-5.9997510418886542E-3</v>
          </cell>
          <cell r="F71">
            <v>2.710806335986876E-3</v>
          </cell>
          <cell r="G71">
            <v>1.000000000000002</v>
          </cell>
        </row>
        <row r="72">
          <cell r="A72" t="str">
            <v>NONE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NUTIL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PT</v>
          </cell>
          <cell r="B74">
            <v>0.67795852213467411</v>
          </cell>
          <cell r="C74">
            <v>0.32204147786532589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</row>
        <row r="75">
          <cell r="A75" t="str">
            <v>PTD</v>
          </cell>
          <cell r="B75">
            <v>0.50364315321963971</v>
          </cell>
          <cell r="C75">
            <v>0.23923880308917522</v>
          </cell>
          <cell r="D75">
            <v>0.25711804369118502</v>
          </cell>
          <cell r="E75">
            <v>0</v>
          </cell>
          <cell r="F75">
            <v>0</v>
          </cell>
          <cell r="G75">
            <v>1</v>
          </cell>
        </row>
        <row r="76">
          <cell r="A76" t="str">
            <v>REVREQ</v>
          </cell>
          <cell r="B76">
            <v>0.67625247222482177</v>
          </cell>
          <cell r="C76">
            <v>0.15456859207102167</v>
          </cell>
          <cell r="D76">
            <v>0.14663582662712607</v>
          </cell>
          <cell r="E76">
            <v>1.9176116237853025E-2</v>
          </cell>
          <cell r="F76">
            <v>3.3669928391773813E-3</v>
          </cell>
          <cell r="G76">
            <v>0.99999999999999989</v>
          </cell>
        </row>
        <row r="77">
          <cell r="A77" t="str">
            <v>SIT</v>
          </cell>
          <cell r="B77">
            <v>0.48074446155022704</v>
          </cell>
          <cell r="C77">
            <v>-1.2823181756170053E-2</v>
          </cell>
          <cell r="D77">
            <v>0.53536766491184484</v>
          </cell>
          <cell r="E77">
            <v>-5.9997510418886429E-3</v>
          </cell>
          <cell r="F77">
            <v>2.7108063359868712E-3</v>
          </cell>
          <cell r="G77">
            <v>1.0000000000000002</v>
          </cell>
        </row>
      </sheetData>
      <sheetData sheetId="30">
        <row r="5">
          <cell r="B5" t="str">
            <v>2010 Protocol</v>
          </cell>
          <cell r="C5" t="str">
            <v>Rolled-In</v>
          </cell>
          <cell r="D5" t="str">
            <v>Option-2</v>
          </cell>
          <cell r="E5" t="str">
            <v>Option-3</v>
          </cell>
          <cell r="F5" t="str">
            <v>Option-4</v>
          </cell>
          <cell r="H5" t="str">
            <v>Rolled-In</v>
          </cell>
          <cell r="I5" t="str">
            <v>MSP</v>
          </cell>
          <cell r="J5" t="str">
            <v>Option-2</v>
          </cell>
          <cell r="K5" t="str">
            <v>Option-3</v>
          </cell>
          <cell r="L5" t="str">
            <v>Option-4</v>
          </cell>
        </row>
        <row r="7">
          <cell r="H7" t="str">
            <v>DRB</v>
          </cell>
          <cell r="I7" t="str">
            <v>DRB</v>
          </cell>
          <cell r="J7" t="str">
            <v>DRB</v>
          </cell>
          <cell r="K7" t="str">
            <v>DRB</v>
          </cell>
          <cell r="L7" t="str">
            <v>DRB</v>
          </cell>
        </row>
        <row r="12">
          <cell r="H12" t="str">
            <v>DRB</v>
          </cell>
          <cell r="I12" t="str">
            <v>DRB</v>
          </cell>
          <cell r="J12" t="str">
            <v>DRB</v>
          </cell>
          <cell r="K12" t="str">
            <v>DRB</v>
          </cell>
          <cell r="L12" t="str">
            <v>DRB</v>
          </cell>
        </row>
        <row r="13">
          <cell r="B13" t="str">
            <v>P</v>
          </cell>
          <cell r="C13" t="str">
            <v>P</v>
          </cell>
          <cell r="D13" t="str">
            <v>P</v>
          </cell>
          <cell r="E13" t="str">
            <v>P</v>
          </cell>
          <cell r="F13" t="str">
            <v>P</v>
          </cell>
          <cell r="H13" t="str">
            <v>DRB</v>
          </cell>
          <cell r="I13" t="str">
            <v>DRB</v>
          </cell>
          <cell r="J13" t="str">
            <v>DRB</v>
          </cell>
          <cell r="K13" t="str">
            <v>DRB</v>
          </cell>
          <cell r="L13" t="str">
            <v>DRB</v>
          </cell>
        </row>
        <row r="14">
          <cell r="B14" t="str">
            <v>PT</v>
          </cell>
          <cell r="C14" t="str">
            <v>PT</v>
          </cell>
          <cell r="D14" t="str">
            <v>PT</v>
          </cell>
          <cell r="E14" t="str">
            <v>PT</v>
          </cell>
          <cell r="F14" t="str">
            <v>PT</v>
          </cell>
          <cell r="H14" t="str">
            <v>DRB</v>
          </cell>
          <cell r="I14" t="str">
            <v>DRB</v>
          </cell>
          <cell r="J14" t="str">
            <v>DRB</v>
          </cell>
          <cell r="K14" t="str">
            <v>DRB</v>
          </cell>
          <cell r="L14" t="str">
            <v>DRB</v>
          </cell>
        </row>
        <row r="17">
          <cell r="H17" t="str">
            <v>DRB</v>
          </cell>
          <cell r="I17" t="str">
            <v>DRB</v>
          </cell>
          <cell r="J17" t="str">
            <v>DRB</v>
          </cell>
          <cell r="K17" t="str">
            <v>DRB</v>
          </cell>
          <cell r="L17" t="str">
            <v>DRB</v>
          </cell>
        </row>
        <row r="21">
          <cell r="H21" t="str">
            <v>DRB</v>
          </cell>
          <cell r="I21" t="str">
            <v>DRB</v>
          </cell>
          <cell r="J21" t="str">
            <v>DRB</v>
          </cell>
          <cell r="K21" t="str">
            <v>DRB</v>
          </cell>
          <cell r="L21" t="str">
            <v>DRB</v>
          </cell>
        </row>
        <row r="27">
          <cell r="B27" t="str">
            <v>DPW</v>
          </cell>
          <cell r="C27" t="str">
            <v>DPW</v>
          </cell>
          <cell r="D27" t="str">
            <v>DPW</v>
          </cell>
          <cell r="E27" t="str">
            <v>DPW</v>
          </cell>
          <cell r="F27" t="str">
            <v>DPW</v>
          </cell>
          <cell r="H27" t="str">
            <v>DRB</v>
          </cell>
          <cell r="I27" t="str">
            <v>DRB</v>
          </cell>
          <cell r="J27" t="str">
            <v>DRB</v>
          </cell>
          <cell r="K27" t="str">
            <v>DRB</v>
          </cell>
          <cell r="L27" t="str">
            <v>DRB</v>
          </cell>
        </row>
        <row r="28">
          <cell r="B28" t="str">
            <v>GP</v>
          </cell>
          <cell r="C28" t="str">
            <v>GP</v>
          </cell>
          <cell r="D28" t="str">
            <v>GP</v>
          </cell>
          <cell r="E28" t="str">
            <v>GP</v>
          </cell>
          <cell r="F28" t="str">
            <v>GP</v>
          </cell>
          <cell r="H28" t="str">
            <v>DRB</v>
          </cell>
          <cell r="I28" t="str">
            <v>DRB</v>
          </cell>
          <cell r="J28" t="str">
            <v>DRB</v>
          </cell>
          <cell r="K28" t="str">
            <v>DRB</v>
          </cell>
          <cell r="L28" t="str">
            <v>DRB</v>
          </cell>
        </row>
        <row r="34">
          <cell r="B34" t="str">
            <v>P</v>
          </cell>
          <cell r="C34" t="str">
            <v>P</v>
          </cell>
          <cell r="D34" t="str">
            <v>P</v>
          </cell>
          <cell r="E34" t="str">
            <v>P</v>
          </cell>
          <cell r="F34" t="str">
            <v>P</v>
          </cell>
          <cell r="H34" t="str">
            <v>DRB</v>
          </cell>
          <cell r="I34" t="str">
            <v>DRB</v>
          </cell>
          <cell r="J34" t="str">
            <v>DRB</v>
          </cell>
          <cell r="K34" t="str">
            <v>DRB</v>
          </cell>
          <cell r="L34" t="str">
            <v>DRB</v>
          </cell>
        </row>
        <row r="35">
          <cell r="B35" t="str">
            <v>P</v>
          </cell>
          <cell r="C35" t="str">
            <v>P</v>
          </cell>
          <cell r="D35" t="str">
            <v>P</v>
          </cell>
          <cell r="E35" t="str">
            <v>P</v>
          </cell>
          <cell r="F35" t="str">
            <v>P</v>
          </cell>
          <cell r="H35" t="str">
            <v>DRB</v>
          </cell>
          <cell r="I35" t="str">
            <v>DRB</v>
          </cell>
          <cell r="J35" t="str">
            <v>DRB</v>
          </cell>
          <cell r="K35" t="str">
            <v>DRB</v>
          </cell>
          <cell r="L35" t="str">
            <v>DRB</v>
          </cell>
        </row>
        <row r="36">
          <cell r="B36" t="str">
            <v>P</v>
          </cell>
          <cell r="C36" t="str">
            <v>P</v>
          </cell>
          <cell r="D36" t="str">
            <v>P</v>
          </cell>
          <cell r="E36" t="str">
            <v>P</v>
          </cell>
          <cell r="F36" t="str">
            <v>P</v>
          </cell>
          <cell r="H36" t="str">
            <v>DRB</v>
          </cell>
          <cell r="I36" t="str">
            <v>DRB</v>
          </cell>
          <cell r="J36" t="str">
            <v>DRB</v>
          </cell>
          <cell r="K36" t="str">
            <v>DRB</v>
          </cell>
          <cell r="L36" t="str">
            <v>DRB</v>
          </cell>
        </row>
        <row r="37">
          <cell r="B37" t="str">
            <v>P</v>
          </cell>
          <cell r="C37" t="str">
            <v>P</v>
          </cell>
          <cell r="D37" t="str">
            <v>P</v>
          </cell>
          <cell r="E37" t="str">
            <v>P</v>
          </cell>
          <cell r="F37" t="str">
            <v>P</v>
          </cell>
          <cell r="H37" t="str">
            <v>DRB</v>
          </cell>
          <cell r="I37" t="str">
            <v>DRB</v>
          </cell>
          <cell r="J37" t="str">
            <v>DRB</v>
          </cell>
          <cell r="K37" t="str">
            <v>DRB</v>
          </cell>
          <cell r="L37" t="str">
            <v>DRB</v>
          </cell>
        </row>
        <row r="41">
          <cell r="B41" t="str">
            <v>P</v>
          </cell>
          <cell r="C41" t="str">
            <v>P</v>
          </cell>
          <cell r="D41" t="str">
            <v>P</v>
          </cell>
          <cell r="E41" t="str">
            <v>P</v>
          </cell>
          <cell r="F41" t="str">
            <v>P</v>
          </cell>
          <cell r="H41" t="str">
            <v>DRB</v>
          </cell>
          <cell r="I41" t="str">
            <v>DRB</v>
          </cell>
          <cell r="J41" t="str">
            <v>DRB</v>
          </cell>
          <cell r="K41" t="str">
            <v>DRB</v>
          </cell>
          <cell r="L41" t="str">
            <v>DRB</v>
          </cell>
        </row>
        <row r="42">
          <cell r="B42" t="str">
            <v>P</v>
          </cell>
          <cell r="C42" t="str">
            <v>P</v>
          </cell>
          <cell r="D42" t="str">
            <v>P</v>
          </cell>
          <cell r="E42" t="str">
            <v>P</v>
          </cell>
          <cell r="F42" t="str">
            <v>P</v>
          </cell>
          <cell r="H42" t="str">
            <v>DRB</v>
          </cell>
          <cell r="I42" t="str">
            <v>DRB</v>
          </cell>
          <cell r="J42" t="str">
            <v>DRB</v>
          </cell>
          <cell r="K42" t="str">
            <v>DRB</v>
          </cell>
          <cell r="L42" t="str">
            <v>DRB</v>
          </cell>
        </row>
        <row r="44">
          <cell r="B44" t="str">
            <v>REVREQ</v>
          </cell>
          <cell r="C44" t="str">
            <v>REVREQ</v>
          </cell>
          <cell r="D44" t="str">
            <v>REVREQ</v>
          </cell>
          <cell r="E44" t="str">
            <v>REVREQ</v>
          </cell>
          <cell r="F44" t="str">
            <v>REVREQ</v>
          </cell>
          <cell r="H44" t="str">
            <v>DRB</v>
          </cell>
          <cell r="I44" t="str">
            <v>DRB</v>
          </cell>
          <cell r="J44" t="str">
            <v>DRB</v>
          </cell>
          <cell r="K44" t="str">
            <v>DRB</v>
          </cell>
          <cell r="L44" t="str">
            <v>DRB</v>
          </cell>
        </row>
        <row r="46">
          <cell r="B46" t="str">
            <v>DPW</v>
          </cell>
          <cell r="C46" t="str">
            <v>DPW</v>
          </cell>
          <cell r="D46" t="str">
            <v>DPW</v>
          </cell>
          <cell r="E46" t="str">
            <v>DPW</v>
          </cell>
          <cell r="F46" t="str">
            <v>DPW</v>
          </cell>
          <cell r="H46" t="str">
            <v>DRB</v>
          </cell>
          <cell r="I46" t="str">
            <v>DRB</v>
          </cell>
          <cell r="J46" t="str">
            <v>DRB</v>
          </cell>
          <cell r="K46" t="str">
            <v>DRB</v>
          </cell>
          <cell r="L46" t="str">
            <v>DRB</v>
          </cell>
        </row>
        <row r="52">
          <cell r="B52" t="str">
            <v>CUST</v>
          </cell>
          <cell r="C52" t="str">
            <v>CUST</v>
          </cell>
          <cell r="D52" t="str">
            <v>CUST</v>
          </cell>
          <cell r="E52" t="str">
            <v>CUST</v>
          </cell>
          <cell r="F52" t="str">
            <v>CUST</v>
          </cell>
          <cell r="H52" t="str">
            <v>CUST</v>
          </cell>
          <cell r="I52" t="str">
            <v>CUST</v>
          </cell>
          <cell r="J52" t="str">
            <v>CUST</v>
          </cell>
          <cell r="K52" t="str">
            <v>CUST</v>
          </cell>
          <cell r="L52" t="str">
            <v>CUST</v>
          </cell>
        </row>
        <row r="53">
          <cell r="B53" t="str">
            <v>CUST</v>
          </cell>
          <cell r="C53" t="str">
            <v>CUST</v>
          </cell>
          <cell r="D53" t="str">
            <v>CUST</v>
          </cell>
          <cell r="E53" t="str">
            <v>CUST</v>
          </cell>
          <cell r="F53" t="str">
            <v>CUST</v>
          </cell>
          <cell r="H53" t="str">
            <v>CUST</v>
          </cell>
          <cell r="I53" t="str">
            <v>CUST</v>
          </cell>
          <cell r="J53" t="str">
            <v>CUST</v>
          </cell>
          <cell r="K53" t="str">
            <v>CUST</v>
          </cell>
          <cell r="L53" t="str">
            <v>CUST</v>
          </cell>
        </row>
        <row r="57">
          <cell r="B57" t="str">
            <v>CUST</v>
          </cell>
          <cell r="C57" t="str">
            <v>CUST</v>
          </cell>
          <cell r="D57" t="str">
            <v>CUST</v>
          </cell>
          <cell r="E57" t="str">
            <v>CUST</v>
          </cell>
          <cell r="F57" t="str">
            <v>CUST</v>
          </cell>
          <cell r="H57" t="str">
            <v>CUST</v>
          </cell>
          <cell r="I57" t="str">
            <v>CUST</v>
          </cell>
          <cell r="J57" t="str">
            <v>CUST</v>
          </cell>
          <cell r="K57" t="str">
            <v>CUST</v>
          </cell>
          <cell r="L57" t="str">
            <v>CUST</v>
          </cell>
        </row>
        <row r="58">
          <cell r="B58" t="str">
            <v>GP</v>
          </cell>
          <cell r="C58" t="str">
            <v>GP</v>
          </cell>
          <cell r="D58" t="str">
            <v>GP</v>
          </cell>
          <cell r="E58" t="str">
            <v>GP</v>
          </cell>
          <cell r="F58" t="str">
            <v>GP</v>
          </cell>
          <cell r="H58" t="str">
            <v>PLNT</v>
          </cell>
          <cell r="I58" t="str">
            <v>PLNT</v>
          </cell>
          <cell r="J58" t="str">
            <v>PLNT</v>
          </cell>
          <cell r="K58" t="str">
            <v>PLNT</v>
          </cell>
          <cell r="L58" t="str">
            <v>PLNT</v>
          </cell>
        </row>
        <row r="59">
          <cell r="B59" t="str">
            <v>CUST</v>
          </cell>
          <cell r="C59" t="str">
            <v>CUST</v>
          </cell>
          <cell r="D59" t="str">
            <v>CUST</v>
          </cell>
          <cell r="E59" t="str">
            <v>CUST</v>
          </cell>
          <cell r="F59" t="str">
            <v>CUST</v>
          </cell>
          <cell r="H59" t="str">
            <v>PLNT</v>
          </cell>
          <cell r="I59" t="str">
            <v>PLNT</v>
          </cell>
          <cell r="J59" t="str">
            <v>PLNT</v>
          </cell>
          <cell r="K59" t="str">
            <v>PLNT</v>
          </cell>
          <cell r="L59" t="str">
            <v>PLNT</v>
          </cell>
        </row>
        <row r="63">
          <cell r="B63" t="str">
            <v>P</v>
          </cell>
          <cell r="C63" t="str">
            <v>P</v>
          </cell>
          <cell r="D63" t="str">
            <v>P</v>
          </cell>
          <cell r="E63" t="str">
            <v>P</v>
          </cell>
          <cell r="F63" t="str">
            <v>P</v>
          </cell>
          <cell r="H63" t="str">
            <v>PLNT</v>
          </cell>
          <cell r="I63" t="str">
            <v>PLNT</v>
          </cell>
          <cell r="J63" t="str">
            <v>PLNT</v>
          </cell>
          <cell r="K63" t="str">
            <v>PLNT</v>
          </cell>
          <cell r="L63" t="str">
            <v>PLNT</v>
          </cell>
        </row>
        <row r="67">
          <cell r="B67" t="str">
            <v>DPW</v>
          </cell>
          <cell r="C67" t="str">
            <v>DPW</v>
          </cell>
          <cell r="D67" t="str">
            <v>DPW</v>
          </cell>
          <cell r="E67" t="str">
            <v>DPW</v>
          </cell>
          <cell r="F67" t="str">
            <v>DPW</v>
          </cell>
          <cell r="H67" t="str">
            <v>PLNT</v>
          </cell>
          <cell r="I67" t="str">
            <v>PLNT</v>
          </cell>
          <cell r="J67" t="str">
            <v>PLNT</v>
          </cell>
          <cell r="K67" t="str">
            <v>PLNT</v>
          </cell>
          <cell r="L67" t="str">
            <v>PLNT</v>
          </cell>
        </row>
        <row r="68">
          <cell r="B68" t="str">
            <v>T</v>
          </cell>
          <cell r="C68" t="str">
            <v>T</v>
          </cell>
          <cell r="D68" t="str">
            <v>T</v>
          </cell>
          <cell r="E68" t="str">
            <v>T</v>
          </cell>
          <cell r="F68" t="str">
            <v>T</v>
          </cell>
          <cell r="H68" t="str">
            <v>PLNT</v>
          </cell>
          <cell r="I68" t="str">
            <v>PLNT</v>
          </cell>
          <cell r="J68" t="str">
            <v>PLNT</v>
          </cell>
          <cell r="K68" t="str">
            <v>PLNT</v>
          </cell>
          <cell r="L68" t="str">
            <v>PLNT</v>
          </cell>
        </row>
        <row r="69">
          <cell r="B69" t="str">
            <v>T</v>
          </cell>
          <cell r="C69" t="str">
            <v>T</v>
          </cell>
          <cell r="D69" t="str">
            <v>T</v>
          </cell>
          <cell r="E69" t="str">
            <v>T</v>
          </cell>
          <cell r="F69" t="str">
            <v>T</v>
          </cell>
          <cell r="H69" t="str">
            <v>PLNT</v>
          </cell>
          <cell r="I69" t="str">
            <v>PLNT</v>
          </cell>
          <cell r="J69" t="str">
            <v>PLNT</v>
          </cell>
          <cell r="K69" t="str">
            <v>PLNT</v>
          </cell>
          <cell r="L69" t="str">
            <v>PLNT</v>
          </cell>
        </row>
        <row r="70">
          <cell r="B70" t="str">
            <v>GP</v>
          </cell>
          <cell r="C70" t="str">
            <v>GP</v>
          </cell>
          <cell r="D70" t="str">
            <v>GP</v>
          </cell>
          <cell r="E70" t="str">
            <v>GP</v>
          </cell>
          <cell r="F70" t="str">
            <v>GP</v>
          </cell>
          <cell r="H70" t="str">
            <v>PLNT</v>
          </cell>
          <cell r="I70" t="str">
            <v>PLNT</v>
          </cell>
          <cell r="J70" t="str">
            <v>PLNT</v>
          </cell>
          <cell r="K70" t="str">
            <v>PLNT</v>
          </cell>
          <cell r="L70" t="str">
            <v>PLNT</v>
          </cell>
        </row>
        <row r="74">
          <cell r="B74" t="str">
            <v>DMSC</v>
          </cell>
          <cell r="C74" t="str">
            <v>DMSC</v>
          </cell>
          <cell r="D74" t="str">
            <v>DMSC</v>
          </cell>
          <cell r="E74" t="str">
            <v>DMSC</v>
          </cell>
          <cell r="F74" t="str">
            <v>DMSC</v>
          </cell>
          <cell r="H74" t="str">
            <v>PLNT</v>
          </cell>
          <cell r="I74" t="str">
            <v>PLNT</v>
          </cell>
          <cell r="J74" t="str">
            <v>PLNT</v>
          </cell>
          <cell r="K74" t="str">
            <v>PLNT</v>
          </cell>
          <cell r="L74" t="str">
            <v>PLNT</v>
          </cell>
        </row>
        <row r="75">
          <cell r="B75" t="str">
            <v>CUST</v>
          </cell>
          <cell r="C75" t="str">
            <v>CUST</v>
          </cell>
          <cell r="D75" t="str">
            <v>CUST</v>
          </cell>
          <cell r="E75" t="str">
            <v>CUST</v>
          </cell>
          <cell r="F75" t="str">
            <v>CUST</v>
          </cell>
          <cell r="H75" t="str">
            <v>CUST</v>
          </cell>
          <cell r="I75" t="str">
            <v>CUST</v>
          </cell>
          <cell r="J75" t="str">
            <v>CUST</v>
          </cell>
          <cell r="K75" t="str">
            <v>CUST</v>
          </cell>
          <cell r="L75" t="str">
            <v>CUST</v>
          </cell>
        </row>
        <row r="76">
          <cell r="B76" t="str">
            <v>OTHSE</v>
          </cell>
          <cell r="C76" t="str">
            <v>OTHSE</v>
          </cell>
          <cell r="D76" t="str">
            <v>OTHSE</v>
          </cell>
          <cell r="E76" t="str">
            <v>OTHSE</v>
          </cell>
          <cell r="F76" t="str">
            <v>OTHSE</v>
          </cell>
          <cell r="H76" t="str">
            <v>PLNT</v>
          </cell>
          <cell r="I76" t="str">
            <v>PLNT</v>
          </cell>
          <cell r="J76" t="str">
            <v>PLNT</v>
          </cell>
          <cell r="K76" t="str">
            <v>PLNT</v>
          </cell>
          <cell r="L76" t="str">
            <v>PLNT</v>
          </cell>
        </row>
        <row r="77">
          <cell r="B77" t="str">
            <v>OTHSO</v>
          </cell>
          <cell r="C77" t="str">
            <v>OTHSO</v>
          </cell>
          <cell r="D77" t="str">
            <v>OTHSO</v>
          </cell>
          <cell r="E77" t="str">
            <v>OTHSO</v>
          </cell>
          <cell r="F77" t="str">
            <v>OTHSO</v>
          </cell>
          <cell r="H77" t="str">
            <v>PLNT</v>
          </cell>
          <cell r="I77" t="str">
            <v>PLNT</v>
          </cell>
          <cell r="J77" t="str">
            <v>PLNT</v>
          </cell>
          <cell r="K77" t="str">
            <v>PLNT</v>
          </cell>
          <cell r="L77" t="str">
            <v>PLNT</v>
          </cell>
        </row>
        <row r="78">
          <cell r="B78" t="str">
            <v>OTHSGR</v>
          </cell>
          <cell r="C78" t="str">
            <v>OTHSGR</v>
          </cell>
          <cell r="D78" t="str">
            <v>OTHSGR</v>
          </cell>
          <cell r="E78" t="str">
            <v>OTHSGR</v>
          </cell>
          <cell r="F78" t="str">
            <v>OTHSGR</v>
          </cell>
          <cell r="H78" t="str">
            <v>PLNT</v>
          </cell>
          <cell r="I78" t="str">
            <v>PLNT</v>
          </cell>
          <cell r="J78" t="str">
            <v>PLNT</v>
          </cell>
          <cell r="K78" t="str">
            <v>PLNT</v>
          </cell>
          <cell r="L78" t="str">
            <v>PLNT</v>
          </cell>
        </row>
        <row r="87">
          <cell r="B87" t="str">
            <v>DPW</v>
          </cell>
          <cell r="C87" t="str">
            <v>DPW</v>
          </cell>
          <cell r="D87" t="str">
            <v>DPW</v>
          </cell>
          <cell r="E87" t="str">
            <v>DPW</v>
          </cell>
          <cell r="F87" t="str">
            <v>DPW</v>
          </cell>
          <cell r="H87" t="str">
            <v>PLNT</v>
          </cell>
          <cell r="I87" t="str">
            <v>PLNT</v>
          </cell>
          <cell r="J87" t="str">
            <v>PLNT</v>
          </cell>
          <cell r="K87" t="str">
            <v>PLNT</v>
          </cell>
          <cell r="L87" t="str">
            <v>PLNT</v>
          </cell>
        </row>
        <row r="88">
          <cell r="B88" t="str">
            <v>T</v>
          </cell>
          <cell r="C88" t="str">
            <v>T</v>
          </cell>
          <cell r="D88" t="str">
            <v>T</v>
          </cell>
          <cell r="E88" t="str">
            <v>T</v>
          </cell>
          <cell r="F88" t="str">
            <v>T</v>
          </cell>
          <cell r="H88" t="str">
            <v>PLNT</v>
          </cell>
          <cell r="I88" t="str">
            <v>PLNT</v>
          </cell>
          <cell r="J88" t="str">
            <v>PLNT</v>
          </cell>
          <cell r="K88" t="str">
            <v>PLNT</v>
          </cell>
          <cell r="L88" t="str">
            <v>PLNT</v>
          </cell>
        </row>
        <row r="89">
          <cell r="B89" t="str">
            <v>G</v>
          </cell>
          <cell r="C89" t="str">
            <v>G</v>
          </cell>
          <cell r="D89" t="str">
            <v>G</v>
          </cell>
          <cell r="E89" t="str">
            <v>G</v>
          </cell>
          <cell r="F89" t="str">
            <v>G</v>
          </cell>
          <cell r="H89" t="str">
            <v>PLNT</v>
          </cell>
          <cell r="I89" t="str">
            <v>PLNT</v>
          </cell>
          <cell r="J89" t="str">
            <v>PLNT</v>
          </cell>
          <cell r="K89" t="str">
            <v>PLNT</v>
          </cell>
          <cell r="L89" t="str">
            <v>PLNT</v>
          </cell>
        </row>
        <row r="90">
          <cell r="B90" t="str">
            <v>T</v>
          </cell>
          <cell r="C90" t="str">
            <v>T</v>
          </cell>
          <cell r="D90" t="str">
            <v>T</v>
          </cell>
          <cell r="E90" t="str">
            <v>T</v>
          </cell>
          <cell r="F90" t="str">
            <v>T</v>
          </cell>
          <cell r="H90" t="str">
            <v>PLNT</v>
          </cell>
          <cell r="I90" t="str">
            <v>PLNT</v>
          </cell>
          <cell r="J90" t="str">
            <v>PLNT</v>
          </cell>
          <cell r="K90" t="str">
            <v>PLNT</v>
          </cell>
          <cell r="L90" t="str">
            <v>PLNT</v>
          </cell>
        </row>
        <row r="91">
          <cell r="B91" t="str">
            <v>P</v>
          </cell>
          <cell r="C91" t="str">
            <v>P</v>
          </cell>
          <cell r="D91" t="str">
            <v>P</v>
          </cell>
          <cell r="E91" t="str">
            <v>P</v>
          </cell>
          <cell r="F91" t="str">
            <v>P</v>
          </cell>
          <cell r="H91" t="str">
            <v>PLNT</v>
          </cell>
          <cell r="I91" t="str">
            <v>PLNT</v>
          </cell>
          <cell r="J91" t="str">
            <v>PLNT</v>
          </cell>
          <cell r="K91" t="str">
            <v>PLNT</v>
          </cell>
          <cell r="L91" t="str">
            <v>PLNT</v>
          </cell>
        </row>
        <row r="95">
          <cell r="B95" t="str">
            <v>DPW</v>
          </cell>
          <cell r="C95" t="str">
            <v>DPW</v>
          </cell>
          <cell r="D95" t="str">
            <v>DPW</v>
          </cell>
          <cell r="E95" t="str">
            <v>DPW</v>
          </cell>
          <cell r="F95" t="str">
            <v>DPW</v>
          </cell>
          <cell r="H95" t="str">
            <v>PLNT</v>
          </cell>
          <cell r="I95" t="str">
            <v>PLNT</v>
          </cell>
          <cell r="J95" t="str">
            <v>PLNT</v>
          </cell>
          <cell r="K95" t="str">
            <v>PLNT</v>
          </cell>
          <cell r="L95" t="str">
            <v>PLNT</v>
          </cell>
        </row>
        <row r="96">
          <cell r="B96" t="str">
            <v>T</v>
          </cell>
          <cell r="C96" t="str">
            <v>T</v>
          </cell>
          <cell r="D96" t="str">
            <v>T</v>
          </cell>
          <cell r="E96" t="str">
            <v>T</v>
          </cell>
          <cell r="F96" t="str">
            <v>T</v>
          </cell>
          <cell r="H96" t="str">
            <v>PLNT</v>
          </cell>
          <cell r="I96" t="str">
            <v>PLNT</v>
          </cell>
          <cell r="J96" t="str">
            <v>PLNT</v>
          </cell>
          <cell r="K96" t="str">
            <v>PLNT</v>
          </cell>
          <cell r="L96" t="str">
            <v>PLNT</v>
          </cell>
        </row>
        <row r="100">
          <cell r="B100" t="str">
            <v>P</v>
          </cell>
          <cell r="C100" t="str">
            <v>P</v>
          </cell>
          <cell r="D100" t="str">
            <v>P</v>
          </cell>
          <cell r="E100" t="str">
            <v>P</v>
          </cell>
          <cell r="F100" t="str">
            <v>P</v>
          </cell>
          <cell r="H100" t="str">
            <v>PLNT</v>
          </cell>
          <cell r="I100" t="str">
            <v>PLNT</v>
          </cell>
          <cell r="J100" t="str">
            <v>PLNT</v>
          </cell>
          <cell r="K100" t="str">
            <v>PLNT</v>
          </cell>
          <cell r="L100" t="str">
            <v>PLNT</v>
          </cell>
        </row>
        <row r="103">
          <cell r="B103" t="str">
            <v>P</v>
          </cell>
          <cell r="C103" t="str">
            <v>P</v>
          </cell>
          <cell r="D103" t="str">
            <v>P</v>
          </cell>
          <cell r="E103" t="str">
            <v>P</v>
          </cell>
          <cell r="F103" t="str">
            <v>P</v>
          </cell>
          <cell r="H103" t="str">
            <v>PLNT</v>
          </cell>
          <cell r="I103" t="str">
            <v>PLNT</v>
          </cell>
          <cell r="J103" t="str">
            <v>PLNT</v>
          </cell>
          <cell r="K103" t="str">
            <v>PLNT</v>
          </cell>
          <cell r="L103" t="str">
            <v>PLNT</v>
          </cell>
        </row>
        <row r="107">
          <cell r="B107" t="str">
            <v>P</v>
          </cell>
          <cell r="C107" t="str">
            <v>P</v>
          </cell>
          <cell r="D107" t="str">
            <v>P</v>
          </cell>
          <cell r="E107" t="str">
            <v>P</v>
          </cell>
          <cell r="F107" t="str">
            <v>P</v>
          </cell>
          <cell r="H107" t="str">
            <v>PLNT</v>
          </cell>
          <cell r="I107" t="str">
            <v>PLNT</v>
          </cell>
          <cell r="J107" t="str">
            <v>PLNT</v>
          </cell>
          <cell r="K107" t="str">
            <v>PLNT</v>
          </cell>
          <cell r="L107" t="str">
            <v>PLNT</v>
          </cell>
        </row>
        <row r="111">
          <cell r="B111" t="str">
            <v>DPW</v>
          </cell>
          <cell r="C111" t="str">
            <v>DPW</v>
          </cell>
          <cell r="D111" t="str">
            <v>DPW</v>
          </cell>
          <cell r="E111" t="str">
            <v>DPW</v>
          </cell>
          <cell r="F111" t="str">
            <v>DPW</v>
          </cell>
          <cell r="H111" t="str">
            <v>PLNT</v>
          </cell>
          <cell r="I111" t="str">
            <v>PLNT</v>
          </cell>
          <cell r="J111" t="str">
            <v>PLNT</v>
          </cell>
          <cell r="K111" t="str">
            <v>PLNT</v>
          </cell>
          <cell r="L111" t="str">
            <v>PLNT</v>
          </cell>
        </row>
        <row r="112">
          <cell r="B112" t="str">
            <v>T</v>
          </cell>
          <cell r="C112" t="str">
            <v>T</v>
          </cell>
          <cell r="D112" t="str">
            <v>T</v>
          </cell>
          <cell r="E112" t="str">
            <v>T</v>
          </cell>
          <cell r="F112" t="str">
            <v>T</v>
          </cell>
          <cell r="H112" t="str">
            <v>PLNT</v>
          </cell>
          <cell r="I112" t="str">
            <v>PLNT</v>
          </cell>
          <cell r="J112" t="str">
            <v>PLNT</v>
          </cell>
          <cell r="K112" t="str">
            <v>PLNT</v>
          </cell>
          <cell r="L112" t="str">
            <v>PLNT</v>
          </cell>
        </row>
        <row r="113">
          <cell r="B113" t="str">
            <v>T</v>
          </cell>
          <cell r="C113" t="str">
            <v>T</v>
          </cell>
          <cell r="D113" t="str">
            <v>T</v>
          </cell>
          <cell r="E113" t="str">
            <v>T</v>
          </cell>
          <cell r="F113" t="str">
            <v>T</v>
          </cell>
          <cell r="H113" t="str">
            <v>PLNT</v>
          </cell>
          <cell r="I113" t="str">
            <v>PLNT</v>
          </cell>
          <cell r="J113" t="str">
            <v>PLNT</v>
          </cell>
          <cell r="K113" t="str">
            <v>PLNT</v>
          </cell>
          <cell r="L113" t="str">
            <v>PLNT</v>
          </cell>
        </row>
        <row r="114">
          <cell r="B114" t="str">
            <v>CUST</v>
          </cell>
          <cell r="C114" t="str">
            <v>CUST</v>
          </cell>
          <cell r="D114" t="str">
            <v>CUST</v>
          </cell>
          <cell r="E114" t="str">
            <v>CUST</v>
          </cell>
          <cell r="F114" t="str">
            <v>CUST</v>
          </cell>
          <cell r="H114" t="str">
            <v>PLNT</v>
          </cell>
          <cell r="I114" t="str">
            <v>PLNT</v>
          </cell>
          <cell r="J114" t="str">
            <v>PLNT</v>
          </cell>
          <cell r="K114" t="str">
            <v>PLNT</v>
          </cell>
          <cell r="L114" t="str">
            <v>PLNT</v>
          </cell>
        </row>
        <row r="115">
          <cell r="B115" t="str">
            <v>PTD</v>
          </cell>
          <cell r="C115" t="str">
            <v>PTD</v>
          </cell>
          <cell r="D115" t="str">
            <v>PTD</v>
          </cell>
          <cell r="E115" t="str">
            <v>PTD</v>
          </cell>
          <cell r="F115" t="str">
            <v>PTD</v>
          </cell>
          <cell r="H115" t="str">
            <v>PLNT</v>
          </cell>
          <cell r="I115" t="str">
            <v>PLNT</v>
          </cell>
          <cell r="J115" t="str">
            <v>PLNT</v>
          </cell>
          <cell r="K115" t="str">
            <v>PLNT</v>
          </cell>
          <cell r="L115" t="str">
            <v>PLNT</v>
          </cell>
        </row>
        <row r="116">
          <cell r="B116" t="str">
            <v>P</v>
          </cell>
          <cell r="C116" t="str">
            <v>P</v>
          </cell>
          <cell r="D116" t="str">
            <v>P</v>
          </cell>
          <cell r="E116" t="str">
            <v>P</v>
          </cell>
          <cell r="F116" t="str">
            <v>P</v>
          </cell>
          <cell r="H116" t="str">
            <v>PLNT</v>
          </cell>
          <cell r="I116" t="str">
            <v>PLNT</v>
          </cell>
          <cell r="J116" t="str">
            <v>PLNT</v>
          </cell>
          <cell r="K116" t="str">
            <v>PLNT</v>
          </cell>
          <cell r="L116" t="str">
            <v>PLNT</v>
          </cell>
        </row>
        <row r="123">
          <cell r="B123" t="str">
            <v>CUST</v>
          </cell>
          <cell r="C123" t="str">
            <v>CUST</v>
          </cell>
          <cell r="D123" t="str">
            <v>CUST</v>
          </cell>
          <cell r="E123" t="str">
            <v>CUST</v>
          </cell>
          <cell r="F123" t="str">
            <v>CUST</v>
          </cell>
          <cell r="H123" t="str">
            <v>CUST</v>
          </cell>
          <cell r="I123" t="str">
            <v>CUST</v>
          </cell>
          <cell r="J123" t="str">
            <v>CUST</v>
          </cell>
          <cell r="K123" t="str">
            <v>CUST</v>
          </cell>
          <cell r="L123" t="str">
            <v>CUST</v>
          </cell>
        </row>
        <row r="127">
          <cell r="B127" t="str">
            <v>P</v>
          </cell>
          <cell r="C127" t="str">
            <v>P</v>
          </cell>
          <cell r="D127" t="str">
            <v>P</v>
          </cell>
          <cell r="E127" t="str">
            <v>P</v>
          </cell>
          <cell r="F127" t="str">
            <v>P</v>
          </cell>
        </row>
        <row r="128">
          <cell r="B128" t="str">
            <v>T</v>
          </cell>
          <cell r="C128" t="str">
            <v>T</v>
          </cell>
          <cell r="D128" t="str">
            <v>T</v>
          </cell>
          <cell r="E128" t="str">
            <v>T</v>
          </cell>
          <cell r="F128" t="str">
            <v>T</v>
          </cell>
        </row>
        <row r="129">
          <cell r="B129" t="str">
            <v>DPW</v>
          </cell>
          <cell r="C129" t="str">
            <v>DPW</v>
          </cell>
          <cell r="D129" t="str">
            <v>DPW</v>
          </cell>
          <cell r="E129" t="str">
            <v>DPW</v>
          </cell>
          <cell r="F129" t="str">
            <v>DPW</v>
          </cell>
          <cell r="H129" t="str">
            <v>PLNT</v>
          </cell>
          <cell r="I129" t="str">
            <v>PLNT</v>
          </cell>
          <cell r="J129" t="str">
            <v>PLNT</v>
          </cell>
          <cell r="K129" t="str">
            <v>PLNT</v>
          </cell>
          <cell r="L129" t="str">
            <v>PLNT</v>
          </cell>
        </row>
        <row r="138">
          <cell r="B138" t="str">
            <v>P</v>
          </cell>
          <cell r="C138" t="str">
            <v>P</v>
          </cell>
          <cell r="D138" t="str">
            <v>P</v>
          </cell>
          <cell r="E138" t="str">
            <v>P</v>
          </cell>
          <cell r="F138" t="str">
            <v>P</v>
          </cell>
        </row>
        <row r="139">
          <cell r="B139" t="str">
            <v>P</v>
          </cell>
          <cell r="C139" t="str">
            <v>P</v>
          </cell>
          <cell r="D139" t="str">
            <v>P</v>
          </cell>
          <cell r="E139" t="str">
            <v>P</v>
          </cell>
          <cell r="F139" t="str">
            <v>P</v>
          </cell>
        </row>
        <row r="143">
          <cell r="B143" t="str">
            <v>P</v>
          </cell>
          <cell r="C143" t="str">
            <v>P</v>
          </cell>
          <cell r="D143" t="str">
            <v>P</v>
          </cell>
          <cell r="E143" t="str">
            <v>P</v>
          </cell>
          <cell r="F143" t="str">
            <v>P</v>
          </cell>
        </row>
        <row r="144">
          <cell r="B144" t="str">
            <v>P</v>
          </cell>
          <cell r="C144" t="str">
            <v>P</v>
          </cell>
          <cell r="D144" t="str">
            <v>P</v>
          </cell>
          <cell r="E144" t="str">
            <v>P</v>
          </cell>
          <cell r="F144" t="str">
            <v>P</v>
          </cell>
        </row>
        <row r="145">
          <cell r="B145" t="str">
            <v>P</v>
          </cell>
          <cell r="C145" t="str">
            <v>P</v>
          </cell>
          <cell r="D145" t="str">
            <v>P</v>
          </cell>
          <cell r="E145" t="str">
            <v>P</v>
          </cell>
          <cell r="F145" t="str">
            <v>P</v>
          </cell>
        </row>
        <row r="146">
          <cell r="B146" t="str">
            <v>P</v>
          </cell>
          <cell r="C146" t="str">
            <v>P</v>
          </cell>
          <cell r="D146" t="str">
            <v>P</v>
          </cell>
          <cell r="E146" t="str">
            <v>P</v>
          </cell>
          <cell r="F146" t="str">
            <v>P</v>
          </cell>
        </row>
        <row r="147">
          <cell r="B147" t="str">
            <v>P</v>
          </cell>
          <cell r="C147" t="str">
            <v>P</v>
          </cell>
          <cell r="D147" t="str">
            <v>P</v>
          </cell>
          <cell r="E147" t="str">
            <v>P</v>
          </cell>
          <cell r="F147" t="str">
            <v>P</v>
          </cell>
        </row>
        <row r="150">
          <cell r="B150" t="str">
            <v>P</v>
          </cell>
          <cell r="C150" t="str">
            <v>P</v>
          </cell>
          <cell r="D150" t="str">
            <v>P</v>
          </cell>
          <cell r="E150" t="str">
            <v>P</v>
          </cell>
          <cell r="F150" t="str">
            <v>P</v>
          </cell>
        </row>
        <row r="151">
          <cell r="B151" t="str">
            <v>P</v>
          </cell>
          <cell r="C151" t="str">
            <v>P</v>
          </cell>
          <cell r="D151" t="str">
            <v>P</v>
          </cell>
          <cell r="E151" t="str">
            <v>P</v>
          </cell>
          <cell r="F151" t="str">
            <v>P</v>
          </cell>
        </row>
        <row r="152">
          <cell r="B152" t="str">
            <v>P</v>
          </cell>
          <cell r="C152" t="str">
            <v>P</v>
          </cell>
          <cell r="D152" t="str">
            <v>P</v>
          </cell>
          <cell r="E152" t="str">
            <v>P</v>
          </cell>
          <cell r="F152" t="str">
            <v>P</v>
          </cell>
        </row>
        <row r="153">
          <cell r="B153" t="str">
            <v>P</v>
          </cell>
          <cell r="C153" t="str">
            <v>P</v>
          </cell>
          <cell r="D153" t="str">
            <v>P</v>
          </cell>
          <cell r="E153" t="str">
            <v>P</v>
          </cell>
          <cell r="F153" t="str">
            <v>P</v>
          </cell>
        </row>
        <row r="157">
          <cell r="B157" t="str">
            <v>P</v>
          </cell>
          <cell r="C157" t="str">
            <v>P</v>
          </cell>
          <cell r="D157" t="str">
            <v>P</v>
          </cell>
          <cell r="E157" t="str">
            <v>P</v>
          </cell>
          <cell r="F157" t="str">
            <v>P</v>
          </cell>
        </row>
        <row r="158">
          <cell r="B158" t="str">
            <v>P</v>
          </cell>
          <cell r="C158" t="str">
            <v>P</v>
          </cell>
          <cell r="D158" t="str">
            <v>P</v>
          </cell>
          <cell r="E158" t="str">
            <v>P</v>
          </cell>
          <cell r="F158" t="str">
            <v>P</v>
          </cell>
        </row>
        <row r="162">
          <cell r="B162" t="str">
            <v>P</v>
          </cell>
          <cell r="C162" t="str">
            <v>P</v>
          </cell>
          <cell r="D162" t="str">
            <v>P</v>
          </cell>
          <cell r="E162" t="str">
            <v>P</v>
          </cell>
          <cell r="F162" t="str">
            <v>P</v>
          </cell>
        </row>
        <row r="165">
          <cell r="B165" t="str">
            <v>P</v>
          </cell>
          <cell r="C165" t="str">
            <v>P</v>
          </cell>
          <cell r="D165" t="str">
            <v>P</v>
          </cell>
          <cell r="E165" t="str">
            <v>P</v>
          </cell>
          <cell r="F165" t="str">
            <v>P</v>
          </cell>
        </row>
        <row r="169">
          <cell r="B169" t="str">
            <v>P</v>
          </cell>
          <cell r="C169" t="str">
            <v>P</v>
          </cell>
          <cell r="D169" t="str">
            <v>P</v>
          </cell>
          <cell r="E169" t="str">
            <v>P</v>
          </cell>
          <cell r="F169" t="str">
            <v>P</v>
          </cell>
        </row>
        <row r="170">
          <cell r="B170" t="str">
            <v>P</v>
          </cell>
          <cell r="C170" t="str">
            <v>P</v>
          </cell>
          <cell r="D170" t="str">
            <v>P</v>
          </cell>
          <cell r="E170" t="str">
            <v>P</v>
          </cell>
          <cell r="F170" t="str">
            <v>P</v>
          </cell>
        </row>
        <row r="174">
          <cell r="B174" t="str">
            <v>P</v>
          </cell>
          <cell r="C174" t="str">
            <v>P</v>
          </cell>
          <cell r="D174" t="str">
            <v>P</v>
          </cell>
          <cell r="E174" t="str">
            <v>P</v>
          </cell>
          <cell r="F174" t="str">
            <v>P</v>
          </cell>
        </row>
        <row r="175">
          <cell r="B175" t="str">
            <v>P</v>
          </cell>
          <cell r="C175" t="str">
            <v>P</v>
          </cell>
          <cell r="D175" t="str">
            <v>P</v>
          </cell>
          <cell r="E175" t="str">
            <v>P</v>
          </cell>
          <cell r="F175" t="str">
            <v>P</v>
          </cell>
        </row>
        <row r="176">
          <cell r="B176" t="str">
            <v>P</v>
          </cell>
          <cell r="C176" t="str">
            <v>P</v>
          </cell>
          <cell r="D176" t="str">
            <v>P</v>
          </cell>
          <cell r="E176" t="str">
            <v>P</v>
          </cell>
          <cell r="F176" t="str">
            <v>P</v>
          </cell>
        </row>
        <row r="180">
          <cell r="B180" t="str">
            <v>P</v>
          </cell>
          <cell r="C180" t="str">
            <v>P</v>
          </cell>
          <cell r="D180" t="str">
            <v>P</v>
          </cell>
          <cell r="E180" t="str">
            <v>P</v>
          </cell>
          <cell r="F180" t="str">
            <v>P</v>
          </cell>
        </row>
        <row r="181">
          <cell r="B181" t="str">
            <v>P</v>
          </cell>
          <cell r="C181" t="str">
            <v>P</v>
          </cell>
          <cell r="D181" t="str">
            <v>P</v>
          </cell>
          <cell r="E181" t="str">
            <v>P</v>
          </cell>
          <cell r="F181" t="str">
            <v>P</v>
          </cell>
        </row>
        <row r="185">
          <cell r="B185" t="str">
            <v>P</v>
          </cell>
          <cell r="C185" t="str">
            <v>P</v>
          </cell>
          <cell r="D185" t="str">
            <v>P</v>
          </cell>
          <cell r="E185" t="str">
            <v>P</v>
          </cell>
          <cell r="F185" t="str">
            <v>P</v>
          </cell>
        </row>
        <row r="186">
          <cell r="B186" t="str">
            <v>P</v>
          </cell>
          <cell r="C186" t="str">
            <v>P</v>
          </cell>
          <cell r="D186" t="str">
            <v>P</v>
          </cell>
          <cell r="E186" t="str">
            <v>P</v>
          </cell>
          <cell r="F186" t="str">
            <v>P</v>
          </cell>
        </row>
        <row r="190">
          <cell r="B190" t="str">
            <v>P</v>
          </cell>
          <cell r="C190" t="str">
            <v>P</v>
          </cell>
          <cell r="D190" t="str">
            <v>P</v>
          </cell>
          <cell r="E190" t="str">
            <v>P</v>
          </cell>
          <cell r="F190" t="str">
            <v>P</v>
          </cell>
        </row>
        <row r="191">
          <cell r="B191" t="str">
            <v>P</v>
          </cell>
          <cell r="C191" t="str">
            <v>P</v>
          </cell>
          <cell r="D191" t="str">
            <v>P</v>
          </cell>
          <cell r="E191" t="str">
            <v>P</v>
          </cell>
          <cell r="F191" t="str">
            <v>P</v>
          </cell>
        </row>
        <row r="195">
          <cell r="B195" t="str">
            <v>P</v>
          </cell>
          <cell r="C195" t="str">
            <v>P</v>
          </cell>
          <cell r="D195" t="str">
            <v>P</v>
          </cell>
          <cell r="E195" t="str">
            <v>P</v>
          </cell>
          <cell r="F195" t="str">
            <v>P</v>
          </cell>
        </row>
        <row r="196">
          <cell r="B196" t="str">
            <v>P</v>
          </cell>
          <cell r="C196" t="str">
            <v>P</v>
          </cell>
          <cell r="D196" t="str">
            <v>P</v>
          </cell>
          <cell r="E196" t="str">
            <v>P</v>
          </cell>
          <cell r="F196" t="str">
            <v>P</v>
          </cell>
        </row>
        <row r="200">
          <cell r="B200" t="str">
            <v>P</v>
          </cell>
          <cell r="C200" t="str">
            <v>P</v>
          </cell>
          <cell r="D200" t="str">
            <v>P</v>
          </cell>
          <cell r="E200" t="str">
            <v>P</v>
          </cell>
          <cell r="F200" t="str">
            <v>P</v>
          </cell>
        </row>
        <row r="201">
          <cell r="B201" t="str">
            <v>P</v>
          </cell>
          <cell r="C201" t="str">
            <v>P</v>
          </cell>
          <cell r="D201" t="str">
            <v>P</v>
          </cell>
          <cell r="E201" t="str">
            <v>P</v>
          </cell>
          <cell r="F201" t="str">
            <v>P</v>
          </cell>
        </row>
        <row r="205">
          <cell r="B205" t="str">
            <v>P</v>
          </cell>
          <cell r="C205" t="str">
            <v>P</v>
          </cell>
          <cell r="D205" t="str">
            <v>P</v>
          </cell>
          <cell r="E205" t="str">
            <v>P</v>
          </cell>
          <cell r="F205" t="str">
            <v>P</v>
          </cell>
        </row>
        <row r="206">
          <cell r="B206" t="str">
            <v>P</v>
          </cell>
          <cell r="C206" t="str">
            <v>P</v>
          </cell>
          <cell r="D206" t="str">
            <v>P</v>
          </cell>
          <cell r="E206" t="str">
            <v>P</v>
          </cell>
          <cell r="F206" t="str">
            <v>P</v>
          </cell>
        </row>
        <row r="212">
          <cell r="B212" t="str">
            <v>P</v>
          </cell>
          <cell r="C212" t="str">
            <v>P</v>
          </cell>
          <cell r="D212" t="str">
            <v>P</v>
          </cell>
          <cell r="E212" t="str">
            <v>P</v>
          </cell>
          <cell r="F212" t="str">
            <v>P</v>
          </cell>
        </row>
        <row r="216">
          <cell r="B216" t="str">
            <v>P</v>
          </cell>
          <cell r="C216" t="str">
            <v>P</v>
          </cell>
          <cell r="D216" t="str">
            <v>P</v>
          </cell>
          <cell r="E216" t="str">
            <v>P</v>
          </cell>
          <cell r="F216" t="str">
            <v>P</v>
          </cell>
        </row>
        <row r="221">
          <cell r="B221" t="str">
            <v>P</v>
          </cell>
          <cell r="C221" t="str">
            <v>P</v>
          </cell>
          <cell r="D221" t="str">
            <v>P</v>
          </cell>
          <cell r="E221" t="str">
            <v>P</v>
          </cell>
          <cell r="F221" t="str">
            <v>P</v>
          </cell>
        </row>
        <row r="225">
          <cell r="B225" t="str">
            <v>P</v>
          </cell>
          <cell r="C225" t="str">
            <v>P</v>
          </cell>
          <cell r="D225" t="str">
            <v>P</v>
          </cell>
          <cell r="E225" t="str">
            <v>P</v>
          </cell>
          <cell r="F225" t="str">
            <v>P</v>
          </cell>
        </row>
        <row r="229">
          <cell r="B229" t="str">
            <v>P</v>
          </cell>
          <cell r="C229" t="str">
            <v>P</v>
          </cell>
          <cell r="D229" t="str">
            <v>P</v>
          </cell>
          <cell r="E229" t="str">
            <v>P</v>
          </cell>
          <cell r="F229" t="str">
            <v>P</v>
          </cell>
        </row>
        <row r="233">
          <cell r="B233" t="str">
            <v>P</v>
          </cell>
          <cell r="C233" t="str">
            <v>P</v>
          </cell>
          <cell r="D233" t="str">
            <v>P</v>
          </cell>
          <cell r="E233" t="str">
            <v>P</v>
          </cell>
          <cell r="F233" t="str">
            <v>P</v>
          </cell>
        </row>
        <row r="237">
          <cell r="B237" t="str">
            <v>P</v>
          </cell>
          <cell r="C237" t="str">
            <v>P</v>
          </cell>
          <cell r="D237" t="str">
            <v>P</v>
          </cell>
          <cell r="E237" t="str">
            <v>P</v>
          </cell>
          <cell r="F237" t="str">
            <v>P</v>
          </cell>
        </row>
        <row r="241">
          <cell r="B241" t="str">
            <v>P</v>
          </cell>
          <cell r="C241" t="str">
            <v>P</v>
          </cell>
          <cell r="D241" t="str">
            <v>P</v>
          </cell>
          <cell r="E241" t="str">
            <v>P</v>
          </cell>
          <cell r="F241" t="str">
            <v>P</v>
          </cell>
        </row>
        <row r="245">
          <cell r="B245" t="str">
            <v>P</v>
          </cell>
          <cell r="C245" t="str">
            <v>P</v>
          </cell>
          <cell r="D245" t="str">
            <v>P</v>
          </cell>
          <cell r="E245" t="str">
            <v>P</v>
          </cell>
          <cell r="F245" t="str">
            <v>P</v>
          </cell>
        </row>
        <row r="249">
          <cell r="B249" t="str">
            <v>P</v>
          </cell>
          <cell r="C249" t="str">
            <v>P</v>
          </cell>
          <cell r="D249" t="str">
            <v>P</v>
          </cell>
          <cell r="E249" t="str">
            <v>P</v>
          </cell>
          <cell r="F249" t="str">
            <v>P</v>
          </cell>
        </row>
        <row r="253">
          <cell r="B253" t="str">
            <v>P</v>
          </cell>
          <cell r="C253" t="str">
            <v>P</v>
          </cell>
          <cell r="D253" t="str">
            <v>P</v>
          </cell>
          <cell r="E253" t="str">
            <v>P</v>
          </cell>
          <cell r="F253" t="str">
            <v>P</v>
          </cell>
        </row>
        <row r="260">
          <cell r="B260" t="str">
            <v>P</v>
          </cell>
          <cell r="C260" t="str">
            <v>P</v>
          </cell>
          <cell r="D260" t="str">
            <v>P</v>
          </cell>
          <cell r="E260" t="str">
            <v>P</v>
          </cell>
          <cell r="F260" t="str">
            <v>P</v>
          </cell>
        </row>
        <row r="261">
          <cell r="B261" t="str">
            <v>P</v>
          </cell>
          <cell r="C261" t="str">
            <v>P</v>
          </cell>
          <cell r="D261" t="str">
            <v>P</v>
          </cell>
          <cell r="E261" t="str">
            <v>P</v>
          </cell>
          <cell r="F261" t="str">
            <v>P</v>
          </cell>
        </row>
        <row r="265">
          <cell r="B265" t="str">
            <v>P</v>
          </cell>
          <cell r="C265" t="str">
            <v>P</v>
          </cell>
          <cell r="D265" t="str">
            <v>P</v>
          </cell>
          <cell r="E265" t="str">
            <v>P</v>
          </cell>
          <cell r="F265" t="str">
            <v>P</v>
          </cell>
        </row>
        <row r="266">
          <cell r="B266" t="str">
            <v>P</v>
          </cell>
          <cell r="C266" t="str">
            <v>P</v>
          </cell>
          <cell r="D266" t="str">
            <v>P</v>
          </cell>
          <cell r="E266" t="str">
            <v>P</v>
          </cell>
          <cell r="F266" t="str">
            <v>P</v>
          </cell>
        </row>
        <row r="270">
          <cell r="B270" t="str">
            <v>P</v>
          </cell>
          <cell r="C270" t="str">
            <v>P</v>
          </cell>
          <cell r="D270" t="str">
            <v>P</v>
          </cell>
          <cell r="E270" t="str">
            <v>P</v>
          </cell>
          <cell r="F270" t="str">
            <v>P</v>
          </cell>
        </row>
        <row r="271">
          <cell r="B271" t="str">
            <v>P</v>
          </cell>
          <cell r="C271" t="str">
            <v>P</v>
          </cell>
          <cell r="D271" t="str">
            <v>P</v>
          </cell>
          <cell r="E271" t="str">
            <v>P</v>
          </cell>
          <cell r="F271" t="str">
            <v>P</v>
          </cell>
        </row>
        <row r="275">
          <cell r="B275" t="str">
            <v>P</v>
          </cell>
          <cell r="C275" t="str">
            <v>P</v>
          </cell>
          <cell r="D275" t="str">
            <v>P</v>
          </cell>
          <cell r="E275" t="str">
            <v>P</v>
          </cell>
          <cell r="F275" t="str">
            <v>P</v>
          </cell>
        </row>
        <row r="279">
          <cell r="B279" t="str">
            <v>P</v>
          </cell>
          <cell r="C279" t="str">
            <v>P</v>
          </cell>
          <cell r="D279" t="str">
            <v>P</v>
          </cell>
          <cell r="E279" t="str">
            <v>P</v>
          </cell>
          <cell r="F279" t="str">
            <v>P</v>
          </cell>
        </row>
        <row r="280">
          <cell r="B280" t="str">
            <v>P</v>
          </cell>
          <cell r="C280" t="str">
            <v>P</v>
          </cell>
          <cell r="D280" t="str">
            <v>P</v>
          </cell>
          <cell r="E280" t="str">
            <v>P</v>
          </cell>
          <cell r="F280" t="str">
            <v>P</v>
          </cell>
        </row>
        <row r="284">
          <cell r="B284" t="str">
            <v>P</v>
          </cell>
          <cell r="C284" t="str">
            <v>P</v>
          </cell>
          <cell r="D284" t="str">
            <v>P</v>
          </cell>
          <cell r="E284" t="str">
            <v>P</v>
          </cell>
          <cell r="F284" t="str">
            <v>P</v>
          </cell>
        </row>
        <row r="285">
          <cell r="B285" t="str">
            <v>P</v>
          </cell>
          <cell r="C285" t="str">
            <v>P</v>
          </cell>
          <cell r="D285" t="str">
            <v>P</v>
          </cell>
          <cell r="E285" t="str">
            <v>P</v>
          </cell>
          <cell r="F285" t="str">
            <v>P</v>
          </cell>
        </row>
        <row r="289">
          <cell r="B289" t="str">
            <v>P</v>
          </cell>
          <cell r="C289" t="str">
            <v>P</v>
          </cell>
          <cell r="D289" t="str">
            <v>P</v>
          </cell>
          <cell r="E289" t="str">
            <v>P</v>
          </cell>
          <cell r="F289" t="str">
            <v>P</v>
          </cell>
        </row>
        <row r="293">
          <cell r="B293" t="str">
            <v>P</v>
          </cell>
          <cell r="C293" t="str">
            <v>P</v>
          </cell>
          <cell r="D293" t="str">
            <v>P</v>
          </cell>
          <cell r="E293" t="str">
            <v>P</v>
          </cell>
          <cell r="F293" t="str">
            <v>P</v>
          </cell>
        </row>
        <row r="294">
          <cell r="B294" t="str">
            <v>P</v>
          </cell>
          <cell r="C294" t="str">
            <v>P</v>
          </cell>
          <cell r="D294" t="str">
            <v>P</v>
          </cell>
          <cell r="E294" t="str">
            <v>P</v>
          </cell>
          <cell r="F294" t="str">
            <v>P</v>
          </cell>
        </row>
        <row r="298">
          <cell r="B298" t="str">
            <v>P</v>
          </cell>
          <cell r="C298" t="str">
            <v>P</v>
          </cell>
          <cell r="D298" t="str">
            <v>P</v>
          </cell>
          <cell r="E298" t="str">
            <v>P</v>
          </cell>
          <cell r="F298" t="str">
            <v>P</v>
          </cell>
        </row>
        <row r="299">
          <cell r="B299" t="str">
            <v>P</v>
          </cell>
          <cell r="C299" t="str">
            <v>P</v>
          </cell>
          <cell r="D299" t="str">
            <v>P</v>
          </cell>
          <cell r="E299" t="str">
            <v>P</v>
          </cell>
          <cell r="F299" t="str">
            <v>P</v>
          </cell>
        </row>
        <row r="303">
          <cell r="B303" t="str">
            <v>P</v>
          </cell>
          <cell r="C303" t="str">
            <v>P</v>
          </cell>
          <cell r="D303" t="str">
            <v>P</v>
          </cell>
          <cell r="E303" t="str">
            <v>P</v>
          </cell>
          <cell r="F303" t="str">
            <v>P</v>
          </cell>
        </row>
        <row r="304">
          <cell r="B304" t="str">
            <v>P</v>
          </cell>
          <cell r="C304" t="str">
            <v>P</v>
          </cell>
          <cell r="D304" t="str">
            <v>P</v>
          </cell>
          <cell r="E304" t="str">
            <v>P</v>
          </cell>
          <cell r="F304" t="str">
            <v>P</v>
          </cell>
        </row>
        <row r="308">
          <cell r="B308" t="str">
            <v>P</v>
          </cell>
          <cell r="C308" t="str">
            <v>P</v>
          </cell>
          <cell r="D308" t="str">
            <v>P</v>
          </cell>
          <cell r="E308" t="str">
            <v>P</v>
          </cell>
          <cell r="F308" t="str">
            <v>P</v>
          </cell>
        </row>
        <row r="309">
          <cell r="B309" t="str">
            <v>P</v>
          </cell>
          <cell r="C309" t="str">
            <v>P</v>
          </cell>
          <cell r="D309" t="str">
            <v>P</v>
          </cell>
          <cell r="E309" t="str">
            <v>P</v>
          </cell>
          <cell r="F309" t="str">
            <v>P</v>
          </cell>
        </row>
        <row r="316">
          <cell r="B316" t="str">
            <v>P</v>
          </cell>
          <cell r="C316" t="str">
            <v>P</v>
          </cell>
          <cell r="D316" t="str">
            <v>P</v>
          </cell>
          <cell r="E316" t="str">
            <v>P</v>
          </cell>
          <cell r="F316" t="str">
            <v>P</v>
          </cell>
        </row>
        <row r="320">
          <cell r="B320" t="str">
            <v>P</v>
          </cell>
          <cell r="C320" t="str">
            <v>P</v>
          </cell>
          <cell r="D320" t="str">
            <v>P</v>
          </cell>
          <cell r="E320" t="str">
            <v>P</v>
          </cell>
          <cell r="F320" t="str">
            <v>P</v>
          </cell>
        </row>
        <row r="321">
          <cell r="B321" t="str">
            <v>P</v>
          </cell>
          <cell r="C321" t="str">
            <v>P</v>
          </cell>
          <cell r="D321" t="str">
            <v>P</v>
          </cell>
          <cell r="E321" t="str">
            <v>P</v>
          </cell>
          <cell r="F321" t="str">
            <v>P</v>
          </cell>
        </row>
        <row r="325">
          <cell r="B325" t="str">
            <v>P</v>
          </cell>
          <cell r="C325" t="str">
            <v>P</v>
          </cell>
          <cell r="D325" t="str">
            <v>P</v>
          </cell>
          <cell r="E325" t="str">
            <v>P</v>
          </cell>
          <cell r="F325" t="str">
            <v>P</v>
          </cell>
        </row>
        <row r="326">
          <cell r="B326" t="str">
            <v>P</v>
          </cell>
          <cell r="C326" t="str">
            <v>P</v>
          </cell>
          <cell r="D326" t="str">
            <v>P</v>
          </cell>
          <cell r="E326" t="str">
            <v>P</v>
          </cell>
          <cell r="F326" t="str">
            <v>P</v>
          </cell>
        </row>
        <row r="330">
          <cell r="B330" t="str">
            <v>P</v>
          </cell>
          <cell r="C330" t="str">
            <v>P</v>
          </cell>
          <cell r="D330" t="str">
            <v>P</v>
          </cell>
          <cell r="E330" t="str">
            <v>P</v>
          </cell>
          <cell r="F330" t="str">
            <v>P</v>
          </cell>
        </row>
        <row r="331">
          <cell r="B331" t="str">
            <v>P</v>
          </cell>
          <cell r="C331" t="str">
            <v>P</v>
          </cell>
          <cell r="D331" t="str">
            <v>P</v>
          </cell>
          <cell r="E331" t="str">
            <v>P</v>
          </cell>
          <cell r="F331" t="str">
            <v>P</v>
          </cell>
        </row>
        <row r="336">
          <cell r="B336" t="str">
            <v>P</v>
          </cell>
          <cell r="C336" t="str">
            <v>P</v>
          </cell>
          <cell r="D336" t="str">
            <v>P</v>
          </cell>
          <cell r="E336" t="str">
            <v>P</v>
          </cell>
          <cell r="F336" t="str">
            <v>P</v>
          </cell>
        </row>
        <row r="337">
          <cell r="B337" t="str">
            <v>P</v>
          </cell>
          <cell r="C337" t="str">
            <v>P</v>
          </cell>
          <cell r="D337" t="str">
            <v>P</v>
          </cell>
          <cell r="E337" t="str">
            <v>P</v>
          </cell>
          <cell r="F337" t="str">
            <v>P</v>
          </cell>
        </row>
        <row r="341">
          <cell r="B341" t="str">
            <v>P</v>
          </cell>
          <cell r="C341" t="str">
            <v>P</v>
          </cell>
          <cell r="D341" t="str">
            <v>P</v>
          </cell>
          <cell r="E341" t="str">
            <v>P</v>
          </cell>
          <cell r="F341" t="str">
            <v>P</v>
          </cell>
        </row>
        <row r="345">
          <cell r="B345" t="str">
            <v>P</v>
          </cell>
          <cell r="C345" t="str">
            <v>P</v>
          </cell>
          <cell r="D345" t="str">
            <v>P</v>
          </cell>
          <cell r="E345" t="str">
            <v>P</v>
          </cell>
          <cell r="F345" t="str">
            <v>P</v>
          </cell>
        </row>
        <row r="346">
          <cell r="B346" t="str">
            <v>P</v>
          </cell>
          <cell r="C346" t="str">
            <v>P</v>
          </cell>
          <cell r="D346" t="str">
            <v>P</v>
          </cell>
          <cell r="E346" t="str">
            <v>P</v>
          </cell>
          <cell r="F346" t="str">
            <v>P</v>
          </cell>
        </row>
        <row r="351">
          <cell r="B351" t="str">
            <v>P</v>
          </cell>
          <cell r="C351" t="str">
            <v>P</v>
          </cell>
          <cell r="D351" t="str">
            <v>P</v>
          </cell>
          <cell r="E351" t="str">
            <v>P</v>
          </cell>
          <cell r="F351" t="str">
            <v>P</v>
          </cell>
        </row>
        <row r="352">
          <cell r="B352" t="str">
            <v>P</v>
          </cell>
          <cell r="C352" t="str">
            <v>P</v>
          </cell>
          <cell r="D352" t="str">
            <v>P</v>
          </cell>
          <cell r="E352" t="str">
            <v>P</v>
          </cell>
          <cell r="F352" t="str">
            <v>P</v>
          </cell>
        </row>
        <row r="353">
          <cell r="B353" t="str">
            <v>P</v>
          </cell>
          <cell r="C353" t="str">
            <v>P</v>
          </cell>
          <cell r="D353" t="str">
            <v>P</v>
          </cell>
          <cell r="E353" t="str">
            <v>P</v>
          </cell>
          <cell r="F353" t="str">
            <v>P</v>
          </cell>
        </row>
        <row r="357">
          <cell r="B357" t="str">
            <v>P</v>
          </cell>
          <cell r="C357" t="str">
            <v>P</v>
          </cell>
          <cell r="D357" t="str">
            <v>P</v>
          </cell>
          <cell r="E357" t="str">
            <v>P</v>
          </cell>
          <cell r="F357" t="str">
            <v>P</v>
          </cell>
        </row>
        <row r="358">
          <cell r="B358" t="str">
            <v>P</v>
          </cell>
          <cell r="C358" t="str">
            <v>P</v>
          </cell>
          <cell r="D358" t="str">
            <v>P</v>
          </cell>
          <cell r="E358" t="str">
            <v>P</v>
          </cell>
          <cell r="F358" t="str">
            <v>P</v>
          </cell>
        </row>
        <row r="359">
          <cell r="B359" t="str">
            <v>P</v>
          </cell>
          <cell r="C359" t="str">
            <v>P</v>
          </cell>
          <cell r="D359" t="str">
            <v>P</v>
          </cell>
          <cell r="E359" t="str">
            <v>P</v>
          </cell>
          <cell r="F359" t="str">
            <v>P</v>
          </cell>
        </row>
        <row r="365">
          <cell r="B365" t="str">
            <v>DMSC</v>
          </cell>
          <cell r="C365" t="str">
            <v>DMSC</v>
          </cell>
          <cell r="D365" t="str">
            <v>DMSC</v>
          </cell>
          <cell r="E365" t="str">
            <v>DMSC</v>
          </cell>
          <cell r="F365" t="str">
            <v>DMSC</v>
          </cell>
        </row>
        <row r="366">
          <cell r="B366" t="str">
            <v>P</v>
          </cell>
          <cell r="C366" t="str">
            <v>P</v>
          </cell>
          <cell r="D366" t="str">
            <v>P</v>
          </cell>
          <cell r="E366" t="str">
            <v>P</v>
          </cell>
          <cell r="F366" t="str">
            <v>P</v>
          </cell>
        </row>
        <row r="367">
          <cell r="B367" t="str">
            <v>P</v>
          </cell>
          <cell r="C367" t="str">
            <v>P</v>
          </cell>
          <cell r="D367" t="str">
            <v>P</v>
          </cell>
          <cell r="E367" t="str">
            <v>P</v>
          </cell>
          <cell r="F367" t="str">
            <v>P</v>
          </cell>
        </row>
        <row r="368">
          <cell r="B368" t="str">
            <v>P</v>
          </cell>
          <cell r="C368" t="str">
            <v>P</v>
          </cell>
          <cell r="D368" t="str">
            <v>P</v>
          </cell>
          <cell r="E368" t="str">
            <v>P</v>
          </cell>
          <cell r="F368" t="str">
            <v>P</v>
          </cell>
        </row>
        <row r="369">
          <cell r="B369" t="str">
            <v>P</v>
          </cell>
          <cell r="C369" t="str">
            <v>P</v>
          </cell>
          <cell r="D369" t="str">
            <v>P</v>
          </cell>
          <cell r="E369" t="str">
            <v>P</v>
          </cell>
          <cell r="F369" t="str">
            <v>P</v>
          </cell>
        </row>
        <row r="372">
          <cell r="B372" t="str">
            <v>P</v>
          </cell>
          <cell r="C372" t="str">
            <v>P</v>
          </cell>
          <cell r="D372" t="str">
            <v>P</v>
          </cell>
          <cell r="E372" t="str">
            <v>P</v>
          </cell>
          <cell r="F372" t="str">
            <v>P</v>
          </cell>
        </row>
        <row r="373">
          <cell r="B373" t="str">
            <v>P</v>
          </cell>
          <cell r="C373" t="str">
            <v>P</v>
          </cell>
          <cell r="D373" t="str">
            <v>P</v>
          </cell>
          <cell r="E373" t="str">
            <v>P</v>
          </cell>
          <cell r="F373" t="str">
            <v>P</v>
          </cell>
        </row>
        <row r="378">
          <cell r="B378" t="str">
            <v>P</v>
          </cell>
          <cell r="C378" t="str">
            <v>P</v>
          </cell>
          <cell r="D378" t="str">
            <v>P</v>
          </cell>
          <cell r="E378" t="str">
            <v>P</v>
          </cell>
          <cell r="F378" t="str">
            <v>P</v>
          </cell>
        </row>
        <row r="382">
          <cell r="B382" t="str">
            <v>P</v>
          </cell>
          <cell r="C382" t="str">
            <v>P</v>
          </cell>
          <cell r="D382" t="str">
            <v>P</v>
          </cell>
          <cell r="E382" t="str">
            <v>P</v>
          </cell>
          <cell r="F382" t="str">
            <v>P</v>
          </cell>
        </row>
        <row r="383">
          <cell r="B383" t="str">
            <v>P</v>
          </cell>
          <cell r="C383" t="str">
            <v>P</v>
          </cell>
          <cell r="D383" t="str">
            <v>P</v>
          </cell>
          <cell r="E383" t="str">
            <v>P</v>
          </cell>
          <cell r="F383" t="str">
            <v>P</v>
          </cell>
        </row>
        <row r="384">
          <cell r="B384" t="str">
            <v>P</v>
          </cell>
          <cell r="C384" t="str">
            <v>P</v>
          </cell>
          <cell r="D384" t="str">
            <v>P</v>
          </cell>
          <cell r="E384" t="str">
            <v>P</v>
          </cell>
          <cell r="F384" t="str">
            <v>P</v>
          </cell>
        </row>
        <row r="385">
          <cell r="B385" t="str">
            <v>P</v>
          </cell>
          <cell r="C385" t="str">
            <v>P</v>
          </cell>
          <cell r="D385" t="str">
            <v>P</v>
          </cell>
          <cell r="E385" t="str">
            <v>P</v>
          </cell>
          <cell r="F385" t="str">
            <v>P</v>
          </cell>
        </row>
        <row r="386">
          <cell r="B386" t="str">
            <v>P</v>
          </cell>
          <cell r="C386" t="str">
            <v>P</v>
          </cell>
          <cell r="D386" t="str">
            <v>P</v>
          </cell>
          <cell r="E386" t="str">
            <v>P</v>
          </cell>
          <cell r="F386" t="str">
            <v>P</v>
          </cell>
        </row>
        <row r="387">
          <cell r="B387" t="str">
            <v>P</v>
          </cell>
          <cell r="C387" t="str">
            <v>P</v>
          </cell>
          <cell r="D387" t="str">
            <v>P</v>
          </cell>
          <cell r="E387" t="str">
            <v>P</v>
          </cell>
          <cell r="F387" t="str">
            <v>P</v>
          </cell>
        </row>
        <row r="391">
          <cell r="B391" t="str">
            <v>P</v>
          </cell>
          <cell r="C391" t="str">
            <v>P</v>
          </cell>
          <cell r="D391" t="str">
            <v>P</v>
          </cell>
          <cell r="E391" t="str">
            <v>P</v>
          </cell>
          <cell r="F391" t="str">
            <v>P</v>
          </cell>
        </row>
        <row r="392">
          <cell r="B392" t="str">
            <v>P</v>
          </cell>
          <cell r="C392" t="str">
            <v>P</v>
          </cell>
          <cell r="D392" t="str">
            <v>P</v>
          </cell>
          <cell r="E392" t="str">
            <v>P</v>
          </cell>
          <cell r="F392" t="str">
            <v>P</v>
          </cell>
        </row>
        <row r="393">
          <cell r="B393" t="str">
            <v>P</v>
          </cell>
          <cell r="C393" t="str">
            <v>P</v>
          </cell>
          <cell r="D393" t="str">
            <v>P</v>
          </cell>
          <cell r="E393" t="str">
            <v>P</v>
          </cell>
          <cell r="F393" t="str">
            <v>P</v>
          </cell>
        </row>
        <row r="394">
          <cell r="B394" t="str">
            <v>P</v>
          </cell>
          <cell r="C394" t="str">
            <v>P</v>
          </cell>
          <cell r="D394" t="str">
            <v>P</v>
          </cell>
          <cell r="E394" t="str">
            <v>P</v>
          </cell>
          <cell r="F394" t="str">
            <v>P</v>
          </cell>
        </row>
        <row r="395">
          <cell r="B395" t="str">
            <v>P</v>
          </cell>
          <cell r="C395" t="str">
            <v>P</v>
          </cell>
          <cell r="D395" t="str">
            <v>P</v>
          </cell>
          <cell r="E395" t="str">
            <v>P</v>
          </cell>
          <cell r="F395" t="str">
            <v>P</v>
          </cell>
        </row>
        <row r="396">
          <cell r="B396" t="str">
            <v>P</v>
          </cell>
          <cell r="C396" t="str">
            <v>P</v>
          </cell>
          <cell r="D396" t="str">
            <v>P</v>
          </cell>
          <cell r="E396" t="str">
            <v>P</v>
          </cell>
          <cell r="F396" t="str">
            <v>P</v>
          </cell>
        </row>
        <row r="400">
          <cell r="B400" t="str">
            <v>P</v>
          </cell>
          <cell r="C400" t="str">
            <v>P</v>
          </cell>
          <cell r="D400" t="str">
            <v>P</v>
          </cell>
          <cell r="E400" t="str">
            <v>P</v>
          </cell>
          <cell r="F400" t="str">
            <v>P</v>
          </cell>
        </row>
        <row r="401">
          <cell r="B401" t="str">
            <v>P</v>
          </cell>
          <cell r="C401" t="str">
            <v>P</v>
          </cell>
          <cell r="D401" t="str">
            <v>P</v>
          </cell>
          <cell r="E401" t="str">
            <v>P</v>
          </cell>
          <cell r="F401" t="str">
            <v>P</v>
          </cell>
        </row>
        <row r="402">
          <cell r="B402" t="str">
            <v>P</v>
          </cell>
          <cell r="C402" t="str">
            <v>P</v>
          </cell>
          <cell r="D402" t="str">
            <v>P</v>
          </cell>
          <cell r="E402" t="str">
            <v>P</v>
          </cell>
          <cell r="F402" t="str">
            <v>P</v>
          </cell>
        </row>
        <row r="403">
          <cell r="B403" t="str">
            <v>P</v>
          </cell>
          <cell r="C403" t="str">
            <v>P</v>
          </cell>
          <cell r="D403" t="str">
            <v>P</v>
          </cell>
          <cell r="E403" t="str">
            <v>P</v>
          </cell>
          <cell r="F403" t="str">
            <v>P</v>
          </cell>
        </row>
        <row r="404">
          <cell r="B404" t="str">
            <v>P</v>
          </cell>
          <cell r="C404" t="str">
            <v>P</v>
          </cell>
          <cell r="D404" t="str">
            <v>P</v>
          </cell>
          <cell r="E404" t="str">
            <v>P</v>
          </cell>
          <cell r="F404" t="str">
            <v>P</v>
          </cell>
        </row>
        <row r="412">
          <cell r="B412" t="str">
            <v>T</v>
          </cell>
          <cell r="C412" t="str">
            <v>T</v>
          </cell>
          <cell r="D412" t="str">
            <v>T</v>
          </cell>
          <cell r="E412" t="str">
            <v>T</v>
          </cell>
          <cell r="F412" t="str">
            <v>T</v>
          </cell>
        </row>
        <row r="416">
          <cell r="B416" t="str">
            <v>T</v>
          </cell>
          <cell r="C416" t="str">
            <v>T</v>
          </cell>
          <cell r="D416" t="str">
            <v>T</v>
          </cell>
          <cell r="E416" t="str">
            <v>T</v>
          </cell>
          <cell r="F416" t="str">
            <v>T</v>
          </cell>
        </row>
        <row r="420">
          <cell r="B420" t="str">
            <v>T</v>
          </cell>
          <cell r="C420" t="str">
            <v>T</v>
          </cell>
          <cell r="D420" t="str">
            <v>T</v>
          </cell>
          <cell r="E420" t="str">
            <v>T</v>
          </cell>
          <cell r="F420" t="str">
            <v>T</v>
          </cell>
        </row>
        <row r="424">
          <cell r="B424" t="str">
            <v>T</v>
          </cell>
          <cell r="C424" t="str">
            <v>T</v>
          </cell>
          <cell r="D424" t="str">
            <v>T</v>
          </cell>
          <cell r="E424" t="str">
            <v>T</v>
          </cell>
          <cell r="F424" t="str">
            <v>T</v>
          </cell>
        </row>
        <row r="428">
          <cell r="B428" t="str">
            <v>T</v>
          </cell>
          <cell r="C428" t="str">
            <v>T</v>
          </cell>
          <cell r="D428" t="str">
            <v>T</v>
          </cell>
          <cell r="E428" t="str">
            <v>T</v>
          </cell>
          <cell r="F428" t="str">
            <v>T</v>
          </cell>
        </row>
        <row r="432">
          <cell r="B432" t="str">
            <v>T</v>
          </cell>
          <cell r="C432" t="str">
            <v>T</v>
          </cell>
          <cell r="D432" t="str">
            <v>T</v>
          </cell>
          <cell r="E432" t="str">
            <v>T</v>
          </cell>
          <cell r="F432" t="str">
            <v>T</v>
          </cell>
        </row>
        <row r="433">
          <cell r="B433" t="str">
            <v>T</v>
          </cell>
          <cell r="C433" t="str">
            <v>T</v>
          </cell>
          <cell r="D433" t="str">
            <v>T</v>
          </cell>
          <cell r="E433" t="str">
            <v>T</v>
          </cell>
          <cell r="F433" t="str">
            <v>T</v>
          </cell>
        </row>
        <row r="437">
          <cell r="B437" t="str">
            <v>T</v>
          </cell>
          <cell r="C437" t="str">
            <v>T</v>
          </cell>
          <cell r="D437" t="str">
            <v>T</v>
          </cell>
          <cell r="E437" t="str">
            <v>T</v>
          </cell>
          <cell r="F437" t="str">
            <v>T</v>
          </cell>
        </row>
        <row r="441">
          <cell r="B441" t="str">
            <v>T</v>
          </cell>
          <cell r="C441" t="str">
            <v>T</v>
          </cell>
          <cell r="D441" t="str">
            <v>T</v>
          </cell>
          <cell r="E441" t="str">
            <v>T</v>
          </cell>
          <cell r="F441" t="str">
            <v>T</v>
          </cell>
        </row>
        <row r="445">
          <cell r="B445" t="str">
            <v>T</v>
          </cell>
          <cell r="C445" t="str">
            <v>T</v>
          </cell>
          <cell r="D445" t="str">
            <v>T</v>
          </cell>
          <cell r="E445" t="str">
            <v>T</v>
          </cell>
          <cell r="F445" t="str">
            <v>T</v>
          </cell>
        </row>
        <row r="449">
          <cell r="B449" t="str">
            <v>T</v>
          </cell>
          <cell r="C449" t="str">
            <v>T</v>
          </cell>
          <cell r="D449" t="str">
            <v>T</v>
          </cell>
          <cell r="E449" t="str">
            <v>T</v>
          </cell>
          <cell r="F449" t="str">
            <v>T</v>
          </cell>
        </row>
        <row r="453">
          <cell r="B453" t="str">
            <v>T</v>
          </cell>
          <cell r="C453" t="str">
            <v>T</v>
          </cell>
          <cell r="D453" t="str">
            <v>T</v>
          </cell>
          <cell r="E453" t="str">
            <v>T</v>
          </cell>
          <cell r="F453" t="str">
            <v>T</v>
          </cell>
        </row>
        <row r="457">
          <cell r="B457" t="str">
            <v>T</v>
          </cell>
          <cell r="C457" t="str">
            <v>T</v>
          </cell>
          <cell r="D457" t="str">
            <v>T</v>
          </cell>
          <cell r="E457" t="str">
            <v>T</v>
          </cell>
          <cell r="F457" t="str">
            <v>T</v>
          </cell>
        </row>
        <row r="461">
          <cell r="B461" t="str">
            <v>T</v>
          </cell>
          <cell r="C461" t="str">
            <v>T</v>
          </cell>
          <cell r="D461" t="str">
            <v>T</v>
          </cell>
          <cell r="E461" t="str">
            <v>T</v>
          </cell>
          <cell r="F461" t="str">
            <v>T</v>
          </cell>
        </row>
        <row r="465">
          <cell r="B465" t="str">
            <v>T</v>
          </cell>
          <cell r="C465" t="str">
            <v>T</v>
          </cell>
          <cell r="D465" t="str">
            <v>T</v>
          </cell>
          <cell r="E465" t="str">
            <v>T</v>
          </cell>
          <cell r="F465" t="str">
            <v>T</v>
          </cell>
        </row>
        <row r="471">
          <cell r="B471" t="str">
            <v>DPW</v>
          </cell>
          <cell r="C471" t="str">
            <v>DPW</v>
          </cell>
          <cell r="D471" t="str">
            <v>DPW</v>
          </cell>
          <cell r="E471" t="str">
            <v>DPW</v>
          </cell>
          <cell r="F471" t="str">
            <v>DPW</v>
          </cell>
          <cell r="H471" t="str">
            <v>PLNT</v>
          </cell>
          <cell r="I471" t="str">
            <v>PLNT</v>
          </cell>
          <cell r="J471" t="str">
            <v>PLNT</v>
          </cell>
          <cell r="K471" t="str">
            <v>PLNT</v>
          </cell>
          <cell r="L471" t="str">
            <v>PLNT</v>
          </cell>
        </row>
        <row r="472">
          <cell r="B472" t="str">
            <v>DPW</v>
          </cell>
          <cell r="C472" t="str">
            <v>DPW</v>
          </cell>
          <cell r="D472" t="str">
            <v>DPW</v>
          </cell>
          <cell r="E472" t="str">
            <v>DPW</v>
          </cell>
          <cell r="F472" t="str">
            <v>DPW</v>
          </cell>
          <cell r="H472" t="str">
            <v>PLNT</v>
          </cell>
          <cell r="I472" t="str">
            <v>PLNT</v>
          </cell>
          <cell r="J472" t="str">
            <v>PLNT</v>
          </cell>
          <cell r="K472" t="str">
            <v>PLNT</v>
          </cell>
          <cell r="L472" t="str">
            <v>PLNT</v>
          </cell>
        </row>
        <row r="476">
          <cell r="B476" t="str">
            <v>DPW</v>
          </cell>
          <cell r="C476" t="str">
            <v>DPW</v>
          </cell>
          <cell r="D476" t="str">
            <v>DPW</v>
          </cell>
          <cell r="E476" t="str">
            <v>DPW</v>
          </cell>
          <cell r="F476" t="str">
            <v>DPW</v>
          </cell>
          <cell r="H476" t="str">
            <v>SUBS</v>
          </cell>
          <cell r="I476" t="str">
            <v>SUBS</v>
          </cell>
          <cell r="J476" t="str">
            <v>SUBS</v>
          </cell>
          <cell r="K476" t="str">
            <v>SUBS</v>
          </cell>
          <cell r="L476" t="str">
            <v>SUBS</v>
          </cell>
        </row>
        <row r="477">
          <cell r="B477" t="str">
            <v>DPW</v>
          </cell>
          <cell r="C477" t="str">
            <v>DPW</v>
          </cell>
          <cell r="D477" t="str">
            <v>DPW</v>
          </cell>
          <cell r="E477" t="str">
            <v>DPW</v>
          </cell>
          <cell r="F477" t="str">
            <v>DPW</v>
          </cell>
          <cell r="H477" t="str">
            <v>SUBS</v>
          </cell>
          <cell r="I477" t="str">
            <v>SUBS</v>
          </cell>
          <cell r="J477" t="str">
            <v>SUBS</v>
          </cell>
          <cell r="K477" t="str">
            <v>SUBS</v>
          </cell>
          <cell r="L477" t="str">
            <v>SUBS</v>
          </cell>
        </row>
        <row r="481">
          <cell r="B481" t="str">
            <v>DPW</v>
          </cell>
          <cell r="C481" t="str">
            <v>DPW</v>
          </cell>
          <cell r="D481" t="str">
            <v>DPW</v>
          </cell>
          <cell r="E481" t="str">
            <v>DPW</v>
          </cell>
          <cell r="F481" t="str">
            <v>DPW</v>
          </cell>
          <cell r="H481" t="str">
            <v>SUBS</v>
          </cell>
          <cell r="I481" t="str">
            <v>SUBS</v>
          </cell>
          <cell r="J481" t="str">
            <v>SUBS</v>
          </cell>
          <cell r="K481" t="str">
            <v>SUBS</v>
          </cell>
          <cell r="L481" t="str">
            <v>SUBS</v>
          </cell>
        </row>
        <row r="482">
          <cell r="B482" t="str">
            <v>DPW</v>
          </cell>
          <cell r="C482" t="str">
            <v>DPW</v>
          </cell>
          <cell r="D482" t="str">
            <v>DPW</v>
          </cell>
          <cell r="E482" t="str">
            <v>DPW</v>
          </cell>
          <cell r="F482" t="str">
            <v>DPW</v>
          </cell>
          <cell r="H482" t="str">
            <v>SUBS</v>
          </cell>
          <cell r="I482" t="str">
            <v>SUBS</v>
          </cell>
          <cell r="J482" t="str">
            <v>SUBS</v>
          </cell>
          <cell r="K482" t="str">
            <v>SUBS</v>
          </cell>
          <cell r="L482" t="str">
            <v>SUBS</v>
          </cell>
        </row>
        <row r="486">
          <cell r="B486" t="str">
            <v>DPW</v>
          </cell>
          <cell r="C486" t="str">
            <v>DPW</v>
          </cell>
          <cell r="D486" t="str">
            <v>DPW</v>
          </cell>
          <cell r="E486" t="str">
            <v>DPW</v>
          </cell>
          <cell r="F486" t="str">
            <v>DPW</v>
          </cell>
          <cell r="H486" t="str">
            <v>PC</v>
          </cell>
          <cell r="I486" t="str">
            <v>PC</v>
          </cell>
          <cell r="J486" t="str">
            <v>PC</v>
          </cell>
          <cell r="K486" t="str">
            <v>PC</v>
          </cell>
          <cell r="L486" t="str">
            <v>PC</v>
          </cell>
        </row>
        <row r="487">
          <cell r="B487" t="str">
            <v>DPW</v>
          </cell>
          <cell r="C487" t="str">
            <v>DPW</v>
          </cell>
          <cell r="D487" t="str">
            <v>DPW</v>
          </cell>
          <cell r="E487" t="str">
            <v>DPW</v>
          </cell>
          <cell r="F487" t="str">
            <v>DPW</v>
          </cell>
          <cell r="H487" t="str">
            <v>PC</v>
          </cell>
          <cell r="I487" t="str">
            <v>PC</v>
          </cell>
          <cell r="J487" t="str">
            <v>PC</v>
          </cell>
          <cell r="K487" t="str">
            <v>PC</v>
          </cell>
          <cell r="L487" t="str">
            <v>PC</v>
          </cell>
        </row>
        <row r="491">
          <cell r="B491" t="str">
            <v>DPW</v>
          </cell>
          <cell r="C491" t="str">
            <v>DPW</v>
          </cell>
          <cell r="D491" t="str">
            <v>DPW</v>
          </cell>
          <cell r="E491" t="str">
            <v>DPW</v>
          </cell>
          <cell r="F491" t="str">
            <v>DPW</v>
          </cell>
          <cell r="H491" t="str">
            <v>PC</v>
          </cell>
          <cell r="I491" t="str">
            <v>PC</v>
          </cell>
          <cell r="J491" t="str">
            <v>PC</v>
          </cell>
          <cell r="K491" t="str">
            <v>PC</v>
          </cell>
          <cell r="L491" t="str">
            <v>PC</v>
          </cell>
        </row>
        <row r="492">
          <cell r="B492" t="str">
            <v>DPW</v>
          </cell>
          <cell r="C492" t="str">
            <v>DPW</v>
          </cell>
          <cell r="D492" t="str">
            <v>DPW</v>
          </cell>
          <cell r="E492" t="str">
            <v>DPW</v>
          </cell>
          <cell r="F492" t="str">
            <v>DPW</v>
          </cell>
          <cell r="H492" t="str">
            <v>PC</v>
          </cell>
          <cell r="I492" t="str">
            <v>PC</v>
          </cell>
          <cell r="J492" t="str">
            <v>PC</v>
          </cell>
          <cell r="K492" t="str">
            <v>PC</v>
          </cell>
          <cell r="L492" t="str">
            <v>PC</v>
          </cell>
        </row>
        <row r="496">
          <cell r="B496" t="str">
            <v>DPW</v>
          </cell>
          <cell r="C496" t="str">
            <v>DPW</v>
          </cell>
          <cell r="D496" t="str">
            <v>DPW</v>
          </cell>
          <cell r="E496" t="str">
            <v>DPW</v>
          </cell>
          <cell r="F496" t="str">
            <v>DPW</v>
          </cell>
          <cell r="H496" t="str">
            <v>PC</v>
          </cell>
          <cell r="I496" t="str">
            <v>PC</v>
          </cell>
          <cell r="J496" t="str">
            <v>PC</v>
          </cell>
          <cell r="K496" t="str">
            <v>PC</v>
          </cell>
          <cell r="L496" t="str">
            <v>PC</v>
          </cell>
        </row>
        <row r="497">
          <cell r="B497" t="str">
            <v>DPW</v>
          </cell>
          <cell r="C497" t="str">
            <v>DPW</v>
          </cell>
          <cell r="D497" t="str">
            <v>DPW</v>
          </cell>
          <cell r="E497" t="str">
            <v>DPW</v>
          </cell>
          <cell r="F497" t="str">
            <v>DPW</v>
          </cell>
          <cell r="H497" t="str">
            <v>METR</v>
          </cell>
          <cell r="I497" t="str">
            <v>METR</v>
          </cell>
          <cell r="J497" t="str">
            <v>METR</v>
          </cell>
          <cell r="K497" t="str">
            <v>METR</v>
          </cell>
          <cell r="L497" t="str">
            <v>METR</v>
          </cell>
        </row>
        <row r="501">
          <cell r="B501" t="str">
            <v>DPW</v>
          </cell>
          <cell r="C501" t="str">
            <v>DPW</v>
          </cell>
          <cell r="D501" t="str">
            <v>DPW</v>
          </cell>
          <cell r="E501" t="str">
            <v>DPW</v>
          </cell>
          <cell r="F501" t="str">
            <v>DPW</v>
          </cell>
          <cell r="H501" t="str">
            <v>METR</v>
          </cell>
          <cell r="I501" t="str">
            <v>METR</v>
          </cell>
          <cell r="J501" t="str">
            <v>METR</v>
          </cell>
          <cell r="K501" t="str">
            <v>METR</v>
          </cell>
          <cell r="L501" t="str">
            <v>METR</v>
          </cell>
        </row>
        <row r="502">
          <cell r="B502" t="str">
            <v>DPW</v>
          </cell>
          <cell r="C502" t="str">
            <v>DPW</v>
          </cell>
          <cell r="D502" t="str">
            <v>DPW</v>
          </cell>
          <cell r="E502" t="str">
            <v>DPW</v>
          </cell>
          <cell r="F502" t="str">
            <v>DPW</v>
          </cell>
          <cell r="H502" t="str">
            <v>METR</v>
          </cell>
          <cell r="I502" t="str">
            <v>METR</v>
          </cell>
          <cell r="J502" t="str">
            <v>METR</v>
          </cell>
          <cell r="K502" t="str">
            <v>METR</v>
          </cell>
          <cell r="L502" t="str">
            <v>METR</v>
          </cell>
        </row>
        <row r="506">
          <cell r="B506" t="str">
            <v>DPW</v>
          </cell>
          <cell r="C506" t="str">
            <v>DPW</v>
          </cell>
          <cell r="D506" t="str">
            <v>DPW</v>
          </cell>
          <cell r="E506" t="str">
            <v>DPW</v>
          </cell>
          <cell r="F506" t="str">
            <v>DPW</v>
          </cell>
          <cell r="H506" t="str">
            <v>PC</v>
          </cell>
          <cell r="I506" t="str">
            <v>PC</v>
          </cell>
          <cell r="J506" t="str">
            <v>PC</v>
          </cell>
          <cell r="K506" t="str">
            <v>PC</v>
          </cell>
          <cell r="L506" t="str">
            <v>PC</v>
          </cell>
        </row>
        <row r="507">
          <cell r="B507" t="str">
            <v>DPW</v>
          </cell>
          <cell r="C507" t="str">
            <v>DPW</v>
          </cell>
          <cell r="D507" t="str">
            <v>DPW</v>
          </cell>
          <cell r="E507" t="str">
            <v>DPW</v>
          </cell>
          <cell r="F507" t="str">
            <v>DPW</v>
          </cell>
          <cell r="H507" t="str">
            <v>PC</v>
          </cell>
          <cell r="I507" t="str">
            <v>PC</v>
          </cell>
          <cell r="J507" t="str">
            <v>PC</v>
          </cell>
          <cell r="K507" t="str">
            <v>PC</v>
          </cell>
          <cell r="L507" t="str">
            <v>PC</v>
          </cell>
        </row>
        <row r="511">
          <cell r="B511" t="str">
            <v>DPW</v>
          </cell>
          <cell r="C511" t="str">
            <v>DPW</v>
          </cell>
          <cell r="D511" t="str">
            <v>DPW</v>
          </cell>
          <cell r="E511" t="str">
            <v>DPW</v>
          </cell>
          <cell r="F511" t="str">
            <v>DPW</v>
          </cell>
          <cell r="H511" t="str">
            <v>PLNT2</v>
          </cell>
          <cell r="I511" t="str">
            <v>PLNT2</v>
          </cell>
          <cell r="J511" t="str">
            <v>PLNT2</v>
          </cell>
          <cell r="K511" t="str">
            <v>PLNT2</v>
          </cell>
          <cell r="L511" t="str">
            <v>PLNT2</v>
          </cell>
        </row>
        <row r="512">
          <cell r="B512" t="str">
            <v>DPW</v>
          </cell>
          <cell r="C512" t="str">
            <v>DPW</v>
          </cell>
          <cell r="D512" t="str">
            <v>DPW</v>
          </cell>
          <cell r="E512" t="str">
            <v>DPW</v>
          </cell>
          <cell r="F512" t="str">
            <v>DPW</v>
          </cell>
          <cell r="H512" t="str">
            <v>PLNT2</v>
          </cell>
          <cell r="I512" t="str">
            <v>PLNT2</v>
          </cell>
          <cell r="J512" t="str">
            <v>PLNT2</v>
          </cell>
          <cell r="K512" t="str">
            <v>PLNT2</v>
          </cell>
          <cell r="L512" t="str">
            <v>PLNT2</v>
          </cell>
        </row>
        <row r="516">
          <cell r="B516" t="str">
            <v>DPW</v>
          </cell>
          <cell r="C516" t="str">
            <v>DPW</v>
          </cell>
          <cell r="D516" t="str">
            <v>DPW</v>
          </cell>
          <cell r="E516" t="str">
            <v>DPW</v>
          </cell>
          <cell r="F516" t="str">
            <v>DPW</v>
          </cell>
          <cell r="H516" t="str">
            <v>PLNT2</v>
          </cell>
          <cell r="I516" t="str">
            <v>PLNT2</v>
          </cell>
          <cell r="J516" t="str">
            <v>PLNT2</v>
          </cell>
          <cell r="K516" t="str">
            <v>PLNT2</v>
          </cell>
          <cell r="L516" t="str">
            <v>PLNT2</v>
          </cell>
        </row>
        <row r="517">
          <cell r="B517" t="str">
            <v>DPW</v>
          </cell>
          <cell r="C517" t="str">
            <v>DPW</v>
          </cell>
          <cell r="D517" t="str">
            <v>DPW</v>
          </cell>
          <cell r="E517" t="str">
            <v>DPW</v>
          </cell>
          <cell r="F517" t="str">
            <v>DPW</v>
          </cell>
          <cell r="H517" t="str">
            <v>PLNT2</v>
          </cell>
          <cell r="I517" t="str">
            <v>PLNT2</v>
          </cell>
          <cell r="J517" t="str">
            <v>PLNT2</v>
          </cell>
          <cell r="K517" t="str">
            <v>PLNT2</v>
          </cell>
          <cell r="L517" t="str">
            <v>PLNT2</v>
          </cell>
        </row>
        <row r="521">
          <cell r="B521" t="str">
            <v>DPW</v>
          </cell>
          <cell r="C521" t="str">
            <v>DPW</v>
          </cell>
          <cell r="D521" t="str">
            <v>DPW</v>
          </cell>
          <cell r="E521" t="str">
            <v>DPW</v>
          </cell>
          <cell r="F521" t="str">
            <v>DPW</v>
          </cell>
          <cell r="H521" t="str">
            <v>PLNT</v>
          </cell>
          <cell r="I521" t="str">
            <v>PLNT</v>
          </cell>
          <cell r="J521" t="str">
            <v>PLNT</v>
          </cell>
          <cell r="K521" t="str">
            <v>PLNT</v>
          </cell>
          <cell r="L521" t="str">
            <v>PLNT</v>
          </cell>
        </row>
        <row r="522">
          <cell r="B522" t="str">
            <v>DPW</v>
          </cell>
          <cell r="C522" t="str">
            <v>DPW</v>
          </cell>
          <cell r="D522" t="str">
            <v>DPW</v>
          </cell>
          <cell r="E522" t="str">
            <v>DPW</v>
          </cell>
          <cell r="F522" t="str">
            <v>DPW</v>
          </cell>
          <cell r="H522" t="str">
            <v>PLNT</v>
          </cell>
          <cell r="I522" t="str">
            <v>PLNT</v>
          </cell>
          <cell r="J522" t="str">
            <v>PLNT</v>
          </cell>
          <cell r="K522" t="str">
            <v>PLNT</v>
          </cell>
          <cell r="L522" t="str">
            <v>PLNT</v>
          </cell>
        </row>
        <row r="526">
          <cell r="B526" t="str">
            <v>DPW</v>
          </cell>
          <cell r="C526" t="str">
            <v>DPW</v>
          </cell>
          <cell r="D526" t="str">
            <v>DPW</v>
          </cell>
          <cell r="E526" t="str">
            <v>DPW</v>
          </cell>
          <cell r="F526" t="str">
            <v>DPW</v>
          </cell>
          <cell r="H526" t="str">
            <v>PLNT2</v>
          </cell>
          <cell r="I526" t="str">
            <v>PLNT2</v>
          </cell>
          <cell r="J526" t="str">
            <v>PLNT2</v>
          </cell>
          <cell r="K526" t="str">
            <v>PLNT2</v>
          </cell>
          <cell r="L526" t="str">
            <v>PLNT2</v>
          </cell>
        </row>
        <row r="527">
          <cell r="B527" t="str">
            <v>DPW</v>
          </cell>
          <cell r="C527" t="str">
            <v>DPW</v>
          </cell>
          <cell r="D527" t="str">
            <v>DPW</v>
          </cell>
          <cell r="E527" t="str">
            <v>DPW</v>
          </cell>
          <cell r="F527" t="str">
            <v>DPW</v>
          </cell>
          <cell r="H527" t="str">
            <v>PLNT2</v>
          </cell>
          <cell r="I527" t="str">
            <v>PLNT2</v>
          </cell>
          <cell r="J527" t="str">
            <v>PLNT2</v>
          </cell>
          <cell r="K527" t="str">
            <v>PLNT2</v>
          </cell>
          <cell r="L527" t="str">
            <v>PLNT2</v>
          </cell>
        </row>
        <row r="531">
          <cell r="B531" t="str">
            <v>DPW</v>
          </cell>
          <cell r="C531" t="str">
            <v>DPW</v>
          </cell>
          <cell r="D531" t="str">
            <v>DPW</v>
          </cell>
          <cell r="E531" t="str">
            <v>DPW</v>
          </cell>
          <cell r="F531" t="str">
            <v>DPW</v>
          </cell>
          <cell r="H531" t="str">
            <v>SUBS</v>
          </cell>
          <cell r="I531" t="str">
            <v>SUBS</v>
          </cell>
          <cell r="J531" t="str">
            <v>SUBS</v>
          </cell>
          <cell r="K531" t="str">
            <v>SUBS</v>
          </cell>
          <cell r="L531" t="str">
            <v>SUBS</v>
          </cell>
        </row>
        <row r="532">
          <cell r="B532" t="str">
            <v>DPW</v>
          </cell>
          <cell r="C532" t="str">
            <v>DPW</v>
          </cell>
          <cell r="D532" t="str">
            <v>DPW</v>
          </cell>
          <cell r="E532" t="str">
            <v>DPW</v>
          </cell>
          <cell r="F532" t="str">
            <v>DPW</v>
          </cell>
          <cell r="H532" t="str">
            <v>SUBS</v>
          </cell>
          <cell r="I532" t="str">
            <v>SUBS</v>
          </cell>
          <cell r="J532" t="str">
            <v>SUBS</v>
          </cell>
          <cell r="K532" t="str">
            <v>SUBS</v>
          </cell>
          <cell r="L532" t="str">
            <v>SUBS</v>
          </cell>
        </row>
        <row r="536">
          <cell r="B536" t="str">
            <v>DPW</v>
          </cell>
          <cell r="C536" t="str">
            <v>DPW</v>
          </cell>
          <cell r="D536" t="str">
            <v>DPW</v>
          </cell>
          <cell r="E536" t="str">
            <v>DPW</v>
          </cell>
          <cell r="F536" t="str">
            <v>DPW</v>
          </cell>
          <cell r="H536" t="str">
            <v>PC</v>
          </cell>
          <cell r="I536" t="str">
            <v>PC</v>
          </cell>
          <cell r="J536" t="str">
            <v>PC</v>
          </cell>
          <cell r="K536" t="str">
            <v>PC</v>
          </cell>
          <cell r="L536" t="str">
            <v>PC</v>
          </cell>
        </row>
        <row r="537">
          <cell r="B537" t="str">
            <v>DPW</v>
          </cell>
          <cell r="C537" t="str">
            <v>DPW</v>
          </cell>
          <cell r="D537" t="str">
            <v>DPW</v>
          </cell>
          <cell r="E537" t="str">
            <v>DPW</v>
          </cell>
          <cell r="F537" t="str">
            <v>DPW</v>
          </cell>
          <cell r="H537" t="str">
            <v>PC</v>
          </cell>
          <cell r="I537" t="str">
            <v>PC</v>
          </cell>
          <cell r="J537" t="str">
            <v>PC</v>
          </cell>
          <cell r="K537" t="str">
            <v>PC</v>
          </cell>
          <cell r="L537" t="str">
            <v>PC</v>
          </cell>
        </row>
        <row r="541">
          <cell r="B541" t="str">
            <v>DPW</v>
          </cell>
          <cell r="C541" t="str">
            <v>DPW</v>
          </cell>
          <cell r="D541" t="str">
            <v>DPW</v>
          </cell>
          <cell r="E541" t="str">
            <v>DPW</v>
          </cell>
          <cell r="F541" t="str">
            <v>DPW</v>
          </cell>
          <cell r="H541" t="str">
            <v>PC</v>
          </cell>
          <cell r="I541" t="str">
            <v>PC</v>
          </cell>
          <cell r="J541" t="str">
            <v>PC</v>
          </cell>
          <cell r="K541" t="str">
            <v>PC</v>
          </cell>
          <cell r="L541" t="str">
            <v>PC</v>
          </cell>
        </row>
        <row r="542">
          <cell r="B542" t="str">
            <v>DPW</v>
          </cell>
          <cell r="C542" t="str">
            <v>DPW</v>
          </cell>
          <cell r="D542" t="str">
            <v>DPW</v>
          </cell>
          <cell r="E542" t="str">
            <v>DPW</v>
          </cell>
          <cell r="F542" t="str">
            <v>DPW</v>
          </cell>
          <cell r="H542" t="str">
            <v>PC</v>
          </cell>
          <cell r="I542" t="str">
            <v>PC</v>
          </cell>
          <cell r="J542" t="str">
            <v>PC</v>
          </cell>
          <cell r="K542" t="str">
            <v>PC</v>
          </cell>
          <cell r="L542" t="str">
            <v>PC</v>
          </cell>
        </row>
        <row r="546">
          <cell r="B546" t="str">
            <v>DPW</v>
          </cell>
          <cell r="C546" t="str">
            <v>DPW</v>
          </cell>
          <cell r="D546" t="str">
            <v>DPW</v>
          </cell>
          <cell r="E546" t="str">
            <v>DPW</v>
          </cell>
          <cell r="F546" t="str">
            <v>DPW</v>
          </cell>
          <cell r="H546" t="str">
            <v>XFMR</v>
          </cell>
          <cell r="I546" t="str">
            <v>XFMR</v>
          </cell>
          <cell r="J546" t="str">
            <v>XFMR</v>
          </cell>
          <cell r="K546" t="str">
            <v>XFMR</v>
          </cell>
          <cell r="L546" t="str">
            <v>XFMR</v>
          </cell>
        </row>
        <row r="547">
          <cell r="B547" t="str">
            <v>DPW</v>
          </cell>
          <cell r="C547" t="str">
            <v>DPW</v>
          </cell>
          <cell r="D547" t="str">
            <v>DPW</v>
          </cell>
          <cell r="E547" t="str">
            <v>DPW</v>
          </cell>
          <cell r="F547" t="str">
            <v>DPW</v>
          </cell>
          <cell r="H547" t="str">
            <v>XFMR</v>
          </cell>
          <cell r="I547" t="str">
            <v>XFMR</v>
          </cell>
          <cell r="J547" t="str">
            <v>XFMR</v>
          </cell>
          <cell r="K547" t="str">
            <v>XFMR</v>
          </cell>
          <cell r="L547" t="str">
            <v>XFMR</v>
          </cell>
        </row>
        <row r="551">
          <cell r="B551" t="str">
            <v>DPW</v>
          </cell>
          <cell r="C551" t="str">
            <v>DPW</v>
          </cell>
          <cell r="D551" t="str">
            <v>DPW</v>
          </cell>
          <cell r="E551" t="str">
            <v>DPW</v>
          </cell>
          <cell r="F551" t="str">
            <v>DPW</v>
          </cell>
          <cell r="H551" t="str">
            <v>PC</v>
          </cell>
          <cell r="I551" t="str">
            <v>PC</v>
          </cell>
          <cell r="J551" t="str">
            <v>PC</v>
          </cell>
          <cell r="K551" t="str">
            <v>PC</v>
          </cell>
          <cell r="L551" t="str">
            <v>PC</v>
          </cell>
        </row>
        <row r="552">
          <cell r="B552" t="str">
            <v>DPW</v>
          </cell>
          <cell r="C552" t="str">
            <v>DPW</v>
          </cell>
          <cell r="D552" t="str">
            <v>DPW</v>
          </cell>
          <cell r="E552" t="str">
            <v>DPW</v>
          </cell>
          <cell r="F552" t="str">
            <v>DPW</v>
          </cell>
          <cell r="H552" t="str">
            <v>PC</v>
          </cell>
          <cell r="I552" t="str">
            <v>PC</v>
          </cell>
          <cell r="J552" t="str">
            <v>PC</v>
          </cell>
          <cell r="K552" t="str">
            <v>PC</v>
          </cell>
          <cell r="L552" t="str">
            <v>PC</v>
          </cell>
        </row>
        <row r="556">
          <cell r="B556" t="str">
            <v>DPW</v>
          </cell>
          <cell r="C556" t="str">
            <v>DPW</v>
          </cell>
          <cell r="D556" t="str">
            <v>DPW</v>
          </cell>
          <cell r="E556" t="str">
            <v>DPW</v>
          </cell>
          <cell r="F556" t="str">
            <v>DPW</v>
          </cell>
          <cell r="H556" t="str">
            <v>METR</v>
          </cell>
          <cell r="I556" t="str">
            <v>METR</v>
          </cell>
          <cell r="J556" t="str">
            <v>METR</v>
          </cell>
          <cell r="K556" t="str">
            <v>METR</v>
          </cell>
          <cell r="L556" t="str">
            <v>METR</v>
          </cell>
        </row>
        <row r="557">
          <cell r="B557" t="str">
            <v>DPW</v>
          </cell>
          <cell r="C557" t="str">
            <v>DPW</v>
          </cell>
          <cell r="D557" t="str">
            <v>DPW</v>
          </cell>
          <cell r="E557" t="str">
            <v>DPW</v>
          </cell>
          <cell r="F557" t="str">
            <v>DPW</v>
          </cell>
          <cell r="H557" t="str">
            <v>METR</v>
          </cell>
          <cell r="I557" t="str">
            <v>METR</v>
          </cell>
          <cell r="J557" t="str">
            <v>METR</v>
          </cell>
          <cell r="K557" t="str">
            <v>METR</v>
          </cell>
          <cell r="L557" t="str">
            <v>METR</v>
          </cell>
        </row>
        <row r="561">
          <cell r="B561" t="str">
            <v>DPW</v>
          </cell>
          <cell r="C561" t="str">
            <v>DPW</v>
          </cell>
          <cell r="D561" t="str">
            <v>DPW</v>
          </cell>
          <cell r="E561" t="str">
            <v>DPW</v>
          </cell>
          <cell r="F561" t="str">
            <v>DPW</v>
          </cell>
          <cell r="H561" t="str">
            <v>PLNT2</v>
          </cell>
          <cell r="I561" t="str">
            <v>PLNT2</v>
          </cell>
          <cell r="J561" t="str">
            <v>PLNT2</v>
          </cell>
          <cell r="K561" t="str">
            <v>PLNT2</v>
          </cell>
          <cell r="L561" t="str">
            <v>PLNT2</v>
          </cell>
        </row>
        <row r="562">
          <cell r="B562" t="str">
            <v>DPW</v>
          </cell>
          <cell r="C562" t="str">
            <v>DPW</v>
          </cell>
          <cell r="D562" t="str">
            <v>DPW</v>
          </cell>
          <cell r="E562" t="str">
            <v>DPW</v>
          </cell>
          <cell r="F562" t="str">
            <v>DPW</v>
          </cell>
          <cell r="H562" t="str">
            <v>PLNT2</v>
          </cell>
          <cell r="I562" t="str">
            <v>PLNT2</v>
          </cell>
          <cell r="J562" t="str">
            <v>PLNT2</v>
          </cell>
          <cell r="K562" t="str">
            <v>PLNT2</v>
          </cell>
          <cell r="L562" t="str">
            <v>PLNT2</v>
          </cell>
        </row>
        <row r="568">
          <cell r="B568" t="str">
            <v>CUST</v>
          </cell>
          <cell r="C568" t="str">
            <v>CUST</v>
          </cell>
          <cell r="D568" t="str">
            <v>CUST</v>
          </cell>
          <cell r="E568" t="str">
            <v>CUST</v>
          </cell>
          <cell r="F568" t="str">
            <v>CUST</v>
          </cell>
          <cell r="H568" t="str">
            <v>CUST</v>
          </cell>
          <cell r="I568" t="str">
            <v>CUST</v>
          </cell>
          <cell r="J568" t="str">
            <v>CUST</v>
          </cell>
          <cell r="K568" t="str">
            <v>CUST</v>
          </cell>
          <cell r="L568" t="str">
            <v>CUST</v>
          </cell>
        </row>
        <row r="569">
          <cell r="B569" t="str">
            <v>CUST</v>
          </cell>
          <cell r="C569" t="str">
            <v>CUST</v>
          </cell>
          <cell r="D569" t="str">
            <v>CUST</v>
          </cell>
          <cell r="E569" t="str">
            <v>CUST</v>
          </cell>
          <cell r="F569" t="str">
            <v>CUST</v>
          </cell>
          <cell r="H569" t="str">
            <v>CUST</v>
          </cell>
          <cell r="I569" t="str">
            <v>CUST</v>
          </cell>
          <cell r="J569" t="str">
            <v>CUST</v>
          </cell>
          <cell r="K569" t="str">
            <v>CUST</v>
          </cell>
          <cell r="L569" t="str">
            <v>CUST</v>
          </cell>
        </row>
        <row r="573">
          <cell r="B573" t="str">
            <v>CUST</v>
          </cell>
          <cell r="C573" t="str">
            <v>CUST</v>
          </cell>
          <cell r="D573" t="str">
            <v>CUST</v>
          </cell>
          <cell r="E573" t="str">
            <v>CUST</v>
          </cell>
          <cell r="F573" t="str">
            <v>CUST</v>
          </cell>
          <cell r="H573" t="str">
            <v>CUST</v>
          </cell>
          <cell r="I573" t="str">
            <v>CUST</v>
          </cell>
          <cell r="J573" t="str">
            <v>CUST</v>
          </cell>
          <cell r="K573" t="str">
            <v>CUST</v>
          </cell>
          <cell r="L573" t="str">
            <v>CUST</v>
          </cell>
        </row>
        <row r="574">
          <cell r="B574" t="str">
            <v>CUST</v>
          </cell>
          <cell r="C574" t="str">
            <v>CUST</v>
          </cell>
          <cell r="D574" t="str">
            <v>CUST</v>
          </cell>
          <cell r="E574" t="str">
            <v>CUST</v>
          </cell>
          <cell r="F574" t="str">
            <v>CUST</v>
          </cell>
          <cell r="H574" t="str">
            <v>CUST</v>
          </cell>
          <cell r="I574" t="str">
            <v>CUST</v>
          </cell>
          <cell r="J574" t="str">
            <v>CUST</v>
          </cell>
          <cell r="K574" t="str">
            <v>CUST</v>
          </cell>
          <cell r="L574" t="str">
            <v>CUST</v>
          </cell>
        </row>
        <row r="578">
          <cell r="B578" t="str">
            <v>CUST</v>
          </cell>
          <cell r="C578" t="str">
            <v>CUST</v>
          </cell>
          <cell r="D578" t="str">
            <v>CUST</v>
          </cell>
          <cell r="E578" t="str">
            <v>CUST</v>
          </cell>
          <cell r="F578" t="str">
            <v>CUST</v>
          </cell>
          <cell r="H578" t="str">
            <v>CUST</v>
          </cell>
          <cell r="I578" t="str">
            <v>CUST</v>
          </cell>
          <cell r="J578" t="str">
            <v>CUST</v>
          </cell>
          <cell r="K578" t="str">
            <v>CUST</v>
          </cell>
          <cell r="L578" t="str">
            <v>CUST</v>
          </cell>
        </row>
        <row r="579">
          <cell r="B579" t="str">
            <v>CUST</v>
          </cell>
          <cell r="C579" t="str">
            <v>CUST</v>
          </cell>
          <cell r="D579" t="str">
            <v>CUST</v>
          </cell>
          <cell r="E579" t="str">
            <v>CUST</v>
          </cell>
          <cell r="F579" t="str">
            <v>CUST</v>
          </cell>
          <cell r="H579" t="str">
            <v>CUST</v>
          </cell>
          <cell r="I579" t="str">
            <v>CUST</v>
          </cell>
          <cell r="J579" t="str">
            <v>CUST</v>
          </cell>
          <cell r="K579" t="str">
            <v>CUST</v>
          </cell>
          <cell r="L579" t="str">
            <v>CUST</v>
          </cell>
        </row>
        <row r="583">
          <cell r="B583" t="str">
            <v>CUST</v>
          </cell>
          <cell r="C583" t="str">
            <v>CUST</v>
          </cell>
          <cell r="D583" t="str">
            <v>CUST</v>
          </cell>
          <cell r="E583" t="str">
            <v>CUST</v>
          </cell>
          <cell r="F583" t="str">
            <v>CUST</v>
          </cell>
          <cell r="H583" t="str">
            <v>CUST</v>
          </cell>
          <cell r="I583" t="str">
            <v>CUST</v>
          </cell>
          <cell r="J583" t="str">
            <v>CUST</v>
          </cell>
          <cell r="K583" t="str">
            <v>CUST</v>
          </cell>
          <cell r="L583" t="str">
            <v>CUST</v>
          </cell>
        </row>
        <row r="584">
          <cell r="B584" t="str">
            <v>P</v>
          </cell>
          <cell r="C584" t="str">
            <v>P</v>
          </cell>
          <cell r="D584" t="str">
            <v>P</v>
          </cell>
          <cell r="E584" t="str">
            <v>P</v>
          </cell>
          <cell r="F584" t="str">
            <v>P</v>
          </cell>
          <cell r="H584" t="str">
            <v>CUST</v>
          </cell>
          <cell r="I584" t="str">
            <v>CUST</v>
          </cell>
          <cell r="J584" t="str">
            <v>CUST</v>
          </cell>
          <cell r="K584" t="str">
            <v>CUST</v>
          </cell>
          <cell r="L584" t="str">
            <v>CUST</v>
          </cell>
        </row>
        <row r="585">
          <cell r="B585" t="str">
            <v>CUST</v>
          </cell>
          <cell r="C585" t="str">
            <v>CUST</v>
          </cell>
          <cell r="D585" t="str">
            <v>CUST</v>
          </cell>
          <cell r="E585" t="str">
            <v>CUST</v>
          </cell>
          <cell r="F585" t="str">
            <v>CUST</v>
          </cell>
          <cell r="H585" t="str">
            <v>CUST</v>
          </cell>
          <cell r="I585" t="str">
            <v>CUST</v>
          </cell>
          <cell r="J585" t="str">
            <v>CUST</v>
          </cell>
          <cell r="K585" t="str">
            <v>CUST</v>
          </cell>
          <cell r="L585" t="str">
            <v>CUST</v>
          </cell>
        </row>
        <row r="589">
          <cell r="B589" t="str">
            <v>CUST</v>
          </cell>
          <cell r="C589" t="str">
            <v>CUST</v>
          </cell>
          <cell r="D589" t="str">
            <v>CUST</v>
          </cell>
          <cell r="E589" t="str">
            <v>CUST</v>
          </cell>
          <cell r="F589" t="str">
            <v>CUST</v>
          </cell>
          <cell r="H589" t="str">
            <v>CUST</v>
          </cell>
          <cell r="I589" t="str">
            <v>CUST</v>
          </cell>
          <cell r="J589" t="str">
            <v>CUST</v>
          </cell>
          <cell r="K589" t="str">
            <v>CUST</v>
          </cell>
          <cell r="L589" t="str">
            <v>CUST</v>
          </cell>
        </row>
        <row r="590">
          <cell r="B590" t="str">
            <v>CUST</v>
          </cell>
          <cell r="C590" t="str">
            <v>CUST</v>
          </cell>
          <cell r="D590" t="str">
            <v>CUST</v>
          </cell>
          <cell r="E590" t="str">
            <v>CUST</v>
          </cell>
          <cell r="F590" t="str">
            <v>CUST</v>
          </cell>
          <cell r="H590" t="str">
            <v>CUST</v>
          </cell>
          <cell r="I590" t="str">
            <v>CUST</v>
          </cell>
          <cell r="J590" t="str">
            <v>CUST</v>
          </cell>
          <cell r="K590" t="str">
            <v>CUST</v>
          </cell>
          <cell r="L590" t="str">
            <v>CUST</v>
          </cell>
        </row>
        <row r="596">
          <cell r="B596" t="str">
            <v>CUST</v>
          </cell>
          <cell r="C596" t="str">
            <v>CUST</v>
          </cell>
          <cell r="D596" t="str">
            <v>CUST</v>
          </cell>
          <cell r="E596" t="str">
            <v>CUST</v>
          </cell>
          <cell r="F596" t="str">
            <v>CUST</v>
          </cell>
          <cell r="H596" t="str">
            <v>CUST</v>
          </cell>
          <cell r="I596" t="str">
            <v>CUST</v>
          </cell>
          <cell r="J596" t="str">
            <v>CUST</v>
          </cell>
          <cell r="K596" t="str">
            <v>CUST</v>
          </cell>
          <cell r="L596" t="str">
            <v>CUST</v>
          </cell>
        </row>
        <row r="597">
          <cell r="B597" t="str">
            <v>CUST</v>
          </cell>
          <cell r="C597" t="str">
            <v>CUST</v>
          </cell>
          <cell r="D597" t="str">
            <v>CUST</v>
          </cell>
          <cell r="E597" t="str">
            <v>CUST</v>
          </cell>
          <cell r="F597" t="str">
            <v>CUST</v>
          </cell>
          <cell r="H597" t="str">
            <v>CUST</v>
          </cell>
          <cell r="I597" t="str">
            <v>CUST</v>
          </cell>
          <cell r="J597" t="str">
            <v>CUST</v>
          </cell>
          <cell r="K597" t="str">
            <v>CUST</v>
          </cell>
          <cell r="L597" t="str">
            <v>CUST</v>
          </cell>
        </row>
        <row r="601">
          <cell r="B601" t="str">
            <v>CUST</v>
          </cell>
          <cell r="C601" t="str">
            <v>CUST</v>
          </cell>
          <cell r="D601" t="str">
            <v>CUST</v>
          </cell>
          <cell r="E601" t="str">
            <v>CUST</v>
          </cell>
          <cell r="F601" t="str">
            <v>CUST</v>
          </cell>
          <cell r="H601" t="str">
            <v>CUST</v>
          </cell>
          <cell r="I601" t="str">
            <v>CUST</v>
          </cell>
          <cell r="J601" t="str">
            <v>CUST</v>
          </cell>
          <cell r="K601" t="str">
            <v>CUST</v>
          </cell>
          <cell r="L601" t="str">
            <v>CUST</v>
          </cell>
        </row>
        <row r="602">
          <cell r="B602" t="str">
            <v>CUST</v>
          </cell>
          <cell r="C602" t="str">
            <v>CUST</v>
          </cell>
          <cell r="D602" t="str">
            <v>CUST</v>
          </cell>
          <cell r="E602" t="str">
            <v>CUST</v>
          </cell>
          <cell r="F602" t="str">
            <v>CUST</v>
          </cell>
          <cell r="H602" t="str">
            <v>CUST</v>
          </cell>
          <cell r="I602" t="str">
            <v>CUST</v>
          </cell>
          <cell r="J602" t="str">
            <v>CUST</v>
          </cell>
          <cell r="K602" t="str">
            <v>CUST</v>
          </cell>
          <cell r="L602" t="str">
            <v>CUST</v>
          </cell>
        </row>
        <row r="606">
          <cell r="B606" t="str">
            <v>CUST</v>
          </cell>
          <cell r="C606" t="str">
            <v>CUST</v>
          </cell>
          <cell r="D606" t="str">
            <v>CUST</v>
          </cell>
          <cell r="E606" t="str">
            <v>CUST</v>
          </cell>
          <cell r="F606" t="str">
            <v>CUST</v>
          </cell>
          <cell r="H606" t="str">
            <v>CUST</v>
          </cell>
          <cell r="I606" t="str">
            <v>CUST</v>
          </cell>
          <cell r="J606" t="str">
            <v>CUST</v>
          </cell>
          <cell r="K606" t="str">
            <v>CUST</v>
          </cell>
          <cell r="L606" t="str">
            <v>CUST</v>
          </cell>
        </row>
        <row r="607">
          <cell r="B607" t="str">
            <v>CUST</v>
          </cell>
          <cell r="C607" t="str">
            <v>CUST</v>
          </cell>
          <cell r="D607" t="str">
            <v>CUST</v>
          </cell>
          <cell r="E607" t="str">
            <v>CUST</v>
          </cell>
          <cell r="F607" t="str">
            <v>CUST</v>
          </cell>
          <cell r="H607" t="str">
            <v>CUST</v>
          </cell>
          <cell r="I607" t="str">
            <v>CUST</v>
          </cell>
          <cell r="J607" t="str">
            <v>CUST</v>
          </cell>
          <cell r="K607" t="str">
            <v>CUST</v>
          </cell>
          <cell r="L607" t="str">
            <v>CUST</v>
          </cell>
        </row>
        <row r="611">
          <cell r="B611" t="str">
            <v>CUST</v>
          </cell>
          <cell r="C611" t="str">
            <v>CUST</v>
          </cell>
          <cell r="D611" t="str">
            <v>CUST</v>
          </cell>
          <cell r="E611" t="str">
            <v>CUST</v>
          </cell>
          <cell r="F611" t="str">
            <v>CUST</v>
          </cell>
          <cell r="H611" t="str">
            <v>CUST</v>
          </cell>
          <cell r="I611" t="str">
            <v>CUST</v>
          </cell>
          <cell r="J611" t="str">
            <v>CUST</v>
          </cell>
          <cell r="K611" t="str">
            <v>CUST</v>
          </cell>
          <cell r="L611" t="str">
            <v>CUST</v>
          </cell>
        </row>
        <row r="612">
          <cell r="B612" t="str">
            <v>CUST</v>
          </cell>
          <cell r="C612" t="str">
            <v>CUST</v>
          </cell>
          <cell r="D612" t="str">
            <v>CUST</v>
          </cell>
          <cell r="E612" t="str">
            <v>CUST</v>
          </cell>
          <cell r="F612" t="str">
            <v>CUST</v>
          </cell>
          <cell r="H612" t="str">
            <v>CUST</v>
          </cell>
          <cell r="I612" t="str">
            <v>CUST</v>
          </cell>
          <cell r="J612" t="str">
            <v>CUST</v>
          </cell>
          <cell r="K612" t="str">
            <v>CUST</v>
          </cell>
          <cell r="L612" t="str">
            <v>CUST</v>
          </cell>
        </row>
        <row r="618">
          <cell r="B618" t="str">
            <v>CUST</v>
          </cell>
          <cell r="C618" t="str">
            <v>CUST</v>
          </cell>
          <cell r="D618" t="str">
            <v>CUST</v>
          </cell>
          <cell r="E618" t="str">
            <v>CUST</v>
          </cell>
          <cell r="F618" t="str">
            <v>CUST</v>
          </cell>
          <cell r="H618" t="str">
            <v>CUST</v>
          </cell>
          <cell r="I618" t="str">
            <v>CUST</v>
          </cell>
          <cell r="J618" t="str">
            <v>CUST</v>
          </cell>
          <cell r="K618" t="str">
            <v>CUST</v>
          </cell>
          <cell r="L618" t="str">
            <v>CUST</v>
          </cell>
        </row>
        <row r="619">
          <cell r="B619" t="str">
            <v>CUST</v>
          </cell>
          <cell r="C619" t="str">
            <v>CUST</v>
          </cell>
          <cell r="D619" t="str">
            <v>CUST</v>
          </cell>
          <cell r="E619" t="str">
            <v>CUST</v>
          </cell>
          <cell r="F619" t="str">
            <v>CUST</v>
          </cell>
          <cell r="H619" t="str">
            <v>CUST</v>
          </cell>
          <cell r="I619" t="str">
            <v>CUST</v>
          </cell>
          <cell r="J619" t="str">
            <v>CUST</v>
          </cell>
          <cell r="K619" t="str">
            <v>CUST</v>
          </cell>
          <cell r="L619" t="str">
            <v>CUST</v>
          </cell>
        </row>
        <row r="623">
          <cell r="B623" t="str">
            <v>CUST</v>
          </cell>
          <cell r="C623" t="str">
            <v>CUST</v>
          </cell>
          <cell r="D623" t="str">
            <v>CUST</v>
          </cell>
          <cell r="E623" t="str">
            <v>CUST</v>
          </cell>
          <cell r="F623" t="str">
            <v>CUST</v>
          </cell>
          <cell r="H623" t="str">
            <v>CUST</v>
          </cell>
          <cell r="I623" t="str">
            <v>CUST</v>
          </cell>
          <cell r="J623" t="str">
            <v>CUST</v>
          </cell>
          <cell r="K623" t="str">
            <v>CUST</v>
          </cell>
          <cell r="L623" t="str">
            <v>CUST</v>
          </cell>
        </row>
        <row r="624">
          <cell r="B624" t="str">
            <v>CUST</v>
          </cell>
          <cell r="C624" t="str">
            <v>CUST</v>
          </cell>
          <cell r="D624" t="str">
            <v>CUST</v>
          </cell>
          <cell r="E624" t="str">
            <v>CUST</v>
          </cell>
          <cell r="F624" t="str">
            <v>CUST</v>
          </cell>
          <cell r="H624" t="str">
            <v>CUST</v>
          </cell>
          <cell r="I624" t="str">
            <v>CUST</v>
          </cell>
          <cell r="J624" t="str">
            <v>CUST</v>
          </cell>
          <cell r="K624" t="str">
            <v>CUST</v>
          </cell>
          <cell r="L624" t="str">
            <v>CUST</v>
          </cell>
        </row>
        <row r="628">
          <cell r="B628" t="str">
            <v>CUST</v>
          </cell>
          <cell r="C628" t="str">
            <v>CUST</v>
          </cell>
          <cell r="D628" t="str">
            <v>CUST</v>
          </cell>
          <cell r="E628" t="str">
            <v>CUST</v>
          </cell>
          <cell r="F628" t="str">
            <v>CUST</v>
          </cell>
          <cell r="H628" t="str">
            <v>CUST</v>
          </cell>
          <cell r="I628" t="str">
            <v>CUST</v>
          </cell>
          <cell r="J628" t="str">
            <v>CUST</v>
          </cell>
          <cell r="K628" t="str">
            <v>CUST</v>
          </cell>
          <cell r="L628" t="str">
            <v>CUST</v>
          </cell>
        </row>
        <row r="629">
          <cell r="B629" t="str">
            <v>CUST</v>
          </cell>
          <cell r="C629" t="str">
            <v>CUST</v>
          </cell>
          <cell r="D629" t="str">
            <v>CUST</v>
          </cell>
          <cell r="E629" t="str">
            <v>CUST</v>
          </cell>
          <cell r="F629" t="str">
            <v>CUST</v>
          </cell>
          <cell r="H629" t="str">
            <v>CUST</v>
          </cell>
          <cell r="I629" t="str">
            <v>CUST</v>
          </cell>
          <cell r="J629" t="str">
            <v>CUST</v>
          </cell>
          <cell r="K629" t="str">
            <v>CUST</v>
          </cell>
          <cell r="L629" t="str">
            <v>CUST</v>
          </cell>
        </row>
        <row r="633">
          <cell r="B633" t="str">
            <v>CUST</v>
          </cell>
          <cell r="C633" t="str">
            <v>CUST</v>
          </cell>
          <cell r="D633" t="str">
            <v>CUST</v>
          </cell>
          <cell r="E633" t="str">
            <v>CUST</v>
          </cell>
          <cell r="F633" t="str">
            <v>CUST</v>
          </cell>
          <cell r="H633" t="str">
            <v>CUST</v>
          </cell>
          <cell r="I633" t="str">
            <v>CUST</v>
          </cell>
          <cell r="J633" t="str">
            <v>CUST</v>
          </cell>
          <cell r="K633" t="str">
            <v>CUST</v>
          </cell>
          <cell r="L633" t="str">
            <v>CUST</v>
          </cell>
        </row>
        <row r="634">
          <cell r="B634" t="str">
            <v>CUST</v>
          </cell>
          <cell r="C634" t="str">
            <v>CUST</v>
          </cell>
          <cell r="D634" t="str">
            <v>CUST</v>
          </cell>
          <cell r="E634" t="str">
            <v>CUST</v>
          </cell>
          <cell r="F634" t="str">
            <v>CUST</v>
          </cell>
          <cell r="H634" t="str">
            <v>CUST</v>
          </cell>
          <cell r="I634" t="str">
            <v>CUST</v>
          </cell>
          <cell r="J634" t="str">
            <v>CUST</v>
          </cell>
          <cell r="K634" t="str">
            <v>CUST</v>
          </cell>
          <cell r="L634" t="str">
            <v>CUST</v>
          </cell>
        </row>
        <row r="641">
          <cell r="B641" t="str">
            <v>PTD</v>
          </cell>
          <cell r="C641" t="str">
            <v>PTD</v>
          </cell>
          <cell r="D641" t="str">
            <v>PTD</v>
          </cell>
          <cell r="E641" t="str">
            <v>PTD</v>
          </cell>
          <cell r="F641" t="str">
            <v>PTD</v>
          </cell>
          <cell r="H641" t="str">
            <v>PLNT</v>
          </cell>
          <cell r="I641" t="str">
            <v>PLNT</v>
          </cell>
          <cell r="J641" t="str">
            <v>PLNT</v>
          </cell>
          <cell r="K641" t="str">
            <v>PLNT</v>
          </cell>
          <cell r="L641" t="str">
            <v>PLNT</v>
          </cell>
        </row>
        <row r="642">
          <cell r="B642" t="str">
            <v>CUST</v>
          </cell>
          <cell r="C642" t="str">
            <v>CUST</v>
          </cell>
          <cell r="D642" t="str">
            <v>CUST</v>
          </cell>
          <cell r="E642" t="str">
            <v>CUST</v>
          </cell>
          <cell r="F642" t="str">
            <v>CUST</v>
          </cell>
          <cell r="H642" t="str">
            <v>CUST</v>
          </cell>
          <cell r="I642" t="str">
            <v>CUST</v>
          </cell>
          <cell r="J642" t="str">
            <v>CUST</v>
          </cell>
          <cell r="K642" t="str">
            <v>CUST</v>
          </cell>
          <cell r="L642" t="str">
            <v>CUST</v>
          </cell>
        </row>
        <row r="643">
          <cell r="B643" t="str">
            <v>PTD</v>
          </cell>
          <cell r="C643" t="str">
            <v>PTD</v>
          </cell>
          <cell r="D643" t="str">
            <v>PTD</v>
          </cell>
          <cell r="E643" t="str">
            <v>PTD</v>
          </cell>
          <cell r="F643" t="str">
            <v>PTD</v>
          </cell>
          <cell r="H643" t="str">
            <v>PLNT</v>
          </cell>
          <cell r="I643" t="str">
            <v>PLNT</v>
          </cell>
          <cell r="J643" t="str">
            <v>PLNT</v>
          </cell>
          <cell r="K643" t="str">
            <v>PLNT</v>
          </cell>
          <cell r="L643" t="str">
            <v>PLNT</v>
          </cell>
        </row>
        <row r="647">
          <cell r="B647" t="str">
            <v>PTD</v>
          </cell>
          <cell r="C647" t="str">
            <v>PTD</v>
          </cell>
          <cell r="D647" t="str">
            <v>PTD</v>
          </cell>
          <cell r="E647" t="str">
            <v>PTD</v>
          </cell>
          <cell r="F647" t="str">
            <v>PTD</v>
          </cell>
          <cell r="H647" t="str">
            <v>PLNT</v>
          </cell>
          <cell r="I647" t="str">
            <v>PLNT</v>
          </cell>
          <cell r="J647" t="str">
            <v>PLNT</v>
          </cell>
          <cell r="K647" t="str">
            <v>PLNT</v>
          </cell>
          <cell r="L647" t="str">
            <v>PLNT</v>
          </cell>
        </row>
        <row r="648">
          <cell r="B648" t="str">
            <v>CUST</v>
          </cell>
          <cell r="C648" t="str">
            <v>CUST</v>
          </cell>
          <cell r="D648" t="str">
            <v>CUST</v>
          </cell>
          <cell r="E648" t="str">
            <v>CUST</v>
          </cell>
          <cell r="F648" t="str">
            <v>CUST</v>
          </cell>
          <cell r="H648" t="str">
            <v>CUST</v>
          </cell>
          <cell r="I648" t="str">
            <v>CUST</v>
          </cell>
          <cell r="J648" t="str">
            <v>CUST</v>
          </cell>
          <cell r="K648" t="str">
            <v>CUST</v>
          </cell>
          <cell r="L648" t="str">
            <v>CUST</v>
          </cell>
        </row>
        <row r="649">
          <cell r="B649" t="str">
            <v>PTD</v>
          </cell>
          <cell r="C649" t="str">
            <v>PTD</v>
          </cell>
          <cell r="D649" t="str">
            <v>PTD</v>
          </cell>
          <cell r="E649" t="str">
            <v>PTD</v>
          </cell>
          <cell r="F649" t="str">
            <v>PTD</v>
          </cell>
          <cell r="H649" t="str">
            <v>PLNT</v>
          </cell>
          <cell r="I649" t="str">
            <v>PLNT</v>
          </cell>
          <cell r="J649" t="str">
            <v>PLNT</v>
          </cell>
          <cell r="K649" t="str">
            <v>PLNT</v>
          </cell>
          <cell r="L649" t="str">
            <v>PLNT</v>
          </cell>
        </row>
        <row r="652">
          <cell r="B652" t="str">
            <v>PTD</v>
          </cell>
          <cell r="C652" t="str">
            <v>PTD</v>
          </cell>
          <cell r="D652" t="str">
            <v>PTD</v>
          </cell>
          <cell r="E652" t="str">
            <v>PTD</v>
          </cell>
          <cell r="F652" t="str">
            <v>PTD</v>
          </cell>
          <cell r="H652" t="str">
            <v>PLNT</v>
          </cell>
          <cell r="I652" t="str">
            <v>PLNT</v>
          </cell>
          <cell r="J652" t="str">
            <v>PLNT</v>
          </cell>
          <cell r="K652" t="str">
            <v>PLNT</v>
          </cell>
          <cell r="L652" t="str">
            <v>PLNT</v>
          </cell>
        </row>
        <row r="656">
          <cell r="B656" t="str">
            <v>PTD</v>
          </cell>
          <cell r="C656" t="str">
            <v>PTD</v>
          </cell>
          <cell r="D656" t="str">
            <v>PTD</v>
          </cell>
          <cell r="E656" t="str">
            <v>PTD</v>
          </cell>
          <cell r="F656" t="str">
            <v>PTD</v>
          </cell>
          <cell r="H656" t="str">
            <v>PLNT</v>
          </cell>
          <cell r="I656" t="str">
            <v>PLNT</v>
          </cell>
          <cell r="J656" t="str">
            <v>PLNT</v>
          </cell>
          <cell r="K656" t="str">
            <v>PLNT</v>
          </cell>
          <cell r="L656" t="str">
            <v>PLNT</v>
          </cell>
        </row>
        <row r="657">
          <cell r="B657" t="str">
            <v>CUST</v>
          </cell>
          <cell r="C657" t="str">
            <v>CUST</v>
          </cell>
          <cell r="D657" t="str">
            <v>CUST</v>
          </cell>
          <cell r="E657" t="str">
            <v>CUST</v>
          </cell>
          <cell r="F657" t="str">
            <v>CUST</v>
          </cell>
          <cell r="H657" t="str">
            <v>CUST</v>
          </cell>
          <cell r="I657" t="str">
            <v>CUST</v>
          </cell>
          <cell r="J657" t="str">
            <v>CUST</v>
          </cell>
          <cell r="K657" t="str">
            <v>CUST</v>
          </cell>
          <cell r="L657" t="str">
            <v>CUST</v>
          </cell>
        </row>
        <row r="658">
          <cell r="B658" t="str">
            <v>PTD</v>
          </cell>
          <cell r="C658" t="str">
            <v>PTD</v>
          </cell>
          <cell r="D658" t="str">
            <v>PTD</v>
          </cell>
          <cell r="E658" t="str">
            <v>PTD</v>
          </cell>
          <cell r="F658" t="str">
            <v>PTD</v>
          </cell>
          <cell r="H658" t="str">
            <v>PLNT</v>
          </cell>
          <cell r="I658" t="str">
            <v>PLNT</v>
          </cell>
          <cell r="J658" t="str">
            <v>PLNT</v>
          </cell>
          <cell r="K658" t="str">
            <v>PLNT</v>
          </cell>
          <cell r="L658" t="str">
            <v>PLNT</v>
          </cell>
        </row>
        <row r="662">
          <cell r="B662" t="str">
            <v>PT</v>
          </cell>
          <cell r="C662" t="str">
            <v>PT</v>
          </cell>
          <cell r="D662" t="str">
            <v>PT</v>
          </cell>
          <cell r="E662" t="str">
            <v>PT</v>
          </cell>
          <cell r="F662" t="str">
            <v>PT</v>
          </cell>
          <cell r="H662" t="str">
            <v>PLNT</v>
          </cell>
          <cell r="I662" t="str">
            <v>PLNT</v>
          </cell>
          <cell r="J662" t="str">
            <v>PLNT</v>
          </cell>
          <cell r="K662" t="str">
            <v>PLNT</v>
          </cell>
          <cell r="L662" t="str">
            <v>PLNT</v>
          </cell>
        </row>
        <row r="663">
          <cell r="B663" t="str">
            <v>P</v>
          </cell>
          <cell r="C663" t="str">
            <v>P</v>
          </cell>
          <cell r="D663" t="str">
            <v>P</v>
          </cell>
          <cell r="E663" t="str">
            <v>P</v>
          </cell>
          <cell r="F663" t="str">
            <v>P</v>
          </cell>
          <cell r="H663" t="str">
            <v>PLNT</v>
          </cell>
          <cell r="I663" t="str">
            <v>PLNT</v>
          </cell>
          <cell r="J663" t="str">
            <v>PLNT</v>
          </cell>
          <cell r="K663" t="str">
            <v>PLNT</v>
          </cell>
          <cell r="L663" t="str">
            <v>PLNT</v>
          </cell>
        </row>
        <row r="664">
          <cell r="B664" t="str">
            <v>PTD</v>
          </cell>
          <cell r="C664" t="str">
            <v>PTD</v>
          </cell>
          <cell r="D664" t="str">
            <v>PTD</v>
          </cell>
          <cell r="E664" t="str">
            <v>PTD</v>
          </cell>
          <cell r="F664" t="str">
            <v>PTD</v>
          </cell>
          <cell r="H664" t="str">
            <v>PLNT</v>
          </cell>
          <cell r="I664" t="str">
            <v>PLNT</v>
          </cell>
          <cell r="J664" t="str">
            <v>PLNT</v>
          </cell>
          <cell r="K664" t="str">
            <v>PLNT</v>
          </cell>
          <cell r="L664" t="str">
            <v>PLNT</v>
          </cell>
        </row>
        <row r="668">
          <cell r="B668" t="str">
            <v>PTD</v>
          </cell>
          <cell r="C668" t="str">
            <v>PTD</v>
          </cell>
          <cell r="D668" t="str">
            <v>PTD</v>
          </cell>
          <cell r="E668" t="str">
            <v>PTD</v>
          </cell>
          <cell r="F668" t="str">
            <v>PTD</v>
          </cell>
          <cell r="H668" t="str">
            <v>PLNT</v>
          </cell>
          <cell r="I668" t="str">
            <v>PLNT</v>
          </cell>
          <cell r="J668" t="str">
            <v>PLNT</v>
          </cell>
          <cell r="K668" t="str">
            <v>PLNT</v>
          </cell>
          <cell r="L668" t="str">
            <v>PLNT</v>
          </cell>
        </row>
        <row r="672">
          <cell r="B672" t="str">
            <v>LABOR</v>
          </cell>
          <cell r="C672" t="str">
            <v>LABOR</v>
          </cell>
          <cell r="D672" t="str">
            <v>LABOR</v>
          </cell>
          <cell r="E672" t="str">
            <v>LABOR</v>
          </cell>
          <cell r="F672" t="str">
            <v>LABOR</v>
          </cell>
          <cell r="H672" t="str">
            <v>DISom</v>
          </cell>
          <cell r="I672" t="str">
            <v>DISom</v>
          </cell>
          <cell r="J672" t="str">
            <v>DISom</v>
          </cell>
          <cell r="K672" t="str">
            <v>DISom</v>
          </cell>
          <cell r="L672" t="str">
            <v>DISom</v>
          </cell>
        </row>
        <row r="673">
          <cell r="B673" t="str">
            <v>CUST</v>
          </cell>
          <cell r="C673" t="str">
            <v>CUST</v>
          </cell>
          <cell r="D673" t="str">
            <v>CUST</v>
          </cell>
          <cell r="E673" t="str">
            <v>CUST</v>
          </cell>
          <cell r="F673" t="str">
            <v>CUST</v>
          </cell>
          <cell r="H673" t="str">
            <v>CUST</v>
          </cell>
          <cell r="I673" t="str">
            <v>CUST</v>
          </cell>
          <cell r="J673" t="str">
            <v>CUST</v>
          </cell>
          <cell r="K673" t="str">
            <v>CUST</v>
          </cell>
          <cell r="L673" t="str">
            <v>CUST</v>
          </cell>
        </row>
        <row r="674">
          <cell r="B674" t="str">
            <v>LABOR</v>
          </cell>
          <cell r="C674" t="str">
            <v>LABOR</v>
          </cell>
          <cell r="D674" t="str">
            <v>LABOR</v>
          </cell>
          <cell r="E674" t="str">
            <v>LABOR</v>
          </cell>
          <cell r="F674" t="str">
            <v>LABOR</v>
          </cell>
          <cell r="H674" t="str">
            <v>DISom</v>
          </cell>
          <cell r="I674" t="str">
            <v>DISom</v>
          </cell>
          <cell r="J674" t="str">
            <v>DISom</v>
          </cell>
          <cell r="K674" t="str">
            <v>DISom</v>
          </cell>
          <cell r="L674" t="str">
            <v>DISom</v>
          </cell>
        </row>
        <row r="678">
          <cell r="B678" t="str">
            <v>DMSC</v>
          </cell>
          <cell r="C678" t="str">
            <v>DMSC</v>
          </cell>
          <cell r="D678" t="str">
            <v>DMSC</v>
          </cell>
          <cell r="E678" t="str">
            <v>DMSC</v>
          </cell>
          <cell r="F678" t="str">
            <v>DMSC</v>
          </cell>
          <cell r="H678" t="str">
            <v>MISC</v>
          </cell>
          <cell r="I678" t="str">
            <v>MISC</v>
          </cell>
          <cell r="J678" t="str">
            <v>MISC</v>
          </cell>
          <cell r="K678" t="str">
            <v>MISC</v>
          </cell>
          <cell r="L678" t="str">
            <v>MISC</v>
          </cell>
        </row>
        <row r="679">
          <cell r="B679" t="str">
            <v>DMSC</v>
          </cell>
          <cell r="C679" t="str">
            <v>DMSC</v>
          </cell>
          <cell r="D679" t="str">
            <v>DMSC</v>
          </cell>
          <cell r="E679" t="str">
            <v>DMSC</v>
          </cell>
          <cell r="F679" t="str">
            <v>DMSC</v>
          </cell>
          <cell r="H679" t="str">
            <v>MISC</v>
          </cell>
          <cell r="I679" t="str">
            <v>MISC</v>
          </cell>
          <cell r="J679" t="str">
            <v>MISC</v>
          </cell>
          <cell r="K679" t="str">
            <v>MISC</v>
          </cell>
          <cell r="L679" t="str">
            <v>MISC</v>
          </cell>
        </row>
        <row r="683">
          <cell r="B683" t="str">
            <v>DMSC</v>
          </cell>
          <cell r="C683" t="str">
            <v>DMSC</v>
          </cell>
          <cell r="D683" t="str">
            <v>DMSC</v>
          </cell>
          <cell r="E683" t="str">
            <v>DMSC</v>
          </cell>
          <cell r="F683" t="str">
            <v>DMSC</v>
          </cell>
          <cell r="H683" t="str">
            <v>MISC</v>
          </cell>
          <cell r="I683" t="str">
            <v>MISC</v>
          </cell>
          <cell r="J683" t="str">
            <v>MISC</v>
          </cell>
          <cell r="K683" t="str">
            <v>MISC</v>
          </cell>
          <cell r="L683" t="str">
            <v>MISC</v>
          </cell>
        </row>
        <row r="684">
          <cell r="B684" t="str">
            <v>P</v>
          </cell>
          <cell r="C684" t="str">
            <v>P</v>
          </cell>
          <cell r="D684" t="str">
            <v>P</v>
          </cell>
          <cell r="E684" t="str">
            <v>P</v>
          </cell>
          <cell r="F684" t="str">
            <v>P</v>
          </cell>
          <cell r="H684" t="str">
            <v>MISC</v>
          </cell>
          <cell r="I684" t="str">
            <v>MISC</v>
          </cell>
          <cell r="J684" t="str">
            <v>MISC</v>
          </cell>
          <cell r="K684" t="str">
            <v>MISC</v>
          </cell>
          <cell r="L684" t="str">
            <v>MISC</v>
          </cell>
        </row>
        <row r="685">
          <cell r="B685" t="str">
            <v>DMSC</v>
          </cell>
          <cell r="C685" t="str">
            <v>DMSC</v>
          </cell>
          <cell r="D685" t="str">
            <v>DMSC</v>
          </cell>
          <cell r="E685" t="str">
            <v>DMSC</v>
          </cell>
          <cell r="F685" t="str">
            <v>DMSC</v>
          </cell>
          <cell r="H685" t="str">
            <v>MISC</v>
          </cell>
          <cell r="I685" t="str">
            <v>MISC</v>
          </cell>
          <cell r="J685" t="str">
            <v>MISC</v>
          </cell>
          <cell r="K685" t="str">
            <v>MISC</v>
          </cell>
          <cell r="L685" t="str">
            <v>MISC</v>
          </cell>
        </row>
        <row r="686">
          <cell r="B686" t="str">
            <v>FERC</v>
          </cell>
          <cell r="C686" t="str">
            <v>FERC</v>
          </cell>
          <cell r="D686" t="str">
            <v>FERC</v>
          </cell>
          <cell r="E686" t="str">
            <v>FERC</v>
          </cell>
          <cell r="F686" t="str">
            <v>FERC</v>
          </cell>
          <cell r="H686" t="str">
            <v>MISC</v>
          </cell>
          <cell r="I686" t="str">
            <v>MISC</v>
          </cell>
          <cell r="J686" t="str">
            <v>MISC</v>
          </cell>
          <cell r="K686" t="str">
            <v>MISC</v>
          </cell>
          <cell r="L686" t="str">
            <v>MISC</v>
          </cell>
        </row>
        <row r="689">
          <cell r="B689" t="str">
            <v>DMSC</v>
          </cell>
          <cell r="C689" t="str">
            <v>DMSC</v>
          </cell>
          <cell r="D689" t="str">
            <v>DMSC</v>
          </cell>
          <cell r="E689" t="str">
            <v>DMSC</v>
          </cell>
          <cell r="F689" t="str">
            <v>DMSC</v>
          </cell>
          <cell r="H689" t="str">
            <v>MISC</v>
          </cell>
          <cell r="I689" t="str">
            <v>MISC</v>
          </cell>
          <cell r="J689" t="str">
            <v>MISC</v>
          </cell>
          <cell r="K689" t="str">
            <v>MISC</v>
          </cell>
          <cell r="L689" t="str">
            <v>MISC</v>
          </cell>
        </row>
        <row r="692">
          <cell r="B692" t="str">
            <v>LABOR</v>
          </cell>
          <cell r="C692" t="str">
            <v>LABOR</v>
          </cell>
          <cell r="D692" t="str">
            <v>LABOR</v>
          </cell>
          <cell r="E692" t="str">
            <v>LABOR</v>
          </cell>
          <cell r="F692" t="str">
            <v>LABOR</v>
          </cell>
          <cell r="H692" t="str">
            <v>DISom</v>
          </cell>
          <cell r="I692" t="str">
            <v>DISom</v>
          </cell>
          <cell r="J692" t="str">
            <v>DISom</v>
          </cell>
          <cell r="K692" t="str">
            <v>DISom</v>
          </cell>
          <cell r="L692" t="str">
            <v>DISom</v>
          </cell>
        </row>
        <row r="693">
          <cell r="B693" t="str">
            <v>LABOR</v>
          </cell>
          <cell r="C693" t="str">
            <v>LABOR</v>
          </cell>
          <cell r="D693" t="str">
            <v>LABOR</v>
          </cell>
          <cell r="E693" t="str">
            <v>LABOR</v>
          </cell>
          <cell r="F693" t="str">
            <v>LABOR</v>
          </cell>
          <cell r="H693" t="str">
            <v>DISom</v>
          </cell>
          <cell r="I693" t="str">
            <v>DISom</v>
          </cell>
          <cell r="J693" t="str">
            <v>DISom</v>
          </cell>
          <cell r="K693" t="str">
            <v>DISom</v>
          </cell>
          <cell r="L693" t="str">
            <v>DISom</v>
          </cell>
        </row>
        <row r="697">
          <cell r="B697" t="str">
            <v>PTD</v>
          </cell>
          <cell r="C697" t="str">
            <v>PTD</v>
          </cell>
          <cell r="D697" t="str">
            <v>PTD</v>
          </cell>
          <cell r="E697" t="str">
            <v>PTD</v>
          </cell>
          <cell r="F697" t="str">
            <v>PTD</v>
          </cell>
          <cell r="H697" t="str">
            <v>PLNT</v>
          </cell>
          <cell r="I697" t="str">
            <v>PLNT</v>
          </cell>
          <cell r="J697" t="str">
            <v>PLNT</v>
          </cell>
          <cell r="K697" t="str">
            <v>PLNT</v>
          </cell>
          <cell r="L697" t="str">
            <v>PLNT</v>
          </cell>
        </row>
        <row r="698">
          <cell r="B698" t="str">
            <v>CUST</v>
          </cell>
          <cell r="C698" t="str">
            <v>CUST</v>
          </cell>
          <cell r="D698" t="str">
            <v>CUST</v>
          </cell>
          <cell r="E698" t="str">
            <v>CUST</v>
          </cell>
          <cell r="F698" t="str">
            <v>CUST</v>
          </cell>
          <cell r="H698" t="str">
            <v>CUST</v>
          </cell>
          <cell r="I698" t="str">
            <v>CUST</v>
          </cell>
          <cell r="J698" t="str">
            <v>CUST</v>
          </cell>
          <cell r="K698" t="str">
            <v>CUST</v>
          </cell>
          <cell r="L698" t="str">
            <v>CUST</v>
          </cell>
        </row>
        <row r="699">
          <cell r="B699" t="str">
            <v>LABOR</v>
          </cell>
          <cell r="C699" t="str">
            <v>LABOR</v>
          </cell>
          <cell r="D699" t="str">
            <v>LABOR</v>
          </cell>
          <cell r="E699" t="str">
            <v>LABOR</v>
          </cell>
          <cell r="F699" t="str">
            <v>LABOR</v>
          </cell>
          <cell r="H699" t="str">
            <v>DISom</v>
          </cell>
          <cell r="I699" t="str">
            <v>DISom</v>
          </cell>
          <cell r="J699" t="str">
            <v>DISom</v>
          </cell>
          <cell r="K699" t="str">
            <v>DISom</v>
          </cell>
          <cell r="L699" t="str">
            <v>DISom</v>
          </cell>
        </row>
        <row r="703">
          <cell r="B703" t="str">
            <v>PTD</v>
          </cell>
          <cell r="C703" t="str">
            <v>PTD</v>
          </cell>
          <cell r="D703" t="str">
            <v>PTD</v>
          </cell>
          <cell r="E703" t="str">
            <v>PTD</v>
          </cell>
          <cell r="F703" t="str">
            <v>PTD</v>
          </cell>
          <cell r="H703" t="str">
            <v>PLNT</v>
          </cell>
          <cell r="I703" t="str">
            <v>PLNT</v>
          </cell>
          <cell r="J703" t="str">
            <v>PLNT</v>
          </cell>
          <cell r="K703" t="str">
            <v>PLNT</v>
          </cell>
          <cell r="L703" t="str">
            <v>PLNT</v>
          </cell>
        </row>
        <row r="704">
          <cell r="B704" t="str">
            <v>PTD</v>
          </cell>
          <cell r="C704" t="str">
            <v>PTD</v>
          </cell>
          <cell r="D704" t="str">
            <v>PTD</v>
          </cell>
          <cell r="E704" t="str">
            <v>PTD</v>
          </cell>
          <cell r="F704" t="str">
            <v>PTD</v>
          </cell>
          <cell r="H704" t="str">
            <v>PLNT</v>
          </cell>
          <cell r="I704" t="str">
            <v>PLNT</v>
          </cell>
          <cell r="J704" t="str">
            <v>PLNT</v>
          </cell>
          <cell r="K704" t="str">
            <v>PLNT</v>
          </cell>
          <cell r="L704" t="str">
            <v>PLNT</v>
          </cell>
        </row>
        <row r="708">
          <cell r="B708" t="str">
            <v>G</v>
          </cell>
          <cell r="C708" t="str">
            <v>G</v>
          </cell>
          <cell r="D708" t="str">
            <v>G</v>
          </cell>
          <cell r="E708" t="str">
            <v>G</v>
          </cell>
          <cell r="F708" t="str">
            <v>G</v>
          </cell>
          <cell r="H708" t="str">
            <v>GENL</v>
          </cell>
          <cell r="I708" t="str">
            <v>GENL</v>
          </cell>
          <cell r="J708" t="str">
            <v>GENL</v>
          </cell>
          <cell r="K708" t="str">
            <v>GENL</v>
          </cell>
          <cell r="L708" t="str">
            <v>GENL</v>
          </cell>
        </row>
        <row r="709">
          <cell r="B709" t="str">
            <v>CUST</v>
          </cell>
          <cell r="C709" t="str">
            <v>CUST</v>
          </cell>
          <cell r="D709" t="str">
            <v>CUST</v>
          </cell>
          <cell r="E709" t="str">
            <v>CUST</v>
          </cell>
          <cell r="F709" t="str">
            <v>CUST</v>
          </cell>
          <cell r="H709" t="str">
            <v>CUST</v>
          </cell>
          <cell r="I709" t="str">
            <v>CUST</v>
          </cell>
          <cell r="J709" t="str">
            <v>CUST</v>
          </cell>
          <cell r="K709" t="str">
            <v>CUST</v>
          </cell>
          <cell r="L709" t="str">
            <v>CUST</v>
          </cell>
        </row>
        <row r="710">
          <cell r="B710" t="str">
            <v>G</v>
          </cell>
          <cell r="C710" t="str">
            <v>G</v>
          </cell>
          <cell r="D710" t="str">
            <v>G</v>
          </cell>
          <cell r="E710" t="str">
            <v>G</v>
          </cell>
          <cell r="F710" t="str">
            <v>G</v>
          </cell>
          <cell r="H710" t="str">
            <v>GENL</v>
          </cell>
          <cell r="I710" t="str">
            <v>GENL</v>
          </cell>
          <cell r="J710" t="str">
            <v>GENL</v>
          </cell>
          <cell r="K710" t="str">
            <v>GENL</v>
          </cell>
          <cell r="L710" t="str">
            <v>GENL</v>
          </cell>
        </row>
        <row r="719">
          <cell r="B719" t="str">
            <v>P</v>
          </cell>
          <cell r="C719" t="str">
            <v>P</v>
          </cell>
          <cell r="D719" t="str">
            <v>P</v>
          </cell>
          <cell r="E719" t="str">
            <v>P</v>
          </cell>
          <cell r="F719" t="str">
            <v>P</v>
          </cell>
        </row>
        <row r="720">
          <cell r="B720" t="str">
            <v>P</v>
          </cell>
          <cell r="C720" t="str">
            <v>P</v>
          </cell>
          <cell r="D720" t="str">
            <v>P</v>
          </cell>
          <cell r="E720" t="str">
            <v>P</v>
          </cell>
          <cell r="F720" t="str">
            <v>P</v>
          </cell>
        </row>
        <row r="721">
          <cell r="B721" t="str">
            <v>P</v>
          </cell>
          <cell r="C721" t="str">
            <v>P</v>
          </cell>
          <cell r="D721" t="str">
            <v>P</v>
          </cell>
          <cell r="E721" t="str">
            <v>P</v>
          </cell>
          <cell r="F721" t="str">
            <v>P</v>
          </cell>
        </row>
        <row r="722">
          <cell r="B722" t="str">
            <v>P</v>
          </cell>
          <cell r="C722" t="str">
            <v>P</v>
          </cell>
          <cell r="D722" t="str">
            <v>P</v>
          </cell>
          <cell r="E722" t="str">
            <v>P</v>
          </cell>
          <cell r="F722" t="str">
            <v>P</v>
          </cell>
        </row>
        <row r="726">
          <cell r="B726" t="str">
            <v>P</v>
          </cell>
          <cell r="C726" t="str">
            <v>P</v>
          </cell>
          <cell r="D726" t="str">
            <v>P</v>
          </cell>
          <cell r="E726" t="str">
            <v>P</v>
          </cell>
          <cell r="F726" t="str">
            <v>P</v>
          </cell>
        </row>
        <row r="730">
          <cell r="B730" t="str">
            <v>P</v>
          </cell>
          <cell r="C730" t="str">
            <v>P</v>
          </cell>
          <cell r="D730" t="str">
            <v>P</v>
          </cell>
          <cell r="E730" t="str">
            <v>P</v>
          </cell>
          <cell r="F730" t="str">
            <v>P</v>
          </cell>
        </row>
        <row r="731">
          <cell r="B731" t="str">
            <v>P</v>
          </cell>
          <cell r="C731" t="str">
            <v>P</v>
          </cell>
          <cell r="D731" t="str">
            <v>P</v>
          </cell>
          <cell r="E731" t="str">
            <v>P</v>
          </cell>
          <cell r="F731" t="str">
            <v>P</v>
          </cell>
        </row>
        <row r="732">
          <cell r="B732" t="str">
            <v>P</v>
          </cell>
          <cell r="C732" t="str">
            <v>P</v>
          </cell>
          <cell r="D732" t="str">
            <v>P</v>
          </cell>
          <cell r="E732" t="str">
            <v>P</v>
          </cell>
          <cell r="F732" t="str">
            <v>P</v>
          </cell>
        </row>
        <row r="733">
          <cell r="B733" t="str">
            <v>P</v>
          </cell>
          <cell r="C733" t="str">
            <v>P</v>
          </cell>
          <cell r="D733" t="str">
            <v>P</v>
          </cell>
          <cell r="E733" t="str">
            <v>P</v>
          </cell>
          <cell r="F733" t="str">
            <v>P</v>
          </cell>
        </row>
        <row r="737">
          <cell r="B737" t="str">
            <v>P</v>
          </cell>
          <cell r="C737" t="str">
            <v>P</v>
          </cell>
          <cell r="D737" t="str">
            <v>P</v>
          </cell>
          <cell r="E737" t="str">
            <v>P</v>
          </cell>
          <cell r="F737" t="str">
            <v>P</v>
          </cell>
        </row>
        <row r="738">
          <cell r="B738" t="str">
            <v>P</v>
          </cell>
          <cell r="C738" t="str">
            <v>P</v>
          </cell>
          <cell r="D738" t="str">
            <v>P</v>
          </cell>
          <cell r="E738" t="str">
            <v>P</v>
          </cell>
          <cell r="F738" t="str">
            <v>P</v>
          </cell>
        </row>
        <row r="739">
          <cell r="B739" t="str">
            <v>P</v>
          </cell>
          <cell r="C739" t="str">
            <v>P</v>
          </cell>
          <cell r="D739" t="str">
            <v>P</v>
          </cell>
          <cell r="E739" t="str">
            <v>P</v>
          </cell>
          <cell r="F739" t="str">
            <v>P</v>
          </cell>
        </row>
        <row r="740">
          <cell r="B740" t="str">
            <v>P</v>
          </cell>
          <cell r="C740" t="str">
            <v>P</v>
          </cell>
          <cell r="D740" t="str">
            <v>P</v>
          </cell>
          <cell r="E740" t="str">
            <v>P</v>
          </cell>
          <cell r="F740" t="str">
            <v>P</v>
          </cell>
        </row>
        <row r="744">
          <cell r="B744" t="str">
            <v>T</v>
          </cell>
          <cell r="C744" t="str">
            <v>T</v>
          </cell>
          <cell r="D744" t="str">
            <v>T</v>
          </cell>
          <cell r="E744" t="str">
            <v>T</v>
          </cell>
          <cell r="F744" t="str">
            <v>T</v>
          </cell>
        </row>
        <row r="745">
          <cell r="B745" t="str">
            <v>T</v>
          </cell>
          <cell r="C745" t="str">
            <v>T</v>
          </cell>
          <cell r="D745" t="str">
            <v>T</v>
          </cell>
          <cell r="E745" t="str">
            <v>T</v>
          </cell>
          <cell r="F745" t="str">
            <v>T</v>
          </cell>
        </row>
        <row r="746">
          <cell r="B746" t="str">
            <v>T</v>
          </cell>
          <cell r="C746" t="str">
            <v>T</v>
          </cell>
          <cell r="D746" t="str">
            <v>T</v>
          </cell>
          <cell r="E746" t="str">
            <v>T</v>
          </cell>
          <cell r="F746" t="str">
            <v>T</v>
          </cell>
        </row>
        <row r="750">
          <cell r="B750" t="str">
            <v>DPW</v>
          </cell>
          <cell r="C750" t="str">
            <v>DPW</v>
          </cell>
          <cell r="D750" t="str">
            <v>DPW</v>
          </cell>
          <cell r="E750" t="str">
            <v>DPW</v>
          </cell>
          <cell r="F750" t="str">
            <v>DPW</v>
          </cell>
          <cell r="H750" t="str">
            <v>PLNT2</v>
          </cell>
          <cell r="I750" t="str">
            <v>PLNT2</v>
          </cell>
          <cell r="J750" t="str">
            <v>PLNT2</v>
          </cell>
          <cell r="K750" t="str">
            <v>PLNT2</v>
          </cell>
          <cell r="L750" t="str">
            <v>PLNT2</v>
          </cell>
        </row>
        <row r="751">
          <cell r="B751" t="str">
            <v>DPW</v>
          </cell>
          <cell r="C751" t="str">
            <v>DPW</v>
          </cell>
          <cell r="D751" t="str">
            <v>DPW</v>
          </cell>
          <cell r="E751" t="str">
            <v>DPW</v>
          </cell>
          <cell r="F751" t="str">
            <v>DPW</v>
          </cell>
          <cell r="H751" t="str">
            <v>PLNT2</v>
          </cell>
          <cell r="I751" t="str">
            <v>PLNT2</v>
          </cell>
          <cell r="J751" t="str">
            <v>PLNT2</v>
          </cell>
          <cell r="K751" t="str">
            <v>PLNT2</v>
          </cell>
          <cell r="L751" t="str">
            <v>PLNT2</v>
          </cell>
        </row>
        <row r="752">
          <cell r="B752" t="str">
            <v>DPW</v>
          </cell>
          <cell r="C752" t="str">
            <v>DPW</v>
          </cell>
          <cell r="D752" t="str">
            <v>DPW</v>
          </cell>
          <cell r="E752" t="str">
            <v>DPW</v>
          </cell>
          <cell r="F752" t="str">
            <v>DPW</v>
          </cell>
          <cell r="H752" t="str">
            <v>SUBS</v>
          </cell>
          <cell r="I752" t="str">
            <v>SUBS</v>
          </cell>
          <cell r="J752" t="str">
            <v>SUBS</v>
          </cell>
          <cell r="K752" t="str">
            <v>SUBS</v>
          </cell>
          <cell r="L752" t="str">
            <v>SUBS</v>
          </cell>
        </row>
        <row r="753">
          <cell r="B753" t="str">
            <v>DPW</v>
          </cell>
          <cell r="C753" t="str">
            <v>DPW</v>
          </cell>
          <cell r="D753" t="str">
            <v>DPW</v>
          </cell>
          <cell r="E753" t="str">
            <v>DPW</v>
          </cell>
          <cell r="F753" t="str">
            <v>DPW</v>
          </cell>
          <cell r="H753" t="str">
            <v>SUBS</v>
          </cell>
          <cell r="I753" t="str">
            <v>SUBS</v>
          </cell>
          <cell r="J753" t="str">
            <v>SUBS</v>
          </cell>
          <cell r="K753" t="str">
            <v>SUBS</v>
          </cell>
          <cell r="L753" t="str">
            <v>SUBS</v>
          </cell>
        </row>
        <row r="754">
          <cell r="B754" t="str">
            <v>DPW</v>
          </cell>
          <cell r="C754" t="str">
            <v>DPW</v>
          </cell>
          <cell r="D754" t="str">
            <v>DPW</v>
          </cell>
          <cell r="E754" t="str">
            <v>DPW</v>
          </cell>
          <cell r="F754" t="str">
            <v>DPW</v>
          </cell>
          <cell r="H754" t="str">
            <v>PC</v>
          </cell>
          <cell r="I754" t="str">
            <v>PC</v>
          </cell>
          <cell r="J754" t="str">
            <v>PC</v>
          </cell>
          <cell r="K754" t="str">
            <v>PC</v>
          </cell>
          <cell r="L754" t="str">
            <v>PC</v>
          </cell>
        </row>
        <row r="755">
          <cell r="B755" t="str">
            <v>DPW</v>
          </cell>
          <cell r="C755" t="str">
            <v>DPW</v>
          </cell>
          <cell r="D755" t="str">
            <v>DPW</v>
          </cell>
          <cell r="E755" t="str">
            <v>DPW</v>
          </cell>
          <cell r="F755" t="str">
            <v>DPW</v>
          </cell>
          <cell r="H755" t="str">
            <v>PC</v>
          </cell>
          <cell r="I755" t="str">
            <v>PC</v>
          </cell>
          <cell r="J755" t="str">
            <v>PC</v>
          </cell>
          <cell r="K755" t="str">
            <v>PC</v>
          </cell>
          <cell r="L755" t="str">
            <v>PC</v>
          </cell>
        </row>
        <row r="756">
          <cell r="B756" t="str">
            <v>DPW</v>
          </cell>
          <cell r="C756" t="str">
            <v>DPW</v>
          </cell>
          <cell r="D756" t="str">
            <v>DPW</v>
          </cell>
          <cell r="E756" t="str">
            <v>DPW</v>
          </cell>
          <cell r="F756" t="str">
            <v>DPW</v>
          </cell>
          <cell r="H756" t="str">
            <v>PC</v>
          </cell>
          <cell r="I756" t="str">
            <v>PC</v>
          </cell>
          <cell r="J756" t="str">
            <v>PC</v>
          </cell>
          <cell r="K756" t="str">
            <v>PC</v>
          </cell>
          <cell r="L756" t="str">
            <v>PC</v>
          </cell>
        </row>
        <row r="757">
          <cell r="B757" t="str">
            <v>DPW</v>
          </cell>
          <cell r="C757" t="str">
            <v>DPW</v>
          </cell>
          <cell r="D757" t="str">
            <v>DPW</v>
          </cell>
          <cell r="E757" t="str">
            <v>DPW</v>
          </cell>
          <cell r="F757" t="str">
            <v>DPW</v>
          </cell>
          <cell r="H757" t="str">
            <v>PC</v>
          </cell>
          <cell r="I757" t="str">
            <v>PC</v>
          </cell>
          <cell r="J757" t="str">
            <v>PC</v>
          </cell>
          <cell r="K757" t="str">
            <v>PC</v>
          </cell>
          <cell r="L757" t="str">
            <v>PC</v>
          </cell>
        </row>
        <row r="758">
          <cell r="B758" t="str">
            <v>DPW</v>
          </cell>
          <cell r="C758" t="str">
            <v>DPW</v>
          </cell>
          <cell r="D758" t="str">
            <v>DPW</v>
          </cell>
          <cell r="E758" t="str">
            <v>DPW</v>
          </cell>
          <cell r="F758" t="str">
            <v>DPW</v>
          </cell>
          <cell r="H758" t="str">
            <v>XFMR</v>
          </cell>
          <cell r="I758" t="str">
            <v>XFMR</v>
          </cell>
          <cell r="J758" t="str">
            <v>XFMR</v>
          </cell>
          <cell r="K758" t="str">
            <v>XFMR</v>
          </cell>
          <cell r="L758" t="str">
            <v>XFMR</v>
          </cell>
        </row>
        <row r="759">
          <cell r="B759" t="str">
            <v>DPW</v>
          </cell>
          <cell r="C759" t="str">
            <v>DPW</v>
          </cell>
          <cell r="D759" t="str">
            <v>DPW</v>
          </cell>
          <cell r="E759" t="str">
            <v>DPW</v>
          </cell>
          <cell r="F759" t="str">
            <v>DPW</v>
          </cell>
          <cell r="H759" t="str">
            <v>SERV</v>
          </cell>
          <cell r="I759" t="str">
            <v>SERV</v>
          </cell>
          <cell r="J759" t="str">
            <v>SERV</v>
          </cell>
          <cell r="K759" t="str">
            <v>SERV</v>
          </cell>
          <cell r="L759" t="str">
            <v>SERV</v>
          </cell>
        </row>
        <row r="760">
          <cell r="B760" t="str">
            <v>DPW</v>
          </cell>
          <cell r="C760" t="str">
            <v>DPW</v>
          </cell>
          <cell r="D760" t="str">
            <v>DPW</v>
          </cell>
          <cell r="E760" t="str">
            <v>DPW</v>
          </cell>
          <cell r="F760" t="str">
            <v>DPW</v>
          </cell>
          <cell r="H760" t="str">
            <v>METR</v>
          </cell>
          <cell r="I760" t="str">
            <v>METR</v>
          </cell>
          <cell r="J760" t="str">
            <v>METR</v>
          </cell>
          <cell r="K760" t="str">
            <v>METR</v>
          </cell>
          <cell r="L760" t="str">
            <v>METR</v>
          </cell>
        </row>
        <row r="761">
          <cell r="B761" t="str">
            <v>DPW</v>
          </cell>
          <cell r="C761" t="str">
            <v>DPW</v>
          </cell>
          <cell r="D761" t="str">
            <v>DPW</v>
          </cell>
          <cell r="E761" t="str">
            <v>DPW</v>
          </cell>
          <cell r="F761" t="str">
            <v>DPW</v>
          </cell>
          <cell r="H761" t="str">
            <v>PC</v>
          </cell>
          <cell r="I761" t="str">
            <v>PC</v>
          </cell>
          <cell r="J761" t="str">
            <v>PC</v>
          </cell>
          <cell r="K761" t="str">
            <v>PC</v>
          </cell>
          <cell r="L761" t="str">
            <v>PC</v>
          </cell>
        </row>
        <row r="762">
          <cell r="B762" t="str">
            <v>DPW</v>
          </cell>
          <cell r="C762" t="str">
            <v>DPW</v>
          </cell>
          <cell r="D762" t="str">
            <v>DPW</v>
          </cell>
          <cell r="E762" t="str">
            <v>DPW</v>
          </cell>
          <cell r="F762" t="str">
            <v>DPW</v>
          </cell>
          <cell r="H762" t="str">
            <v>PLNT2</v>
          </cell>
          <cell r="I762" t="str">
            <v>PLNT2</v>
          </cell>
          <cell r="J762" t="str">
            <v>PLNT2</v>
          </cell>
          <cell r="K762" t="str">
            <v>PLNT2</v>
          </cell>
          <cell r="L762" t="str">
            <v>PLNT2</v>
          </cell>
        </row>
        <row r="763">
          <cell r="B763" t="str">
            <v>DPW</v>
          </cell>
          <cell r="C763" t="str">
            <v>DPW</v>
          </cell>
          <cell r="D763" t="str">
            <v>DPW</v>
          </cell>
          <cell r="E763" t="str">
            <v>DPW</v>
          </cell>
          <cell r="F763" t="str">
            <v>DPW</v>
          </cell>
          <cell r="H763" t="str">
            <v>PC</v>
          </cell>
          <cell r="I763" t="str">
            <v>PC</v>
          </cell>
          <cell r="J763" t="str">
            <v>PC</v>
          </cell>
          <cell r="K763" t="str">
            <v>PC</v>
          </cell>
          <cell r="L763" t="str">
            <v>PC</v>
          </cell>
        </row>
        <row r="767">
          <cell r="B767" t="str">
            <v>G-SITUS</v>
          </cell>
          <cell r="C767" t="str">
            <v>G-SITUS</v>
          </cell>
          <cell r="D767" t="str">
            <v>G-SITUS</v>
          </cell>
          <cell r="E767" t="str">
            <v>G-SITUS</v>
          </cell>
          <cell r="F767" t="str">
            <v>G-SITUS</v>
          </cell>
          <cell r="H767" t="str">
            <v>PLNT</v>
          </cell>
          <cell r="I767" t="str">
            <v>PLNT</v>
          </cell>
          <cell r="J767" t="str">
            <v>PLNT</v>
          </cell>
          <cell r="K767" t="str">
            <v>PLNT</v>
          </cell>
          <cell r="L767" t="str">
            <v>PLNT</v>
          </cell>
        </row>
        <row r="768">
          <cell r="B768" t="str">
            <v>G-DGP</v>
          </cell>
          <cell r="C768" t="str">
            <v>G-DGP</v>
          </cell>
          <cell r="D768" t="str">
            <v>G-DGP</v>
          </cell>
          <cell r="E768" t="str">
            <v>G-DGP</v>
          </cell>
          <cell r="F768" t="str">
            <v>G-DGP</v>
          </cell>
          <cell r="H768" t="str">
            <v>PLNT</v>
          </cell>
          <cell r="I768" t="str">
            <v>PLNT</v>
          </cell>
          <cell r="J768" t="str">
            <v>PLNT</v>
          </cell>
          <cell r="K768" t="str">
            <v>PLNT</v>
          </cell>
          <cell r="L768" t="str">
            <v>PLNT</v>
          </cell>
        </row>
        <row r="769">
          <cell r="B769" t="str">
            <v>G-DGU</v>
          </cell>
          <cell r="C769" t="str">
            <v>G-DGU</v>
          </cell>
          <cell r="D769" t="str">
            <v>G-DGU</v>
          </cell>
          <cell r="E769" t="str">
            <v>G-DGU</v>
          </cell>
          <cell r="F769" t="str">
            <v>G-DGU</v>
          </cell>
          <cell r="H769" t="str">
            <v>PLNT</v>
          </cell>
          <cell r="I769" t="str">
            <v>PLNT</v>
          </cell>
          <cell r="J769" t="str">
            <v>PLNT</v>
          </cell>
          <cell r="K769" t="str">
            <v>PLNT</v>
          </cell>
          <cell r="L769" t="str">
            <v>PLNT</v>
          </cell>
        </row>
        <row r="770">
          <cell r="B770" t="str">
            <v>P</v>
          </cell>
          <cell r="C770" t="str">
            <v>P</v>
          </cell>
          <cell r="D770" t="str">
            <v>P</v>
          </cell>
          <cell r="E770" t="str">
            <v>P</v>
          </cell>
          <cell r="F770" t="str">
            <v>P</v>
          </cell>
          <cell r="H770" t="str">
            <v>PLNT</v>
          </cell>
          <cell r="I770" t="str">
            <v>PLNT</v>
          </cell>
          <cell r="J770" t="str">
            <v>PLNT</v>
          </cell>
          <cell r="K770" t="str">
            <v>PLNT</v>
          </cell>
          <cell r="L770" t="str">
            <v>PLNT</v>
          </cell>
        </row>
        <row r="771">
          <cell r="B771" t="str">
            <v>CUST</v>
          </cell>
          <cell r="C771" t="str">
            <v>CUST</v>
          </cell>
          <cell r="D771" t="str">
            <v>CUST</v>
          </cell>
          <cell r="E771" t="str">
            <v>CUST</v>
          </cell>
          <cell r="F771" t="str">
            <v>CUST</v>
          </cell>
          <cell r="H771" t="str">
            <v>CUST</v>
          </cell>
          <cell r="I771" t="str">
            <v>CUST</v>
          </cell>
          <cell r="J771" t="str">
            <v>CUST</v>
          </cell>
          <cell r="K771" t="str">
            <v>CUST</v>
          </cell>
          <cell r="L771" t="str">
            <v>CUST</v>
          </cell>
        </row>
        <row r="772">
          <cell r="B772" t="str">
            <v>G-SG</v>
          </cell>
          <cell r="C772" t="str">
            <v>G-SG</v>
          </cell>
          <cell r="D772" t="str">
            <v>G-SG</v>
          </cell>
          <cell r="E772" t="str">
            <v>G-SG</v>
          </cell>
          <cell r="F772" t="str">
            <v>G-SG</v>
          </cell>
          <cell r="H772" t="str">
            <v>PLNT</v>
          </cell>
          <cell r="I772" t="str">
            <v>PLNT</v>
          </cell>
          <cell r="J772" t="str">
            <v>PLNT</v>
          </cell>
          <cell r="K772" t="str">
            <v>PLNT</v>
          </cell>
          <cell r="L772" t="str">
            <v>PLNT</v>
          </cell>
        </row>
        <row r="773">
          <cell r="B773" t="str">
            <v>PTD</v>
          </cell>
          <cell r="C773" t="str">
            <v>PTD</v>
          </cell>
          <cell r="D773" t="str">
            <v>PTD</v>
          </cell>
          <cell r="E773" t="str">
            <v>PTD</v>
          </cell>
          <cell r="F773" t="str">
            <v>PTD</v>
          </cell>
          <cell r="H773" t="str">
            <v>PLNT</v>
          </cell>
          <cell r="I773" t="str">
            <v>PLNT</v>
          </cell>
          <cell r="J773" t="str">
            <v>PLNT</v>
          </cell>
          <cell r="K773" t="str">
            <v>PLNT</v>
          </cell>
          <cell r="L773" t="str">
            <v>PLNT</v>
          </cell>
        </row>
        <row r="774">
          <cell r="B774" t="str">
            <v>G-SG</v>
          </cell>
          <cell r="C774" t="str">
            <v>G-SG</v>
          </cell>
          <cell r="D774" t="str">
            <v>G-SG</v>
          </cell>
          <cell r="E774" t="str">
            <v>G-SG</v>
          </cell>
          <cell r="F774" t="str">
            <v>G-SG</v>
          </cell>
          <cell r="H774" t="str">
            <v>PLNT</v>
          </cell>
          <cell r="I774" t="str">
            <v>PLNT</v>
          </cell>
          <cell r="J774" t="str">
            <v>PLNT</v>
          </cell>
          <cell r="K774" t="str">
            <v>PLNT</v>
          </cell>
          <cell r="L774" t="str">
            <v>PLNT</v>
          </cell>
        </row>
        <row r="775">
          <cell r="B775" t="str">
            <v>G-SG</v>
          </cell>
          <cell r="C775" t="str">
            <v>G-SG</v>
          </cell>
          <cell r="D775" t="str">
            <v>G-SG</v>
          </cell>
          <cell r="E775" t="str">
            <v>G-SG</v>
          </cell>
          <cell r="F775" t="str">
            <v>G-SG</v>
          </cell>
          <cell r="H775" t="str">
            <v>PLNT</v>
          </cell>
          <cell r="I775" t="str">
            <v>PLNT</v>
          </cell>
          <cell r="J775" t="str">
            <v>PLNT</v>
          </cell>
          <cell r="K775" t="str">
            <v>PLNT</v>
          </cell>
          <cell r="L775" t="str">
            <v>PLNT</v>
          </cell>
        </row>
        <row r="779">
          <cell r="B779" t="str">
            <v>G-SG</v>
          </cell>
          <cell r="C779" t="str">
            <v>G-SG</v>
          </cell>
          <cell r="D779" t="str">
            <v>G-SG</v>
          </cell>
          <cell r="E779" t="str">
            <v>G-SG</v>
          </cell>
          <cell r="F779" t="str">
            <v>G-SG</v>
          </cell>
          <cell r="H779" t="str">
            <v>PLNT</v>
          </cell>
          <cell r="I779" t="str">
            <v>PLNT</v>
          </cell>
          <cell r="J779" t="str">
            <v>PLNT</v>
          </cell>
          <cell r="K779" t="str">
            <v>PLNT</v>
          </cell>
          <cell r="L779" t="str">
            <v>PLNT</v>
          </cell>
        </row>
        <row r="783">
          <cell r="B783" t="str">
            <v>P</v>
          </cell>
          <cell r="C783" t="str">
            <v>P</v>
          </cell>
          <cell r="D783" t="str">
            <v>P</v>
          </cell>
          <cell r="E783" t="str">
            <v>P</v>
          </cell>
          <cell r="F783" t="str">
            <v>P</v>
          </cell>
        </row>
        <row r="787">
          <cell r="B787" t="str">
            <v>P</v>
          </cell>
          <cell r="C787" t="str">
            <v>P</v>
          </cell>
          <cell r="D787" t="str">
            <v>P</v>
          </cell>
          <cell r="E787" t="str">
            <v>P</v>
          </cell>
          <cell r="F787" t="str">
            <v>P</v>
          </cell>
        </row>
        <row r="788">
          <cell r="B788" t="str">
            <v>P</v>
          </cell>
          <cell r="C788" t="str">
            <v>P</v>
          </cell>
          <cell r="D788" t="str">
            <v>P</v>
          </cell>
          <cell r="E788" t="str">
            <v>P</v>
          </cell>
          <cell r="F788" t="str">
            <v>P</v>
          </cell>
        </row>
        <row r="794">
          <cell r="B794" t="str">
            <v>I-SITUS</v>
          </cell>
          <cell r="C794" t="str">
            <v>I-SITUS</v>
          </cell>
          <cell r="D794" t="str">
            <v>I-SITUS</v>
          </cell>
          <cell r="E794" t="str">
            <v>I-SITUS</v>
          </cell>
          <cell r="F794" t="str">
            <v>I-SITUS</v>
          </cell>
          <cell r="H794" t="str">
            <v>PLNT</v>
          </cell>
          <cell r="I794" t="str">
            <v>PLNT</v>
          </cell>
          <cell r="J794" t="str">
            <v>PLNT</v>
          </cell>
          <cell r="K794" t="str">
            <v>PLNT</v>
          </cell>
          <cell r="L794" t="str">
            <v>PLNT</v>
          </cell>
        </row>
        <row r="795">
          <cell r="B795" t="str">
            <v>I-SG</v>
          </cell>
          <cell r="C795" t="str">
            <v>I-SG</v>
          </cell>
          <cell r="D795" t="str">
            <v>I-SG</v>
          </cell>
          <cell r="E795" t="str">
            <v>I-SG</v>
          </cell>
          <cell r="F795" t="str">
            <v>I-SG</v>
          </cell>
          <cell r="H795" t="str">
            <v>PLNT</v>
          </cell>
          <cell r="I795" t="str">
            <v>PLNT</v>
          </cell>
          <cell r="J795" t="str">
            <v>PLNT</v>
          </cell>
          <cell r="K795" t="str">
            <v>PLNT</v>
          </cell>
          <cell r="L795" t="str">
            <v>PLNT</v>
          </cell>
        </row>
        <row r="796">
          <cell r="B796" t="str">
            <v>PTD</v>
          </cell>
          <cell r="C796" t="str">
            <v>PTD</v>
          </cell>
          <cell r="D796" t="str">
            <v>PTD</v>
          </cell>
          <cell r="E796" t="str">
            <v>PTD</v>
          </cell>
          <cell r="F796" t="str">
            <v>PTD</v>
          </cell>
          <cell r="H796" t="str">
            <v>PLNT</v>
          </cell>
          <cell r="I796" t="str">
            <v>PLNT</v>
          </cell>
          <cell r="J796" t="str">
            <v>PLNT</v>
          </cell>
          <cell r="K796" t="str">
            <v>PLNT</v>
          </cell>
          <cell r="L796" t="str">
            <v>PLNT</v>
          </cell>
        </row>
        <row r="797">
          <cell r="B797" t="str">
            <v>P</v>
          </cell>
          <cell r="C797" t="str">
            <v>P</v>
          </cell>
          <cell r="D797" t="str">
            <v>P</v>
          </cell>
          <cell r="E797" t="str">
            <v>P</v>
          </cell>
          <cell r="F797" t="str">
            <v>P</v>
          </cell>
          <cell r="H797" t="str">
            <v>PLNT</v>
          </cell>
          <cell r="I797" t="str">
            <v>PLNT</v>
          </cell>
          <cell r="J797" t="str">
            <v>PLNT</v>
          </cell>
          <cell r="K797" t="str">
            <v>PLNT</v>
          </cell>
          <cell r="L797" t="str">
            <v>PLNT</v>
          </cell>
        </row>
        <row r="798">
          <cell r="B798" t="str">
            <v>CUST</v>
          </cell>
          <cell r="C798" t="str">
            <v>CUST</v>
          </cell>
          <cell r="D798" t="str">
            <v>CUST</v>
          </cell>
          <cell r="E798" t="str">
            <v>CUST</v>
          </cell>
          <cell r="F798" t="str">
            <v>CUST</v>
          </cell>
          <cell r="H798" t="str">
            <v>CUST</v>
          </cell>
          <cell r="I798" t="str">
            <v>CUST</v>
          </cell>
          <cell r="J798" t="str">
            <v>CUST</v>
          </cell>
          <cell r="K798" t="str">
            <v>CUST</v>
          </cell>
          <cell r="L798" t="str">
            <v>CUST</v>
          </cell>
        </row>
        <row r="799">
          <cell r="B799" t="str">
            <v>P</v>
          </cell>
          <cell r="C799" t="str">
            <v>P</v>
          </cell>
          <cell r="D799" t="str">
            <v>P</v>
          </cell>
          <cell r="E799" t="str">
            <v>P</v>
          </cell>
          <cell r="F799" t="str">
            <v>P</v>
          </cell>
          <cell r="H799" t="str">
            <v>PLNT</v>
          </cell>
          <cell r="I799" t="str">
            <v>PLNT</v>
          </cell>
          <cell r="J799" t="str">
            <v>PLNT</v>
          </cell>
          <cell r="K799" t="str">
            <v>PLNT</v>
          </cell>
          <cell r="L799" t="str">
            <v>PLNT</v>
          </cell>
        </row>
        <row r="803">
          <cell r="B803" t="str">
            <v>P</v>
          </cell>
          <cell r="C803" t="str">
            <v>P</v>
          </cell>
          <cell r="D803" t="str">
            <v>P</v>
          </cell>
          <cell r="E803" t="str">
            <v>P</v>
          </cell>
          <cell r="F803" t="str">
            <v>P</v>
          </cell>
          <cell r="H803" t="str">
            <v>DRB</v>
          </cell>
          <cell r="I803" t="str">
            <v>DRB</v>
          </cell>
          <cell r="J803" t="str">
            <v>DRB</v>
          </cell>
          <cell r="K803" t="str">
            <v>DRB</v>
          </cell>
          <cell r="L803" t="str">
            <v>DRB</v>
          </cell>
        </row>
        <row r="807">
          <cell r="B807" t="str">
            <v>I-SITUS</v>
          </cell>
          <cell r="C807" t="str">
            <v>I-SITUS</v>
          </cell>
          <cell r="D807" t="str">
            <v>I-SITUS</v>
          </cell>
          <cell r="E807" t="str">
            <v>I-SITUS</v>
          </cell>
          <cell r="F807" t="str">
            <v>I-SITUS</v>
          </cell>
          <cell r="H807" t="str">
            <v>PLNT</v>
          </cell>
          <cell r="I807" t="str">
            <v>PLNT</v>
          </cell>
          <cell r="J807" t="str">
            <v>PLNT</v>
          </cell>
          <cell r="K807" t="str">
            <v>PLNT</v>
          </cell>
          <cell r="L807" t="str">
            <v>PLNT</v>
          </cell>
        </row>
        <row r="808">
          <cell r="B808" t="str">
            <v>P</v>
          </cell>
          <cell r="C808" t="str">
            <v>P</v>
          </cell>
          <cell r="D808" t="str">
            <v>P</v>
          </cell>
          <cell r="E808" t="str">
            <v>P</v>
          </cell>
          <cell r="F808" t="str">
            <v>P</v>
          </cell>
          <cell r="H808" t="str">
            <v>PLNT</v>
          </cell>
          <cell r="I808" t="str">
            <v>PLNT</v>
          </cell>
          <cell r="J808" t="str">
            <v>PLNT</v>
          </cell>
          <cell r="K808" t="str">
            <v>PLNT</v>
          </cell>
          <cell r="L808" t="str">
            <v>PLNT</v>
          </cell>
        </row>
        <row r="809">
          <cell r="B809" t="str">
            <v>I-SG</v>
          </cell>
          <cell r="C809" t="str">
            <v>I-SG</v>
          </cell>
          <cell r="D809" t="str">
            <v>I-SG</v>
          </cell>
          <cell r="E809" t="str">
            <v>I-SG</v>
          </cell>
          <cell r="F809" t="str">
            <v>I-SG</v>
          </cell>
          <cell r="H809" t="str">
            <v>PLNT</v>
          </cell>
          <cell r="I809" t="str">
            <v>PLNT</v>
          </cell>
          <cell r="J809" t="str">
            <v>PLNT</v>
          </cell>
          <cell r="K809" t="str">
            <v>PLNT</v>
          </cell>
          <cell r="L809" t="str">
            <v>PLNT</v>
          </cell>
        </row>
        <row r="810">
          <cell r="B810" t="str">
            <v>PTD</v>
          </cell>
          <cell r="C810" t="str">
            <v>PTD</v>
          </cell>
          <cell r="D810" t="str">
            <v>PTD</v>
          </cell>
          <cell r="E810" t="str">
            <v>PTD</v>
          </cell>
          <cell r="F810" t="str">
            <v>PTD</v>
          </cell>
          <cell r="H810" t="str">
            <v>PLNT</v>
          </cell>
          <cell r="I810" t="str">
            <v>PLNT</v>
          </cell>
          <cell r="J810" t="str">
            <v>PLNT</v>
          </cell>
          <cell r="K810" t="str">
            <v>PLNT</v>
          </cell>
          <cell r="L810" t="str">
            <v>PLNT</v>
          </cell>
        </row>
        <row r="811">
          <cell r="B811" t="str">
            <v>CUST</v>
          </cell>
          <cell r="C811" t="str">
            <v>CUST</v>
          </cell>
          <cell r="D811" t="str">
            <v>CUST</v>
          </cell>
          <cell r="E811" t="str">
            <v>CUST</v>
          </cell>
          <cell r="F811" t="str">
            <v>CUST</v>
          </cell>
          <cell r="H811" t="str">
            <v>CUST</v>
          </cell>
          <cell r="I811" t="str">
            <v>CUST</v>
          </cell>
          <cell r="J811" t="str">
            <v>CUST</v>
          </cell>
          <cell r="K811" t="str">
            <v>CUST</v>
          </cell>
          <cell r="L811" t="str">
            <v>CUST</v>
          </cell>
        </row>
        <row r="812">
          <cell r="B812" t="str">
            <v>I-SG</v>
          </cell>
          <cell r="C812" t="str">
            <v>I-SG</v>
          </cell>
          <cell r="D812" t="str">
            <v>I-SG</v>
          </cell>
          <cell r="E812" t="str">
            <v>I-SG</v>
          </cell>
          <cell r="F812" t="str">
            <v>I-SG</v>
          </cell>
          <cell r="H812" t="str">
            <v>PLNT</v>
          </cell>
          <cell r="I812" t="str">
            <v>PLNT</v>
          </cell>
          <cell r="J812" t="str">
            <v>PLNT</v>
          </cell>
          <cell r="K812" t="str">
            <v>PLNT</v>
          </cell>
          <cell r="L812" t="str">
            <v>PLNT</v>
          </cell>
        </row>
        <row r="813">
          <cell r="B813" t="str">
            <v>I-SG</v>
          </cell>
          <cell r="C813" t="str">
            <v>I-SG</v>
          </cell>
          <cell r="D813" t="str">
            <v>I-SG</v>
          </cell>
          <cell r="E813" t="str">
            <v>I-SG</v>
          </cell>
          <cell r="F813" t="str">
            <v>I-SG</v>
          </cell>
          <cell r="H813" t="str">
            <v>PLNT</v>
          </cell>
          <cell r="I813" t="str">
            <v>PLNT</v>
          </cell>
          <cell r="J813" t="str">
            <v>PLNT</v>
          </cell>
          <cell r="K813" t="str">
            <v>PLNT</v>
          </cell>
          <cell r="L813" t="str">
            <v>PLNT</v>
          </cell>
        </row>
        <row r="814">
          <cell r="B814" t="str">
            <v>I-DGU</v>
          </cell>
          <cell r="C814" t="str">
            <v>I-DGU</v>
          </cell>
          <cell r="D814" t="str">
            <v>I-DGU</v>
          </cell>
          <cell r="E814" t="str">
            <v>I-DGU</v>
          </cell>
          <cell r="F814" t="str">
            <v>I-DGU</v>
          </cell>
          <cell r="H814" t="str">
            <v>PLNT</v>
          </cell>
          <cell r="I814" t="str">
            <v>PLNT</v>
          </cell>
          <cell r="J814" t="str">
            <v>PLNT</v>
          </cell>
          <cell r="K814" t="str">
            <v>PLNT</v>
          </cell>
          <cell r="L814" t="str">
            <v>PLNT</v>
          </cell>
        </row>
        <row r="815">
          <cell r="B815" t="str">
            <v>I-SG</v>
          </cell>
          <cell r="C815" t="str">
            <v>I-SG</v>
          </cell>
          <cell r="D815" t="str">
            <v>I-SG</v>
          </cell>
          <cell r="E815" t="str">
            <v>I-SG</v>
          </cell>
          <cell r="F815" t="str">
            <v>I-SG</v>
          </cell>
          <cell r="H815" t="str">
            <v>PLNT</v>
          </cell>
          <cell r="I815" t="str">
            <v>PLNT</v>
          </cell>
          <cell r="J815" t="str">
            <v>PLNT</v>
          </cell>
          <cell r="K815" t="str">
            <v>PLNT</v>
          </cell>
          <cell r="L815" t="str">
            <v>PLNT</v>
          </cell>
        </row>
        <row r="816">
          <cell r="B816" t="str">
            <v>I-SG</v>
          </cell>
          <cell r="C816" t="str">
            <v>I-SG</v>
          </cell>
          <cell r="D816" t="str">
            <v>I-SG</v>
          </cell>
          <cell r="E816" t="str">
            <v>I-SG</v>
          </cell>
          <cell r="F816" t="str">
            <v>I-SG</v>
          </cell>
          <cell r="H816" t="str">
            <v>PLNT</v>
          </cell>
          <cell r="I816" t="str">
            <v>PLNT</v>
          </cell>
          <cell r="J816" t="str">
            <v>PLNT</v>
          </cell>
          <cell r="K816" t="str">
            <v>PLNT</v>
          </cell>
          <cell r="L816" t="str">
            <v>PLNT</v>
          </cell>
        </row>
        <row r="817">
          <cell r="B817" t="str">
            <v>I-DGU</v>
          </cell>
          <cell r="C817" t="str">
            <v>I-DGU</v>
          </cell>
          <cell r="D817" t="str">
            <v>I-DGU</v>
          </cell>
          <cell r="E817" t="str">
            <v>I-DGU</v>
          </cell>
          <cell r="F817" t="str">
            <v>I-DGU</v>
          </cell>
          <cell r="H817" t="str">
            <v>PLNT</v>
          </cell>
          <cell r="I817" t="str">
            <v>PLNT</v>
          </cell>
          <cell r="J817" t="str">
            <v>PLNT</v>
          </cell>
          <cell r="K817" t="str">
            <v>PLNT</v>
          </cell>
          <cell r="L817" t="str">
            <v>PLNT</v>
          </cell>
        </row>
        <row r="821">
          <cell r="B821" t="str">
            <v>P</v>
          </cell>
          <cell r="C821" t="str">
            <v>P</v>
          </cell>
          <cell r="D821" t="str">
            <v>P</v>
          </cell>
          <cell r="E821" t="str">
            <v>P</v>
          </cell>
          <cell r="F821" t="str">
            <v>P</v>
          </cell>
          <cell r="H821" t="str">
            <v>PLNT</v>
          </cell>
          <cell r="I821" t="str">
            <v>PLNT</v>
          </cell>
          <cell r="J821" t="str">
            <v>PLNT</v>
          </cell>
          <cell r="K821" t="str">
            <v>PLNT</v>
          </cell>
          <cell r="L821" t="str">
            <v>PLNT</v>
          </cell>
        </row>
        <row r="825">
          <cell r="B825" t="str">
            <v>P</v>
          </cell>
          <cell r="C825" t="str">
            <v>P</v>
          </cell>
          <cell r="D825" t="str">
            <v>P</v>
          </cell>
          <cell r="E825" t="str">
            <v>P</v>
          </cell>
          <cell r="F825" t="str">
            <v>P</v>
          </cell>
          <cell r="H825" t="str">
            <v>PLNT</v>
          </cell>
          <cell r="I825" t="str">
            <v>PLNT</v>
          </cell>
          <cell r="J825" t="str">
            <v>PLNT</v>
          </cell>
          <cell r="K825" t="str">
            <v>PLNT</v>
          </cell>
          <cell r="L825" t="str">
            <v>PLNT</v>
          </cell>
        </row>
        <row r="826">
          <cell r="B826" t="str">
            <v>P</v>
          </cell>
          <cell r="C826" t="str">
            <v>P</v>
          </cell>
          <cell r="D826" t="str">
            <v>P</v>
          </cell>
          <cell r="E826" t="str">
            <v>P</v>
          </cell>
          <cell r="F826" t="str">
            <v>P</v>
          </cell>
          <cell r="H826" t="str">
            <v>PLNT</v>
          </cell>
          <cell r="I826" t="str">
            <v>PLNT</v>
          </cell>
          <cell r="J826" t="str">
            <v>PLNT</v>
          </cell>
          <cell r="K826" t="str">
            <v>PLNT</v>
          </cell>
          <cell r="L826" t="str">
            <v>PLNT</v>
          </cell>
        </row>
        <row r="833">
          <cell r="B833" t="str">
            <v>GP</v>
          </cell>
          <cell r="C833" t="str">
            <v>GP</v>
          </cell>
          <cell r="D833" t="str">
            <v>GP</v>
          </cell>
          <cell r="E833" t="str">
            <v>GP</v>
          </cell>
          <cell r="F833" t="str">
            <v>GP</v>
          </cell>
          <cell r="H833" t="str">
            <v>PLNT</v>
          </cell>
          <cell r="I833" t="str">
            <v>PLNT</v>
          </cell>
          <cell r="J833" t="str">
            <v>PLNT</v>
          </cell>
          <cell r="K833" t="str">
            <v>PLNT</v>
          </cell>
          <cell r="L833" t="str">
            <v>PLNT</v>
          </cell>
        </row>
        <row r="838">
          <cell r="B838" t="str">
            <v>P</v>
          </cell>
          <cell r="C838" t="str">
            <v>P</v>
          </cell>
          <cell r="D838" t="str">
            <v>P</v>
          </cell>
          <cell r="E838" t="str">
            <v>P</v>
          </cell>
          <cell r="F838" t="str">
            <v>P</v>
          </cell>
        </row>
        <row r="839">
          <cell r="B839" t="str">
            <v>P</v>
          </cell>
          <cell r="C839" t="str">
            <v>P</v>
          </cell>
          <cell r="D839" t="str">
            <v>P</v>
          </cell>
          <cell r="E839" t="str">
            <v>P</v>
          </cell>
          <cell r="F839" t="str">
            <v>P</v>
          </cell>
        </row>
        <row r="840">
          <cell r="B840" t="str">
            <v>P</v>
          </cell>
          <cell r="C840" t="str">
            <v>P</v>
          </cell>
          <cell r="D840" t="str">
            <v>P</v>
          </cell>
          <cell r="E840" t="str">
            <v>P</v>
          </cell>
          <cell r="F840" t="str">
            <v>P</v>
          </cell>
        </row>
        <row r="841">
          <cell r="B841" t="str">
            <v>P</v>
          </cell>
          <cell r="C841" t="str">
            <v>P</v>
          </cell>
          <cell r="D841" t="str">
            <v>P</v>
          </cell>
          <cell r="E841" t="str">
            <v>P</v>
          </cell>
          <cell r="F841" t="str">
            <v>P</v>
          </cell>
        </row>
        <row r="842">
          <cell r="B842" t="str">
            <v>P</v>
          </cell>
          <cell r="C842" t="str">
            <v>P</v>
          </cell>
          <cell r="D842" t="str">
            <v>P</v>
          </cell>
          <cell r="E842" t="str">
            <v>P</v>
          </cell>
          <cell r="F842" t="str">
            <v>P</v>
          </cell>
        </row>
        <row r="846">
          <cell r="B846" t="str">
            <v>P</v>
          </cell>
          <cell r="C846" t="str">
            <v>P</v>
          </cell>
          <cell r="D846" t="str">
            <v>P</v>
          </cell>
          <cell r="E846" t="str">
            <v>P</v>
          </cell>
          <cell r="F846" t="str">
            <v>P</v>
          </cell>
          <cell r="H846" t="str">
            <v>PLNT</v>
          </cell>
          <cell r="I846" t="str">
            <v>PLNT</v>
          </cell>
          <cell r="J846" t="str">
            <v>PLNT</v>
          </cell>
          <cell r="K846" t="str">
            <v>PLNT</v>
          </cell>
          <cell r="L846" t="str">
            <v>PLNT</v>
          </cell>
        </row>
        <row r="847">
          <cell r="B847" t="str">
            <v>GP</v>
          </cell>
          <cell r="C847" t="str">
            <v>GP</v>
          </cell>
          <cell r="D847" t="str">
            <v>GP</v>
          </cell>
          <cell r="E847" t="str">
            <v>GP</v>
          </cell>
          <cell r="F847" t="str">
            <v>GP</v>
          </cell>
          <cell r="H847" t="str">
            <v>PLNT</v>
          </cell>
          <cell r="I847" t="str">
            <v>PLNT</v>
          </cell>
          <cell r="J847" t="str">
            <v>PLNT</v>
          </cell>
          <cell r="K847" t="str">
            <v>PLNT</v>
          </cell>
          <cell r="L847" t="str">
            <v>PLNT</v>
          </cell>
        </row>
        <row r="848">
          <cell r="B848" t="str">
            <v>P</v>
          </cell>
          <cell r="C848" t="str">
            <v>P</v>
          </cell>
          <cell r="D848" t="str">
            <v>P</v>
          </cell>
          <cell r="E848" t="str">
            <v>P</v>
          </cell>
          <cell r="F848" t="str">
            <v>P</v>
          </cell>
          <cell r="H848" t="str">
            <v>PLNT</v>
          </cell>
          <cell r="I848" t="str">
            <v>PLNT</v>
          </cell>
          <cell r="J848" t="str">
            <v>PLNT</v>
          </cell>
          <cell r="K848" t="str">
            <v>PLNT</v>
          </cell>
          <cell r="L848" t="str">
            <v>PLNT</v>
          </cell>
        </row>
        <row r="849">
          <cell r="B849" t="str">
            <v>P</v>
          </cell>
          <cell r="C849" t="str">
            <v>P</v>
          </cell>
          <cell r="D849" t="str">
            <v>P</v>
          </cell>
          <cell r="E849" t="str">
            <v>P</v>
          </cell>
          <cell r="F849" t="str">
            <v>P</v>
          </cell>
          <cell r="H849" t="str">
            <v>PLNT</v>
          </cell>
          <cell r="I849" t="str">
            <v>PLNT</v>
          </cell>
          <cell r="J849" t="str">
            <v>PLNT</v>
          </cell>
          <cell r="K849" t="str">
            <v>PLNT</v>
          </cell>
          <cell r="L849" t="str">
            <v>PLNT</v>
          </cell>
        </row>
        <row r="850">
          <cell r="B850" t="str">
            <v>P</v>
          </cell>
          <cell r="C850" t="str">
            <v>P</v>
          </cell>
          <cell r="D850" t="str">
            <v>P</v>
          </cell>
          <cell r="E850" t="str">
            <v>P</v>
          </cell>
          <cell r="F850" t="str">
            <v>P</v>
          </cell>
          <cell r="H850" t="str">
            <v>PLNT</v>
          </cell>
          <cell r="I850" t="str">
            <v>PLNT</v>
          </cell>
          <cell r="J850" t="str">
            <v>PLNT</v>
          </cell>
          <cell r="K850" t="str">
            <v>PLNT</v>
          </cell>
          <cell r="L850" t="str">
            <v>PLNT</v>
          </cell>
        </row>
        <row r="851">
          <cell r="B851" t="str">
            <v>P</v>
          </cell>
          <cell r="C851" t="str">
            <v>P</v>
          </cell>
          <cell r="D851" t="str">
            <v>P</v>
          </cell>
          <cell r="E851" t="str">
            <v>P</v>
          </cell>
          <cell r="F851" t="str">
            <v>P</v>
          </cell>
          <cell r="H851" t="str">
            <v>PLNT</v>
          </cell>
          <cell r="I851" t="str">
            <v>PLNT</v>
          </cell>
          <cell r="J851" t="str">
            <v>PLNT</v>
          </cell>
          <cell r="K851" t="str">
            <v>PLNT</v>
          </cell>
          <cell r="L851" t="str">
            <v>PLNT</v>
          </cell>
        </row>
        <row r="857">
          <cell r="B857" t="str">
            <v>DMSC</v>
          </cell>
          <cell r="C857" t="str">
            <v>DMSC</v>
          </cell>
          <cell r="D857" t="str">
            <v>DMSC</v>
          </cell>
          <cell r="E857" t="str">
            <v>DMSC</v>
          </cell>
          <cell r="F857" t="str">
            <v>DMSC</v>
          </cell>
          <cell r="H857" t="str">
            <v>PLNT</v>
          </cell>
          <cell r="I857" t="str">
            <v>PLNT</v>
          </cell>
          <cell r="J857" t="str">
            <v>PLNT</v>
          </cell>
          <cell r="K857" t="str">
            <v>PLNT</v>
          </cell>
          <cell r="L857" t="str">
            <v>PLNT</v>
          </cell>
        </row>
        <row r="858">
          <cell r="B858" t="str">
            <v>GP</v>
          </cell>
          <cell r="C858" t="str">
            <v>GP</v>
          </cell>
          <cell r="D858" t="str">
            <v>GP</v>
          </cell>
          <cell r="E858" t="str">
            <v>GP</v>
          </cell>
          <cell r="F858" t="str">
            <v>GP</v>
          </cell>
          <cell r="H858" t="str">
            <v>PLNT</v>
          </cell>
          <cell r="I858" t="str">
            <v>PLNT</v>
          </cell>
          <cell r="J858" t="str">
            <v>PLNT</v>
          </cell>
          <cell r="K858" t="str">
            <v>PLNT</v>
          </cell>
          <cell r="L858" t="str">
            <v>PLNT</v>
          </cell>
        </row>
        <row r="859">
          <cell r="B859" t="str">
            <v>GP</v>
          </cell>
          <cell r="C859" t="str">
            <v>GP</v>
          </cell>
          <cell r="D859" t="str">
            <v>GP</v>
          </cell>
          <cell r="E859" t="str">
            <v>GP</v>
          </cell>
          <cell r="F859" t="str">
            <v>GP</v>
          </cell>
          <cell r="H859" t="str">
            <v>PLNT</v>
          </cell>
          <cell r="I859" t="str">
            <v>PLNT</v>
          </cell>
          <cell r="J859" t="str">
            <v>PLNT</v>
          </cell>
          <cell r="K859" t="str">
            <v>PLNT</v>
          </cell>
          <cell r="L859" t="str">
            <v>PLNT</v>
          </cell>
        </row>
        <row r="860">
          <cell r="B860" t="str">
            <v>P</v>
          </cell>
          <cell r="C860" t="str">
            <v>P</v>
          </cell>
          <cell r="D860" t="str">
            <v>P</v>
          </cell>
          <cell r="E860" t="str">
            <v>P</v>
          </cell>
          <cell r="F860" t="str">
            <v>P</v>
          </cell>
          <cell r="H860" t="str">
            <v>PLNT</v>
          </cell>
          <cell r="I860" t="str">
            <v>PLNT</v>
          </cell>
          <cell r="J860" t="str">
            <v>PLNT</v>
          </cell>
          <cell r="K860" t="str">
            <v>PLNT</v>
          </cell>
          <cell r="L860" t="str">
            <v>PLNT</v>
          </cell>
        </row>
        <row r="861">
          <cell r="B861" t="str">
            <v>P</v>
          </cell>
          <cell r="C861" t="str">
            <v>P</v>
          </cell>
          <cell r="D861" t="str">
            <v>P</v>
          </cell>
          <cell r="E861" t="str">
            <v>P</v>
          </cell>
          <cell r="F861" t="str">
            <v>P</v>
          </cell>
          <cell r="H861" t="str">
            <v>PLNT</v>
          </cell>
          <cell r="I861" t="str">
            <v>PLNT</v>
          </cell>
          <cell r="J861" t="str">
            <v>PLNT</v>
          </cell>
          <cell r="K861" t="str">
            <v>PLNT</v>
          </cell>
          <cell r="L861" t="str">
            <v>PLNT</v>
          </cell>
        </row>
        <row r="862">
          <cell r="B862" t="str">
            <v>DMSC</v>
          </cell>
          <cell r="C862" t="str">
            <v>DMSC</v>
          </cell>
          <cell r="D862" t="str">
            <v>DMSC</v>
          </cell>
          <cell r="E862" t="str">
            <v>DMSC</v>
          </cell>
          <cell r="F862" t="str">
            <v>DMSC</v>
          </cell>
          <cell r="H862" t="str">
            <v>PLNT</v>
          </cell>
          <cell r="I862" t="str">
            <v>PLNT</v>
          </cell>
          <cell r="J862" t="str">
            <v>PLNT</v>
          </cell>
          <cell r="K862" t="str">
            <v>PLNT</v>
          </cell>
          <cell r="L862" t="str">
            <v>PLNT</v>
          </cell>
        </row>
        <row r="863">
          <cell r="B863" t="str">
            <v>GP</v>
          </cell>
          <cell r="C863" t="str">
            <v>GP</v>
          </cell>
          <cell r="D863" t="str">
            <v>GP</v>
          </cell>
          <cell r="E863" t="str">
            <v>GP</v>
          </cell>
          <cell r="F863" t="str">
            <v>GP</v>
          </cell>
          <cell r="H863" t="str">
            <v>PLNT</v>
          </cell>
          <cell r="I863" t="str">
            <v>PLNT</v>
          </cell>
          <cell r="J863" t="str">
            <v>PLNT</v>
          </cell>
          <cell r="K863" t="str">
            <v>PLNT</v>
          </cell>
          <cell r="L863" t="str">
            <v>PLNT</v>
          </cell>
        </row>
        <row r="864">
          <cell r="B864" t="str">
            <v>GP</v>
          </cell>
          <cell r="C864" t="str">
            <v>GP</v>
          </cell>
          <cell r="D864" t="str">
            <v>GP</v>
          </cell>
          <cell r="E864" t="str">
            <v>GP</v>
          </cell>
          <cell r="F864" t="str">
            <v>GP</v>
          </cell>
          <cell r="H864" t="str">
            <v>PLNT</v>
          </cell>
          <cell r="I864" t="str">
            <v>PLNT</v>
          </cell>
          <cell r="J864" t="str">
            <v>PLNT</v>
          </cell>
          <cell r="K864" t="str">
            <v>PLNT</v>
          </cell>
          <cell r="L864" t="str">
            <v>PLNT</v>
          </cell>
        </row>
        <row r="868">
          <cell r="B868" t="str">
            <v>PTD</v>
          </cell>
          <cell r="C868" t="str">
            <v>PTD</v>
          </cell>
          <cell r="D868" t="str">
            <v>PTD</v>
          </cell>
          <cell r="E868" t="str">
            <v>PTD</v>
          </cell>
          <cell r="F868" t="str">
            <v>PTD</v>
          </cell>
          <cell r="H868" t="str">
            <v>PLNT</v>
          </cell>
          <cell r="I868" t="str">
            <v>PLNT</v>
          </cell>
          <cell r="J868" t="str">
            <v>PLNT</v>
          </cell>
          <cell r="K868" t="str">
            <v>PLNT</v>
          </cell>
          <cell r="L868" t="str">
            <v>PLNT</v>
          </cell>
        </row>
        <row r="873">
          <cell r="B873" t="str">
            <v>PTD</v>
          </cell>
          <cell r="C873" t="str">
            <v>PTD</v>
          </cell>
          <cell r="D873" t="str">
            <v>PTD</v>
          </cell>
          <cell r="E873" t="str">
            <v>PTD</v>
          </cell>
          <cell r="F873" t="str">
            <v>PTD</v>
          </cell>
          <cell r="H873" t="str">
            <v>PLNT</v>
          </cell>
          <cell r="I873" t="str">
            <v>PLNT</v>
          </cell>
          <cell r="J873" t="str">
            <v>PLNT</v>
          </cell>
          <cell r="K873" t="str">
            <v>PLNT</v>
          </cell>
          <cell r="L873" t="str">
            <v>PLNT</v>
          </cell>
        </row>
        <row r="880">
          <cell r="H880" t="str">
            <v>PLNT</v>
          </cell>
          <cell r="I880" t="str">
            <v>PLNT</v>
          </cell>
          <cell r="J880" t="str">
            <v>PLNT</v>
          </cell>
          <cell r="K880" t="str">
            <v>PLNT</v>
          </cell>
          <cell r="L880" t="str">
            <v>PLNT</v>
          </cell>
        </row>
        <row r="881">
          <cell r="B881" t="str">
            <v>GP</v>
          </cell>
          <cell r="C881" t="str">
            <v>GP</v>
          </cell>
          <cell r="D881" t="str">
            <v>GP</v>
          </cell>
          <cell r="E881" t="str">
            <v>GP</v>
          </cell>
          <cell r="F881" t="str">
            <v>GP</v>
          </cell>
          <cell r="H881" t="str">
            <v>PLNT</v>
          </cell>
          <cell r="I881" t="str">
            <v>PLNT</v>
          </cell>
          <cell r="J881" t="str">
            <v>PLNT</v>
          </cell>
          <cell r="K881" t="str">
            <v>PLNT</v>
          </cell>
          <cell r="L881" t="str">
            <v>PLNT</v>
          </cell>
        </row>
        <row r="885">
          <cell r="B885" t="str">
            <v>GP</v>
          </cell>
          <cell r="C885" t="str">
            <v>GP</v>
          </cell>
          <cell r="D885" t="str">
            <v>GP</v>
          </cell>
          <cell r="E885" t="str">
            <v>GP</v>
          </cell>
          <cell r="F885" t="str">
            <v>GP</v>
          </cell>
          <cell r="H885" t="str">
            <v>PLNT</v>
          </cell>
          <cell r="I885" t="str">
            <v>PLNT</v>
          </cell>
          <cell r="J885" t="str">
            <v>PLNT</v>
          </cell>
          <cell r="K885" t="str">
            <v>PLNT</v>
          </cell>
          <cell r="L885" t="str">
            <v>PLNT</v>
          </cell>
        </row>
        <row r="889">
          <cell r="B889" t="str">
            <v>GP</v>
          </cell>
          <cell r="C889" t="str">
            <v>GP</v>
          </cell>
          <cell r="D889" t="str">
            <v>GP</v>
          </cell>
          <cell r="E889" t="str">
            <v>GP</v>
          </cell>
          <cell r="F889" t="str">
            <v>GP</v>
          </cell>
          <cell r="H889" t="str">
            <v>PLNT</v>
          </cell>
          <cell r="I889" t="str">
            <v>PLNT</v>
          </cell>
          <cell r="J889" t="str">
            <v>PLNT</v>
          </cell>
          <cell r="K889" t="str">
            <v>PLNT</v>
          </cell>
          <cell r="L889" t="str">
            <v>PLNT</v>
          </cell>
        </row>
        <row r="893">
          <cell r="B893" t="str">
            <v>NUTIL</v>
          </cell>
          <cell r="C893" t="str">
            <v>NUTIL</v>
          </cell>
          <cell r="D893" t="str">
            <v>NUTIL</v>
          </cell>
          <cell r="E893" t="str">
            <v>NUTIL</v>
          </cell>
          <cell r="F893" t="str">
            <v>NUTIL</v>
          </cell>
          <cell r="H893" t="str">
            <v>PLNT</v>
          </cell>
          <cell r="I893" t="str">
            <v>PLNT</v>
          </cell>
          <cell r="J893" t="str">
            <v>PLNT</v>
          </cell>
          <cell r="K893" t="str">
            <v>PLNT</v>
          </cell>
          <cell r="L893" t="str">
            <v>PLNT</v>
          </cell>
        </row>
        <row r="894">
          <cell r="B894" t="str">
            <v>GP</v>
          </cell>
          <cell r="C894" t="str">
            <v>GP</v>
          </cell>
          <cell r="D894" t="str">
            <v>GP</v>
          </cell>
          <cell r="E894" t="str">
            <v>GP</v>
          </cell>
          <cell r="F894" t="str">
            <v>GP</v>
          </cell>
          <cell r="H894" t="str">
            <v>PLNT</v>
          </cell>
          <cell r="I894" t="str">
            <v>PLNT</v>
          </cell>
          <cell r="J894" t="str">
            <v>PLNT</v>
          </cell>
          <cell r="K894" t="str">
            <v>PLNT</v>
          </cell>
          <cell r="L894" t="str">
            <v>PLNT</v>
          </cell>
        </row>
        <row r="895">
          <cell r="B895" t="str">
            <v>GP</v>
          </cell>
          <cell r="C895" t="str">
            <v>GP</v>
          </cell>
          <cell r="D895" t="str">
            <v>GP</v>
          </cell>
          <cell r="E895" t="str">
            <v>GP</v>
          </cell>
          <cell r="F895" t="str">
            <v>GP</v>
          </cell>
          <cell r="H895" t="str">
            <v>PLNT</v>
          </cell>
          <cell r="I895" t="str">
            <v>PLNT</v>
          </cell>
          <cell r="J895" t="str">
            <v>PLNT</v>
          </cell>
          <cell r="K895" t="str">
            <v>PLNT</v>
          </cell>
          <cell r="L895" t="str">
            <v>PLNT</v>
          </cell>
        </row>
        <row r="899">
          <cell r="B899" t="str">
            <v>GP</v>
          </cell>
          <cell r="C899" t="str">
            <v>GP</v>
          </cell>
          <cell r="D899" t="str">
            <v>GP</v>
          </cell>
          <cell r="E899" t="str">
            <v>GP</v>
          </cell>
          <cell r="F899" t="str">
            <v>GP</v>
          </cell>
          <cell r="H899" t="str">
            <v>PLNT</v>
          </cell>
          <cell r="I899" t="str">
            <v>PLNT</v>
          </cell>
          <cell r="J899" t="str">
            <v>PLNT</v>
          </cell>
          <cell r="K899" t="str">
            <v>PLNT</v>
          </cell>
          <cell r="L899" t="str">
            <v>PLNT</v>
          </cell>
        </row>
        <row r="908">
          <cell r="B908" t="str">
            <v>GP</v>
          </cell>
          <cell r="C908" t="str">
            <v>GP</v>
          </cell>
          <cell r="D908" t="str">
            <v>GP</v>
          </cell>
          <cell r="E908" t="str">
            <v>GP</v>
          </cell>
          <cell r="F908" t="str">
            <v>GP</v>
          </cell>
          <cell r="H908" t="str">
            <v>PLNT</v>
          </cell>
          <cell r="I908" t="str">
            <v>PLNT</v>
          </cell>
          <cell r="J908" t="str">
            <v>PLNT</v>
          </cell>
          <cell r="K908" t="str">
            <v>PLNT</v>
          </cell>
          <cell r="L908" t="str">
            <v>PLNT</v>
          </cell>
        </row>
        <row r="912">
          <cell r="B912" t="str">
            <v>GP</v>
          </cell>
          <cell r="C912" t="str">
            <v>GP</v>
          </cell>
          <cell r="D912" t="str">
            <v>GP</v>
          </cell>
          <cell r="E912" t="str">
            <v>GP</v>
          </cell>
          <cell r="F912" t="str">
            <v>GP</v>
          </cell>
          <cell r="H912" t="str">
            <v>PLNT</v>
          </cell>
          <cell r="I912" t="str">
            <v>PLNT</v>
          </cell>
          <cell r="J912" t="str">
            <v>PLNT</v>
          </cell>
          <cell r="K912" t="str">
            <v>PLNT</v>
          </cell>
          <cell r="L912" t="str">
            <v>PLNT</v>
          </cell>
        </row>
        <row r="913">
          <cell r="B913" t="str">
            <v>P</v>
          </cell>
          <cell r="C913" t="str">
            <v>P</v>
          </cell>
          <cell r="D913" t="str">
            <v>P</v>
          </cell>
          <cell r="E913" t="str">
            <v>P</v>
          </cell>
          <cell r="F913" t="str">
            <v>P</v>
          </cell>
          <cell r="H913" t="str">
            <v>PLNT</v>
          </cell>
          <cell r="I913" t="str">
            <v>PLNT</v>
          </cell>
          <cell r="J913" t="str">
            <v>PLNT</v>
          </cell>
          <cell r="K913" t="str">
            <v>PLNT</v>
          </cell>
          <cell r="L913" t="str">
            <v>PLNT</v>
          </cell>
        </row>
        <row r="914">
          <cell r="B914" t="str">
            <v>PT</v>
          </cell>
          <cell r="C914" t="str">
            <v>PT</v>
          </cell>
          <cell r="D914" t="str">
            <v>PT</v>
          </cell>
          <cell r="E914" t="str">
            <v>PT</v>
          </cell>
          <cell r="F914" t="str">
            <v>PT</v>
          </cell>
          <cell r="H914" t="str">
            <v>PLNT</v>
          </cell>
          <cell r="I914" t="str">
            <v>PLNT</v>
          </cell>
          <cell r="J914" t="str">
            <v>PLNT</v>
          </cell>
          <cell r="K914" t="str">
            <v>PLNT</v>
          </cell>
          <cell r="L914" t="str">
            <v>PLNT</v>
          </cell>
        </row>
        <row r="915">
          <cell r="B915" t="str">
            <v>LABOR</v>
          </cell>
          <cell r="C915" t="str">
            <v>LABOR</v>
          </cell>
          <cell r="D915" t="str">
            <v>LABOR</v>
          </cell>
          <cell r="E915" t="str">
            <v>LABOR</v>
          </cell>
          <cell r="F915" t="str">
            <v>LABOR</v>
          </cell>
          <cell r="H915" t="str">
            <v>DISom</v>
          </cell>
          <cell r="I915" t="str">
            <v>DISom</v>
          </cell>
          <cell r="J915" t="str">
            <v>DISom</v>
          </cell>
          <cell r="K915" t="str">
            <v>DISom</v>
          </cell>
          <cell r="L915" t="str">
            <v>DISom</v>
          </cell>
        </row>
        <row r="916">
          <cell r="B916" t="str">
            <v>GP</v>
          </cell>
          <cell r="C916" t="str">
            <v>GP</v>
          </cell>
          <cell r="D916" t="str">
            <v>GP</v>
          </cell>
          <cell r="E916" t="str">
            <v>GP</v>
          </cell>
          <cell r="F916" t="str">
            <v>GP</v>
          </cell>
          <cell r="H916" t="str">
            <v>PLNT</v>
          </cell>
          <cell r="I916" t="str">
            <v>PLNT</v>
          </cell>
          <cell r="J916" t="str">
            <v>PLNT</v>
          </cell>
          <cell r="K916" t="str">
            <v>PLNT</v>
          </cell>
          <cell r="L916" t="str">
            <v>PLNT</v>
          </cell>
        </row>
        <row r="917">
          <cell r="B917" t="str">
            <v>P</v>
          </cell>
          <cell r="C917" t="str">
            <v>P</v>
          </cell>
          <cell r="D917" t="str">
            <v>P</v>
          </cell>
          <cell r="E917" t="str">
            <v>P</v>
          </cell>
          <cell r="F917" t="str">
            <v>P</v>
          </cell>
          <cell r="H917" t="str">
            <v>PLNT</v>
          </cell>
          <cell r="I917" t="str">
            <v>PLNT</v>
          </cell>
          <cell r="J917" t="str">
            <v>PLNT</v>
          </cell>
          <cell r="K917" t="str">
            <v>PLNT</v>
          </cell>
          <cell r="L917" t="str">
            <v>PLNT</v>
          </cell>
        </row>
        <row r="918">
          <cell r="B918" t="str">
            <v>PT</v>
          </cell>
          <cell r="C918" t="str">
            <v>PT</v>
          </cell>
          <cell r="D918" t="str">
            <v>PT</v>
          </cell>
          <cell r="E918" t="str">
            <v>PT</v>
          </cell>
          <cell r="F918" t="str">
            <v>PT</v>
          </cell>
          <cell r="H918" t="str">
            <v>PLNT</v>
          </cell>
          <cell r="I918" t="str">
            <v>PLNT</v>
          </cell>
          <cell r="J918" t="str">
            <v>PLNT</v>
          </cell>
          <cell r="K918" t="str">
            <v>PLNT</v>
          </cell>
          <cell r="L918" t="str">
            <v>PLNT</v>
          </cell>
        </row>
        <row r="919">
          <cell r="B919" t="str">
            <v>GP</v>
          </cell>
          <cell r="C919" t="str">
            <v>GP</v>
          </cell>
          <cell r="D919" t="str">
            <v>GP</v>
          </cell>
          <cell r="E919" t="str">
            <v>GP</v>
          </cell>
          <cell r="F919" t="str">
            <v>GP</v>
          </cell>
          <cell r="H919" t="str">
            <v>PLNT</v>
          </cell>
          <cell r="I919" t="str">
            <v>PLNT</v>
          </cell>
          <cell r="J919" t="str">
            <v>PLNT</v>
          </cell>
          <cell r="K919" t="str">
            <v>PLNT</v>
          </cell>
          <cell r="L919" t="str">
            <v>PLNT</v>
          </cell>
        </row>
        <row r="920">
          <cell r="B920" t="str">
            <v>DITEXP</v>
          </cell>
          <cell r="C920" t="str">
            <v>DITEXP</v>
          </cell>
          <cell r="D920" t="str">
            <v>DITEXP</v>
          </cell>
          <cell r="E920" t="str">
            <v>DITEXP</v>
          </cell>
          <cell r="F920" t="str">
            <v>DITEXP</v>
          </cell>
          <cell r="H920" t="str">
            <v>PLNT</v>
          </cell>
          <cell r="I920" t="str">
            <v>PLNT</v>
          </cell>
          <cell r="J920" t="str">
            <v>PLNT</v>
          </cell>
          <cell r="K920" t="str">
            <v>PLNT</v>
          </cell>
          <cell r="L920" t="str">
            <v>PLNT</v>
          </cell>
        </row>
        <row r="921">
          <cell r="B921" t="str">
            <v>CUST</v>
          </cell>
          <cell r="C921" t="str">
            <v>CUST</v>
          </cell>
          <cell r="D921" t="str">
            <v>CUST</v>
          </cell>
          <cell r="E921" t="str">
            <v>CUST</v>
          </cell>
          <cell r="F921" t="str">
            <v>CUST</v>
          </cell>
          <cell r="H921" t="str">
            <v>PLNT</v>
          </cell>
          <cell r="I921" t="str">
            <v>PLNT</v>
          </cell>
          <cell r="J921" t="str">
            <v>PLNT</v>
          </cell>
          <cell r="K921" t="str">
            <v>PLNT</v>
          </cell>
          <cell r="L921" t="str">
            <v>PLNT</v>
          </cell>
        </row>
        <row r="922">
          <cell r="B922" t="str">
            <v>CUST</v>
          </cell>
          <cell r="C922" t="str">
            <v>CUST</v>
          </cell>
          <cell r="D922" t="str">
            <v>CUST</v>
          </cell>
          <cell r="E922" t="str">
            <v>CUST</v>
          </cell>
          <cell r="F922" t="str">
            <v>CUST</v>
          </cell>
          <cell r="H922" t="str">
            <v>PLNT</v>
          </cell>
          <cell r="I922" t="str">
            <v>PLNT</v>
          </cell>
          <cell r="J922" t="str">
            <v>PLNT</v>
          </cell>
          <cell r="K922" t="str">
            <v>PLNT</v>
          </cell>
          <cell r="L922" t="str">
            <v>PLNT</v>
          </cell>
        </row>
        <row r="923">
          <cell r="B923" t="str">
            <v>IBT</v>
          </cell>
          <cell r="C923" t="str">
            <v>IBT</v>
          </cell>
          <cell r="D923" t="str">
            <v>IBT</v>
          </cell>
          <cell r="E923" t="str">
            <v>IBT</v>
          </cell>
          <cell r="F923" t="str">
            <v>IBT</v>
          </cell>
          <cell r="H923" t="str">
            <v>PLNT</v>
          </cell>
          <cell r="I923" t="str">
            <v>PLNT</v>
          </cell>
          <cell r="J923" t="str">
            <v>PLNT</v>
          </cell>
          <cell r="K923" t="str">
            <v>PLNT</v>
          </cell>
          <cell r="L923" t="str">
            <v>PLNT</v>
          </cell>
        </row>
        <row r="924">
          <cell r="B924" t="str">
            <v>DPW</v>
          </cell>
          <cell r="C924" t="str">
            <v>DPW</v>
          </cell>
          <cell r="D924" t="str">
            <v>DPW</v>
          </cell>
          <cell r="E924" t="str">
            <v>DPW</v>
          </cell>
          <cell r="F924" t="str">
            <v>DPW</v>
          </cell>
          <cell r="H924" t="str">
            <v>PLNT</v>
          </cell>
          <cell r="I924" t="str">
            <v>PLNT</v>
          </cell>
          <cell r="J924" t="str">
            <v>PLNT</v>
          </cell>
          <cell r="K924" t="str">
            <v>PLNT</v>
          </cell>
          <cell r="L924" t="str">
            <v>PLNT</v>
          </cell>
        </row>
        <row r="925">
          <cell r="B925" t="str">
            <v>GP</v>
          </cell>
          <cell r="C925" t="str">
            <v>GP</v>
          </cell>
          <cell r="D925" t="str">
            <v>GP</v>
          </cell>
          <cell r="E925" t="str">
            <v>GP</v>
          </cell>
          <cell r="F925" t="str">
            <v>GP</v>
          </cell>
          <cell r="H925" t="str">
            <v>PLNT</v>
          </cell>
          <cell r="I925" t="str">
            <v>PLNT</v>
          </cell>
          <cell r="J925" t="str">
            <v>PLNT</v>
          </cell>
          <cell r="K925" t="str">
            <v>PLNT</v>
          </cell>
          <cell r="L925" t="str">
            <v>PLNT</v>
          </cell>
        </row>
        <row r="926">
          <cell r="B926" t="str">
            <v>TAXDEPR</v>
          </cell>
          <cell r="C926" t="str">
            <v>TAXDEPR</v>
          </cell>
          <cell r="D926" t="str">
            <v>TAXDEPR</v>
          </cell>
          <cell r="E926" t="str">
            <v>TAXDEPR</v>
          </cell>
          <cell r="F926" t="str">
            <v>TAXDEPR</v>
          </cell>
          <cell r="H926" t="str">
            <v>PLNT</v>
          </cell>
          <cell r="I926" t="str">
            <v>PLNT</v>
          </cell>
          <cell r="J926" t="str">
            <v>PLNT</v>
          </cell>
          <cell r="K926" t="str">
            <v>PLNT</v>
          </cell>
          <cell r="L926" t="str">
            <v>PLNT</v>
          </cell>
        </row>
        <row r="927">
          <cell r="B927" t="str">
            <v>DPW</v>
          </cell>
          <cell r="C927" t="str">
            <v>DPW</v>
          </cell>
          <cell r="D927" t="str">
            <v>DPW</v>
          </cell>
          <cell r="E927" t="str">
            <v>DPW</v>
          </cell>
          <cell r="F927" t="str">
            <v>DPW</v>
          </cell>
          <cell r="H927" t="str">
            <v>PLNT</v>
          </cell>
          <cell r="I927" t="str">
            <v>PLNT</v>
          </cell>
          <cell r="J927" t="str">
            <v>PLNT</v>
          </cell>
          <cell r="K927" t="str">
            <v>PLNT</v>
          </cell>
          <cell r="L927" t="str">
            <v>PLNT</v>
          </cell>
        </row>
        <row r="931">
          <cell r="B931" t="str">
            <v>GP</v>
          </cell>
          <cell r="C931" t="str">
            <v>GP</v>
          </cell>
          <cell r="D931" t="str">
            <v>GP</v>
          </cell>
          <cell r="E931" t="str">
            <v>GP</v>
          </cell>
          <cell r="F931" t="str">
            <v>GP</v>
          </cell>
          <cell r="H931" t="str">
            <v>PLNT</v>
          </cell>
          <cell r="I931" t="str">
            <v>PLNT</v>
          </cell>
          <cell r="J931" t="str">
            <v>PLNT</v>
          </cell>
          <cell r="K931" t="str">
            <v>PLNT</v>
          </cell>
          <cell r="L931" t="str">
            <v>PLNT</v>
          </cell>
        </row>
        <row r="932">
          <cell r="B932" t="str">
            <v>PT</v>
          </cell>
          <cell r="C932" t="str">
            <v>PT</v>
          </cell>
          <cell r="D932" t="str">
            <v>PT</v>
          </cell>
          <cell r="E932" t="str">
            <v>PT</v>
          </cell>
          <cell r="F932" t="str">
            <v>PT</v>
          </cell>
          <cell r="H932" t="str">
            <v>PLNT</v>
          </cell>
          <cell r="I932" t="str">
            <v>PLNT</v>
          </cell>
          <cell r="J932" t="str">
            <v>PLNT</v>
          </cell>
          <cell r="K932" t="str">
            <v>PLNT</v>
          </cell>
          <cell r="L932" t="str">
            <v>PLNT</v>
          </cell>
        </row>
        <row r="933">
          <cell r="B933" t="str">
            <v>LABOR</v>
          </cell>
          <cell r="C933" t="str">
            <v>LABOR</v>
          </cell>
          <cell r="D933" t="str">
            <v>LABOR</v>
          </cell>
          <cell r="E933" t="str">
            <v>LABOR</v>
          </cell>
          <cell r="F933" t="str">
            <v>LABOR</v>
          </cell>
          <cell r="H933" t="str">
            <v>DISom</v>
          </cell>
          <cell r="I933" t="str">
            <v>DISom</v>
          </cell>
          <cell r="J933" t="str">
            <v>DISom</v>
          </cell>
          <cell r="K933" t="str">
            <v>DISom</v>
          </cell>
          <cell r="L933" t="str">
            <v>DISom</v>
          </cell>
        </row>
        <row r="934">
          <cell r="B934" t="str">
            <v>P</v>
          </cell>
          <cell r="C934" t="str">
            <v>P</v>
          </cell>
          <cell r="D934" t="str">
            <v>P</v>
          </cell>
          <cell r="E934" t="str">
            <v>P</v>
          </cell>
          <cell r="F934" t="str">
            <v>P</v>
          </cell>
          <cell r="H934" t="str">
            <v>PLNT</v>
          </cell>
          <cell r="I934" t="str">
            <v>PLNT</v>
          </cell>
          <cell r="J934" t="str">
            <v>PLNT</v>
          </cell>
          <cell r="K934" t="str">
            <v>PLNT</v>
          </cell>
          <cell r="L934" t="str">
            <v>PLNT</v>
          </cell>
        </row>
        <row r="935">
          <cell r="B935" t="str">
            <v>PT</v>
          </cell>
          <cell r="C935" t="str">
            <v>PT</v>
          </cell>
          <cell r="D935" t="str">
            <v>PT</v>
          </cell>
          <cell r="E935" t="str">
            <v>PT</v>
          </cell>
          <cell r="F935" t="str">
            <v>PT</v>
          </cell>
          <cell r="H935" t="str">
            <v>PLNT</v>
          </cell>
          <cell r="I935" t="str">
            <v>PLNT</v>
          </cell>
          <cell r="J935" t="str">
            <v>PLNT</v>
          </cell>
          <cell r="K935" t="str">
            <v>PLNT</v>
          </cell>
          <cell r="L935" t="str">
            <v>PLNT</v>
          </cell>
        </row>
        <row r="936">
          <cell r="B936" t="str">
            <v>GP</v>
          </cell>
          <cell r="C936" t="str">
            <v>GP</v>
          </cell>
          <cell r="D936" t="str">
            <v>GP</v>
          </cell>
          <cell r="E936" t="str">
            <v>GP</v>
          </cell>
          <cell r="F936" t="str">
            <v>GP</v>
          </cell>
          <cell r="H936" t="str">
            <v>PLNT</v>
          </cell>
          <cell r="I936" t="str">
            <v>PLNT</v>
          </cell>
          <cell r="J936" t="str">
            <v>PLNT</v>
          </cell>
          <cell r="K936" t="str">
            <v>PLNT</v>
          </cell>
          <cell r="L936" t="str">
            <v>PLNT</v>
          </cell>
        </row>
        <row r="937">
          <cell r="B937" t="str">
            <v>P</v>
          </cell>
          <cell r="C937" t="str">
            <v>P</v>
          </cell>
          <cell r="D937" t="str">
            <v>P</v>
          </cell>
          <cell r="E937" t="str">
            <v>P</v>
          </cell>
          <cell r="F937" t="str">
            <v>P</v>
          </cell>
          <cell r="H937" t="str">
            <v>PLNT</v>
          </cell>
          <cell r="I937" t="str">
            <v>PLNT</v>
          </cell>
          <cell r="J937" t="str">
            <v>PLNT</v>
          </cell>
          <cell r="K937" t="str">
            <v>PLNT</v>
          </cell>
          <cell r="L937" t="str">
            <v>PLNT</v>
          </cell>
        </row>
        <row r="938">
          <cell r="B938" t="str">
            <v>GP</v>
          </cell>
          <cell r="C938" t="str">
            <v>GP</v>
          </cell>
          <cell r="D938" t="str">
            <v>GP</v>
          </cell>
          <cell r="E938" t="str">
            <v>GP</v>
          </cell>
          <cell r="F938" t="str">
            <v>GP</v>
          </cell>
          <cell r="H938" t="str">
            <v>PLNT</v>
          </cell>
          <cell r="I938" t="str">
            <v>PLNT</v>
          </cell>
          <cell r="J938" t="str">
            <v>PLNT</v>
          </cell>
          <cell r="K938" t="str">
            <v>PLNT</v>
          </cell>
          <cell r="L938" t="str">
            <v>PLNT</v>
          </cell>
        </row>
        <row r="939">
          <cell r="B939" t="str">
            <v>CUST</v>
          </cell>
          <cell r="C939" t="str">
            <v>CUST</v>
          </cell>
          <cell r="D939" t="str">
            <v>CUST</v>
          </cell>
          <cell r="E939" t="str">
            <v>CUST</v>
          </cell>
          <cell r="F939" t="str">
            <v>CUST</v>
          </cell>
          <cell r="H939" t="str">
            <v>PLNT</v>
          </cell>
          <cell r="I939" t="str">
            <v>PLNT</v>
          </cell>
          <cell r="J939" t="str">
            <v>PLNT</v>
          </cell>
          <cell r="K939" t="str">
            <v>PLNT</v>
          </cell>
          <cell r="L939" t="str">
            <v>PLNT</v>
          </cell>
        </row>
        <row r="940">
          <cell r="B940" t="str">
            <v>DITEXP</v>
          </cell>
          <cell r="C940" t="str">
            <v>DITEXP</v>
          </cell>
          <cell r="D940" t="str">
            <v>DITEXP</v>
          </cell>
          <cell r="E940" t="str">
            <v>DITEXP</v>
          </cell>
          <cell r="F940" t="str">
            <v>DITEXP</v>
          </cell>
          <cell r="H940" t="str">
            <v>PLNT</v>
          </cell>
          <cell r="I940" t="str">
            <v>PLNT</v>
          </cell>
          <cell r="J940" t="str">
            <v>PLNT</v>
          </cell>
          <cell r="K940" t="str">
            <v>PLNT</v>
          </cell>
          <cell r="L940" t="str">
            <v>PLNT</v>
          </cell>
        </row>
        <row r="941">
          <cell r="B941" t="str">
            <v>P</v>
          </cell>
          <cell r="C941" t="str">
            <v>P</v>
          </cell>
          <cell r="D941" t="str">
            <v>P</v>
          </cell>
          <cell r="E941" t="str">
            <v>P</v>
          </cell>
          <cell r="F941" t="str">
            <v>P</v>
          </cell>
          <cell r="H941" t="str">
            <v>PLNT</v>
          </cell>
          <cell r="I941" t="str">
            <v>PLNT</v>
          </cell>
          <cell r="J941" t="str">
            <v>PLNT</v>
          </cell>
          <cell r="K941" t="str">
            <v>PLNT</v>
          </cell>
          <cell r="L941" t="str">
            <v>PLNT</v>
          </cell>
        </row>
        <row r="942">
          <cell r="B942" t="str">
            <v>DPW</v>
          </cell>
          <cell r="C942" t="str">
            <v>DPW</v>
          </cell>
          <cell r="D942" t="str">
            <v>DPW</v>
          </cell>
          <cell r="E942" t="str">
            <v>DPW</v>
          </cell>
          <cell r="F942" t="str">
            <v>DPW</v>
          </cell>
          <cell r="H942" t="str">
            <v>PLNT</v>
          </cell>
          <cell r="I942" t="str">
            <v>PLNT</v>
          </cell>
          <cell r="J942" t="str">
            <v>PLNT</v>
          </cell>
          <cell r="K942" t="str">
            <v>PLNT</v>
          </cell>
          <cell r="L942" t="str">
            <v>PLNT</v>
          </cell>
        </row>
        <row r="946">
          <cell r="B946" t="str">
            <v>GP</v>
          </cell>
          <cell r="C946" t="str">
            <v>GP</v>
          </cell>
          <cell r="D946" t="str">
            <v>GP</v>
          </cell>
          <cell r="E946" t="str">
            <v>GP</v>
          </cell>
          <cell r="F946" t="str">
            <v>GP</v>
          </cell>
          <cell r="H946" t="str">
            <v>PLNT</v>
          </cell>
          <cell r="I946" t="str">
            <v>PLNT</v>
          </cell>
          <cell r="J946" t="str">
            <v>PLNT</v>
          </cell>
          <cell r="K946" t="str">
            <v>PLNT</v>
          </cell>
          <cell r="L946" t="str">
            <v>PLNT</v>
          </cell>
        </row>
        <row r="947">
          <cell r="B947" t="str">
            <v>P</v>
          </cell>
          <cell r="C947" t="str">
            <v>P</v>
          </cell>
          <cell r="D947" t="str">
            <v>P</v>
          </cell>
          <cell r="E947" t="str">
            <v>P</v>
          </cell>
          <cell r="F947" t="str">
            <v>P</v>
          </cell>
          <cell r="H947" t="str">
            <v>PLNT</v>
          </cell>
          <cell r="I947" t="str">
            <v>PLNT</v>
          </cell>
          <cell r="J947" t="str">
            <v>PLNT</v>
          </cell>
          <cell r="K947" t="str">
            <v>PLNT</v>
          </cell>
          <cell r="L947" t="str">
            <v>PLNT</v>
          </cell>
        </row>
        <row r="948">
          <cell r="B948" t="str">
            <v>PT</v>
          </cell>
          <cell r="C948" t="str">
            <v>PT</v>
          </cell>
          <cell r="D948" t="str">
            <v>PT</v>
          </cell>
          <cell r="E948" t="str">
            <v>PT</v>
          </cell>
          <cell r="F948" t="str">
            <v>PT</v>
          </cell>
          <cell r="H948" t="str">
            <v>PLNT</v>
          </cell>
          <cell r="I948" t="str">
            <v>PLNT</v>
          </cell>
          <cell r="J948" t="str">
            <v>PLNT</v>
          </cell>
          <cell r="K948" t="str">
            <v>PLNT</v>
          </cell>
          <cell r="L948" t="str">
            <v>PLNT</v>
          </cell>
        </row>
        <row r="949">
          <cell r="B949" t="str">
            <v>GP</v>
          </cell>
          <cell r="C949" t="str">
            <v>GP</v>
          </cell>
          <cell r="D949" t="str">
            <v>GP</v>
          </cell>
          <cell r="E949" t="str">
            <v>GP</v>
          </cell>
          <cell r="F949" t="str">
            <v>GP</v>
          </cell>
          <cell r="H949" t="str">
            <v>PLNT</v>
          </cell>
          <cell r="I949" t="str">
            <v>PLNT</v>
          </cell>
          <cell r="J949" t="str">
            <v>PLNT</v>
          </cell>
          <cell r="K949" t="str">
            <v>PLNT</v>
          </cell>
          <cell r="L949" t="str">
            <v>PLNT</v>
          </cell>
        </row>
        <row r="950">
          <cell r="B950" t="str">
            <v>PT</v>
          </cell>
          <cell r="C950" t="str">
            <v>PT</v>
          </cell>
          <cell r="D950" t="str">
            <v>PT</v>
          </cell>
          <cell r="E950" t="str">
            <v>PT</v>
          </cell>
          <cell r="F950" t="str">
            <v>PT</v>
          </cell>
          <cell r="H950" t="str">
            <v>PLNT</v>
          </cell>
          <cell r="I950" t="str">
            <v>PLNT</v>
          </cell>
          <cell r="J950" t="str">
            <v>PLNT</v>
          </cell>
          <cell r="K950" t="str">
            <v>PLNT</v>
          </cell>
          <cell r="L950" t="str">
            <v>PLNT</v>
          </cell>
        </row>
        <row r="951">
          <cell r="B951" t="str">
            <v>GP</v>
          </cell>
          <cell r="C951" t="str">
            <v>GP</v>
          </cell>
          <cell r="D951" t="str">
            <v>GP</v>
          </cell>
          <cell r="E951" t="str">
            <v>GP</v>
          </cell>
          <cell r="F951" t="str">
            <v>GP</v>
          </cell>
          <cell r="H951" t="str">
            <v>PLNT</v>
          </cell>
          <cell r="I951" t="str">
            <v>PLNT</v>
          </cell>
          <cell r="J951" t="str">
            <v>PLNT</v>
          </cell>
          <cell r="K951" t="str">
            <v>PLNT</v>
          </cell>
          <cell r="L951" t="str">
            <v>PLNT</v>
          </cell>
        </row>
        <row r="952">
          <cell r="B952" t="str">
            <v>LABOR</v>
          </cell>
          <cell r="C952" t="str">
            <v>LABOR</v>
          </cell>
          <cell r="D952" t="str">
            <v>LABOR</v>
          </cell>
          <cell r="E952" t="str">
            <v>LABOR</v>
          </cell>
          <cell r="F952" t="str">
            <v>LABOR</v>
          </cell>
          <cell r="H952" t="str">
            <v>DISom</v>
          </cell>
          <cell r="I952" t="str">
            <v>DISom</v>
          </cell>
          <cell r="J952" t="str">
            <v>DISom</v>
          </cell>
          <cell r="K952" t="str">
            <v>DISom</v>
          </cell>
          <cell r="L952" t="str">
            <v>DISom</v>
          </cell>
        </row>
        <row r="953">
          <cell r="B953" t="str">
            <v>PT</v>
          </cell>
          <cell r="C953" t="str">
            <v>PT</v>
          </cell>
          <cell r="D953" t="str">
            <v>PT</v>
          </cell>
          <cell r="E953" t="str">
            <v>PT</v>
          </cell>
          <cell r="F953" t="str">
            <v>PT</v>
          </cell>
          <cell r="H953" t="str">
            <v>PLNT</v>
          </cell>
          <cell r="I953" t="str">
            <v>PLNT</v>
          </cell>
          <cell r="J953" t="str">
            <v>PLNT</v>
          </cell>
          <cell r="K953" t="str">
            <v>PLNT</v>
          </cell>
          <cell r="L953" t="str">
            <v>PLNT</v>
          </cell>
        </row>
        <row r="954">
          <cell r="B954" t="str">
            <v>CUST</v>
          </cell>
          <cell r="C954" t="str">
            <v>CUST</v>
          </cell>
          <cell r="D954" t="str">
            <v>CUST</v>
          </cell>
          <cell r="E954" t="str">
            <v>CUST</v>
          </cell>
          <cell r="F954" t="str">
            <v>CUST</v>
          </cell>
          <cell r="H954" t="str">
            <v>PLNT</v>
          </cell>
          <cell r="I954" t="str">
            <v>PLNT</v>
          </cell>
          <cell r="J954" t="str">
            <v>PLNT</v>
          </cell>
          <cell r="K954" t="str">
            <v>PLNT</v>
          </cell>
          <cell r="L954" t="str">
            <v>PLNT</v>
          </cell>
        </row>
        <row r="955">
          <cell r="B955" t="str">
            <v>P</v>
          </cell>
          <cell r="C955" t="str">
            <v>P</v>
          </cell>
          <cell r="D955" t="str">
            <v>P</v>
          </cell>
          <cell r="E955" t="str">
            <v>P</v>
          </cell>
          <cell r="F955" t="str">
            <v>P</v>
          </cell>
          <cell r="H955" t="str">
            <v>PLNT</v>
          </cell>
          <cell r="I955" t="str">
            <v>PLNT</v>
          </cell>
          <cell r="J955" t="str">
            <v>PLNT</v>
          </cell>
          <cell r="K955" t="str">
            <v>PLNT</v>
          </cell>
          <cell r="L955" t="str">
            <v>PLNT</v>
          </cell>
        </row>
        <row r="956">
          <cell r="B956" t="str">
            <v>DITEXP</v>
          </cell>
          <cell r="C956" t="str">
            <v>DITEXP</v>
          </cell>
          <cell r="D956" t="str">
            <v>DITEXP</v>
          </cell>
          <cell r="E956" t="str">
            <v>DITEXP</v>
          </cell>
          <cell r="F956" t="str">
            <v>DITEXP</v>
          </cell>
          <cell r="H956" t="str">
            <v>PLNT</v>
          </cell>
          <cell r="I956" t="str">
            <v>PLNT</v>
          </cell>
          <cell r="J956" t="str">
            <v>PLNT</v>
          </cell>
          <cell r="K956" t="str">
            <v>PLNT</v>
          </cell>
          <cell r="L956" t="str">
            <v>PLNT</v>
          </cell>
        </row>
        <row r="957">
          <cell r="B957" t="str">
            <v>P</v>
          </cell>
          <cell r="C957" t="str">
            <v>P</v>
          </cell>
          <cell r="D957" t="str">
            <v>P</v>
          </cell>
          <cell r="E957" t="str">
            <v>P</v>
          </cell>
          <cell r="F957" t="str">
            <v>P</v>
          </cell>
          <cell r="H957" t="str">
            <v>PLNT</v>
          </cell>
          <cell r="I957" t="str">
            <v>PLNT</v>
          </cell>
          <cell r="J957" t="str">
            <v>PLNT</v>
          </cell>
          <cell r="K957" t="str">
            <v>PLNT</v>
          </cell>
          <cell r="L957" t="str">
            <v>PLNT</v>
          </cell>
        </row>
        <row r="958">
          <cell r="B958" t="str">
            <v>IBT</v>
          </cell>
          <cell r="C958" t="str">
            <v>IBT</v>
          </cell>
          <cell r="D958" t="str">
            <v>IBT</v>
          </cell>
          <cell r="E958" t="str">
            <v>IBT</v>
          </cell>
          <cell r="F958" t="str">
            <v>IBT</v>
          </cell>
          <cell r="H958" t="str">
            <v>PLNT</v>
          </cell>
          <cell r="I958" t="str">
            <v>PLNT</v>
          </cell>
          <cell r="J958" t="str">
            <v>PLNT</v>
          </cell>
          <cell r="K958" t="str">
            <v>PLNT</v>
          </cell>
          <cell r="L958" t="str">
            <v>PLNT</v>
          </cell>
        </row>
        <row r="959">
          <cell r="B959" t="str">
            <v>DPW</v>
          </cell>
          <cell r="C959" t="str">
            <v>DPW</v>
          </cell>
          <cell r="D959" t="str">
            <v>DPW</v>
          </cell>
          <cell r="E959" t="str">
            <v>DPW</v>
          </cell>
          <cell r="F959" t="str">
            <v>DPW</v>
          </cell>
          <cell r="H959" t="str">
            <v>PLNT</v>
          </cell>
          <cell r="I959" t="str">
            <v>PLNT</v>
          </cell>
          <cell r="J959" t="str">
            <v>PLNT</v>
          </cell>
          <cell r="K959" t="str">
            <v>PLNT</v>
          </cell>
          <cell r="L959" t="str">
            <v>PLNT</v>
          </cell>
        </row>
        <row r="960">
          <cell r="B960" t="str">
            <v>GP</v>
          </cell>
          <cell r="C960" t="str">
            <v>GP</v>
          </cell>
          <cell r="D960" t="str">
            <v>GP</v>
          </cell>
          <cell r="E960" t="str">
            <v>GP</v>
          </cell>
          <cell r="F960" t="str">
            <v>GP</v>
          </cell>
          <cell r="H960" t="str">
            <v>PLNT</v>
          </cell>
          <cell r="I960" t="str">
            <v>PLNT</v>
          </cell>
          <cell r="J960" t="str">
            <v>PLNT</v>
          </cell>
          <cell r="K960" t="str">
            <v>PLNT</v>
          </cell>
          <cell r="L960" t="str">
            <v>PLNT</v>
          </cell>
        </row>
        <row r="961">
          <cell r="B961" t="str">
            <v>TAXDEPR</v>
          </cell>
          <cell r="C961" t="str">
            <v>TAXDEPR</v>
          </cell>
          <cell r="D961" t="str">
            <v>TAXDEPR</v>
          </cell>
          <cell r="E961" t="str">
            <v>TAXDEPR</v>
          </cell>
          <cell r="F961" t="str">
            <v>TAXDEPR</v>
          </cell>
          <cell r="H961" t="str">
            <v>PLNT</v>
          </cell>
          <cell r="I961" t="str">
            <v>PLNT</v>
          </cell>
          <cell r="J961" t="str">
            <v>PLNT</v>
          </cell>
          <cell r="K961" t="str">
            <v>PLNT</v>
          </cell>
          <cell r="L961" t="str">
            <v>PLNT</v>
          </cell>
        </row>
        <row r="965">
          <cell r="B965" t="str">
            <v>GP</v>
          </cell>
          <cell r="C965" t="str">
            <v>GP</v>
          </cell>
          <cell r="D965" t="str">
            <v>GP</v>
          </cell>
          <cell r="E965" t="str">
            <v>GP</v>
          </cell>
          <cell r="F965" t="str">
            <v>GP</v>
          </cell>
          <cell r="H965" t="str">
            <v>PLNT</v>
          </cell>
          <cell r="I965" t="str">
            <v>PLNT</v>
          </cell>
          <cell r="J965" t="str">
            <v>PLNT</v>
          </cell>
          <cell r="K965" t="str">
            <v>PLNT</v>
          </cell>
          <cell r="L965" t="str">
            <v>PLNT</v>
          </cell>
        </row>
        <row r="966">
          <cell r="B966" t="str">
            <v>GP</v>
          </cell>
          <cell r="C966" t="str">
            <v>GP</v>
          </cell>
          <cell r="D966" t="str">
            <v>GP</v>
          </cell>
          <cell r="E966" t="str">
            <v>GP</v>
          </cell>
          <cell r="F966" t="str">
            <v>GP</v>
          </cell>
          <cell r="H966" t="str">
            <v>PLNT</v>
          </cell>
          <cell r="I966" t="str">
            <v>PLNT</v>
          </cell>
          <cell r="J966" t="str">
            <v>PLNT</v>
          </cell>
          <cell r="K966" t="str">
            <v>PLNT</v>
          </cell>
          <cell r="L966" t="str">
            <v>PLNT</v>
          </cell>
        </row>
        <row r="967">
          <cell r="B967" t="str">
            <v>DITEXP</v>
          </cell>
          <cell r="C967" t="str">
            <v>DITEXP</v>
          </cell>
          <cell r="D967" t="str">
            <v>DITEXP</v>
          </cell>
          <cell r="E967" t="str">
            <v>DITEXP</v>
          </cell>
          <cell r="F967" t="str">
            <v>DITEXP</v>
          </cell>
          <cell r="H967" t="str">
            <v>PLNT</v>
          </cell>
          <cell r="I967" t="str">
            <v>PLNT</v>
          </cell>
          <cell r="J967" t="str">
            <v>PLNT</v>
          </cell>
          <cell r="K967" t="str">
            <v>PLNT</v>
          </cell>
          <cell r="L967" t="str">
            <v>PLNT</v>
          </cell>
        </row>
        <row r="968">
          <cell r="B968" t="str">
            <v>PT</v>
          </cell>
          <cell r="C968" t="str">
            <v>PT</v>
          </cell>
          <cell r="D968" t="str">
            <v>PT</v>
          </cell>
          <cell r="E968" t="str">
            <v>PT</v>
          </cell>
          <cell r="F968" t="str">
            <v>PT</v>
          </cell>
          <cell r="H968" t="str">
            <v>PLNT</v>
          </cell>
          <cell r="I968" t="str">
            <v>PLNT</v>
          </cell>
          <cell r="J968" t="str">
            <v>PLNT</v>
          </cell>
          <cell r="K968" t="str">
            <v>PLNT</v>
          </cell>
          <cell r="L968" t="str">
            <v>PLNT</v>
          </cell>
        </row>
        <row r="969">
          <cell r="B969" t="str">
            <v>P</v>
          </cell>
          <cell r="C969" t="str">
            <v>P</v>
          </cell>
          <cell r="D969" t="str">
            <v>P</v>
          </cell>
          <cell r="E969" t="str">
            <v>P</v>
          </cell>
          <cell r="F969" t="str">
            <v>P</v>
          </cell>
          <cell r="H969" t="str">
            <v>PLNT</v>
          </cell>
          <cell r="I969" t="str">
            <v>PLNT</v>
          </cell>
          <cell r="J969" t="str">
            <v>PLNT</v>
          </cell>
          <cell r="K969" t="str">
            <v>PLNT</v>
          </cell>
          <cell r="L969" t="str">
            <v>PLNT</v>
          </cell>
        </row>
        <row r="970">
          <cell r="B970" t="str">
            <v>PT</v>
          </cell>
          <cell r="C970" t="str">
            <v>PT</v>
          </cell>
          <cell r="D970" t="str">
            <v>PT</v>
          </cell>
          <cell r="E970" t="str">
            <v>PT</v>
          </cell>
          <cell r="F970" t="str">
            <v>PT</v>
          </cell>
          <cell r="H970" t="str">
            <v>PLNT</v>
          </cell>
          <cell r="I970" t="str">
            <v>PLNT</v>
          </cell>
          <cell r="J970" t="str">
            <v>PLNT</v>
          </cell>
          <cell r="K970" t="str">
            <v>PLNT</v>
          </cell>
          <cell r="L970" t="str">
            <v>PLNT</v>
          </cell>
        </row>
        <row r="971">
          <cell r="B971" t="str">
            <v>CUST</v>
          </cell>
          <cell r="C971" t="str">
            <v>CUST</v>
          </cell>
          <cell r="D971" t="str">
            <v>CUST</v>
          </cell>
          <cell r="E971" t="str">
            <v>CUST</v>
          </cell>
          <cell r="F971" t="str">
            <v>CUST</v>
          </cell>
          <cell r="H971" t="str">
            <v>PLNT</v>
          </cell>
          <cell r="I971" t="str">
            <v>PLNT</v>
          </cell>
          <cell r="J971" t="str">
            <v>PLNT</v>
          </cell>
          <cell r="K971" t="str">
            <v>PLNT</v>
          </cell>
          <cell r="L971" t="str">
            <v>PLNT</v>
          </cell>
        </row>
        <row r="972">
          <cell r="B972" t="str">
            <v>GP</v>
          </cell>
          <cell r="C972" t="str">
            <v>GP</v>
          </cell>
          <cell r="D972" t="str">
            <v>GP</v>
          </cell>
          <cell r="E972" t="str">
            <v>GP</v>
          </cell>
          <cell r="F972" t="str">
            <v>GP</v>
          </cell>
          <cell r="H972" t="str">
            <v>PLNT</v>
          </cell>
          <cell r="I972" t="str">
            <v>PLNT</v>
          </cell>
          <cell r="J972" t="str">
            <v>PLNT</v>
          </cell>
          <cell r="K972" t="str">
            <v>PLNT</v>
          </cell>
          <cell r="L972" t="str">
            <v>PLNT</v>
          </cell>
        </row>
        <row r="973">
          <cell r="B973" t="str">
            <v>LABOR</v>
          </cell>
          <cell r="C973" t="str">
            <v>LABOR</v>
          </cell>
          <cell r="D973" t="str">
            <v>LABOR</v>
          </cell>
          <cell r="E973" t="str">
            <v>LABOR</v>
          </cell>
          <cell r="F973" t="str">
            <v>LABOR</v>
          </cell>
          <cell r="H973" t="str">
            <v>DISom</v>
          </cell>
          <cell r="I973" t="str">
            <v>DISom</v>
          </cell>
          <cell r="J973" t="str">
            <v>DISom</v>
          </cell>
          <cell r="K973" t="str">
            <v>DISom</v>
          </cell>
          <cell r="L973" t="str">
            <v>DISom</v>
          </cell>
        </row>
        <row r="974">
          <cell r="B974" t="str">
            <v>P</v>
          </cell>
          <cell r="C974" t="str">
            <v>P</v>
          </cell>
          <cell r="D974" t="str">
            <v>P</v>
          </cell>
          <cell r="E974" t="str">
            <v>P</v>
          </cell>
          <cell r="F974" t="str">
            <v>P</v>
          </cell>
          <cell r="H974" t="str">
            <v>PLNT</v>
          </cell>
          <cell r="I974" t="str">
            <v>PLNT</v>
          </cell>
          <cell r="J974" t="str">
            <v>PLNT</v>
          </cell>
          <cell r="K974" t="str">
            <v>PLNT</v>
          </cell>
          <cell r="L974" t="str">
            <v>PLNT</v>
          </cell>
        </row>
        <row r="975">
          <cell r="B975" t="str">
            <v>P</v>
          </cell>
          <cell r="C975" t="str">
            <v>P</v>
          </cell>
          <cell r="D975" t="str">
            <v>P</v>
          </cell>
          <cell r="E975" t="str">
            <v>P</v>
          </cell>
          <cell r="F975" t="str">
            <v>P</v>
          </cell>
          <cell r="H975" t="str">
            <v>PLNT</v>
          </cell>
          <cell r="I975" t="str">
            <v>PLNT</v>
          </cell>
          <cell r="J975" t="str">
            <v>PLNT</v>
          </cell>
          <cell r="K975" t="str">
            <v>PLNT</v>
          </cell>
          <cell r="L975" t="str">
            <v>PLNT</v>
          </cell>
        </row>
        <row r="976">
          <cell r="B976" t="str">
            <v>PT</v>
          </cell>
          <cell r="C976" t="str">
            <v>PT</v>
          </cell>
          <cell r="D976" t="str">
            <v>PT</v>
          </cell>
          <cell r="E976" t="str">
            <v>PT</v>
          </cell>
          <cell r="F976" t="str">
            <v>PT</v>
          </cell>
          <cell r="H976" t="str">
            <v>PLNT</v>
          </cell>
          <cell r="I976" t="str">
            <v>PLNT</v>
          </cell>
          <cell r="J976" t="str">
            <v>PLNT</v>
          </cell>
          <cell r="K976" t="str">
            <v>PLNT</v>
          </cell>
          <cell r="L976" t="str">
            <v>PLNT</v>
          </cell>
        </row>
        <row r="982">
          <cell r="B982" t="str">
            <v>SCHMAF</v>
          </cell>
          <cell r="C982" t="str">
            <v>SCHMAF</v>
          </cell>
          <cell r="D982" t="str">
            <v>SCHMAF</v>
          </cell>
          <cell r="E982" t="str">
            <v>SCHMAF</v>
          </cell>
          <cell r="F982" t="str">
            <v>SCHMAF</v>
          </cell>
          <cell r="H982" t="str">
            <v>PLNT</v>
          </cell>
          <cell r="I982" t="str">
            <v>PLNT</v>
          </cell>
          <cell r="J982" t="str">
            <v>PLNT</v>
          </cell>
          <cell r="K982" t="str">
            <v>PLNT</v>
          </cell>
          <cell r="L982" t="str">
            <v>PLNT</v>
          </cell>
        </row>
        <row r="983">
          <cell r="B983" t="str">
            <v>SCHMAF</v>
          </cell>
          <cell r="C983" t="str">
            <v>SCHMAF</v>
          </cell>
          <cell r="D983" t="str">
            <v>SCHMAF</v>
          </cell>
          <cell r="E983" t="str">
            <v>SCHMAF</v>
          </cell>
          <cell r="F983" t="str">
            <v>SCHMAF</v>
          </cell>
          <cell r="H983" t="str">
            <v>PLNT</v>
          </cell>
          <cell r="I983" t="str">
            <v>PLNT</v>
          </cell>
          <cell r="J983" t="str">
            <v>PLNT</v>
          </cell>
          <cell r="K983" t="str">
            <v>PLNT</v>
          </cell>
          <cell r="L983" t="str">
            <v>PLNT</v>
          </cell>
        </row>
        <row r="984">
          <cell r="B984" t="str">
            <v>SCHMAF</v>
          </cell>
          <cell r="C984" t="str">
            <v>SCHMAF</v>
          </cell>
          <cell r="D984" t="str">
            <v>SCHMAF</v>
          </cell>
          <cell r="E984" t="str">
            <v>SCHMAF</v>
          </cell>
          <cell r="F984" t="str">
            <v>SCHMAF</v>
          </cell>
          <cell r="H984" t="str">
            <v>PLNT</v>
          </cell>
          <cell r="I984" t="str">
            <v>PLNT</v>
          </cell>
          <cell r="J984" t="str">
            <v>PLNT</v>
          </cell>
          <cell r="K984" t="str">
            <v>PLNT</v>
          </cell>
          <cell r="L984" t="str">
            <v>PLNT</v>
          </cell>
        </row>
        <row r="985">
          <cell r="B985" t="str">
            <v>SCHMAF</v>
          </cell>
          <cell r="C985" t="str">
            <v>SCHMAF</v>
          </cell>
          <cell r="D985" t="str">
            <v>SCHMAF</v>
          </cell>
          <cell r="E985" t="str">
            <v>SCHMAF</v>
          </cell>
          <cell r="F985" t="str">
            <v>SCHMAF</v>
          </cell>
          <cell r="H985" t="str">
            <v>PLNT</v>
          </cell>
          <cell r="I985" t="str">
            <v>PLNT</v>
          </cell>
          <cell r="J985" t="str">
            <v>PLNT</v>
          </cell>
          <cell r="K985" t="str">
            <v>PLNT</v>
          </cell>
          <cell r="L985" t="str">
            <v>PLNT</v>
          </cell>
        </row>
        <row r="986">
          <cell r="B986" t="str">
            <v>SCHMAF</v>
          </cell>
          <cell r="C986" t="str">
            <v>SCHMAF</v>
          </cell>
          <cell r="D986" t="str">
            <v>SCHMAF</v>
          </cell>
          <cell r="E986" t="str">
            <v>SCHMAF</v>
          </cell>
          <cell r="F986" t="str">
            <v>SCHMAF</v>
          </cell>
          <cell r="H986" t="str">
            <v>PLNT</v>
          </cell>
          <cell r="I986" t="str">
            <v>PLNT</v>
          </cell>
          <cell r="J986" t="str">
            <v>PLNT</v>
          </cell>
          <cell r="K986" t="str">
            <v>PLNT</v>
          </cell>
          <cell r="L986" t="str">
            <v>PLNT</v>
          </cell>
        </row>
        <row r="987">
          <cell r="B987" t="str">
            <v>SCHMAF</v>
          </cell>
          <cell r="C987" t="str">
            <v>SCHMAF</v>
          </cell>
          <cell r="D987" t="str">
            <v>SCHMAF</v>
          </cell>
          <cell r="E987" t="str">
            <v>SCHMAF</v>
          </cell>
          <cell r="F987" t="str">
            <v>SCHMAF</v>
          </cell>
          <cell r="H987" t="str">
            <v>PLNT</v>
          </cell>
          <cell r="I987" t="str">
            <v>PLNT</v>
          </cell>
          <cell r="J987" t="str">
            <v>PLNT</v>
          </cell>
          <cell r="K987" t="str">
            <v>PLNT</v>
          </cell>
          <cell r="L987" t="str">
            <v>PLNT</v>
          </cell>
        </row>
        <row r="991">
          <cell r="B991" t="str">
            <v>P</v>
          </cell>
          <cell r="C991" t="str">
            <v>P</v>
          </cell>
          <cell r="D991" t="str">
            <v>P</v>
          </cell>
          <cell r="E991" t="str">
            <v>P</v>
          </cell>
          <cell r="F991" t="str">
            <v>P</v>
          </cell>
          <cell r="H991" t="str">
            <v>DRB</v>
          </cell>
          <cell r="I991" t="str">
            <v>DRB</v>
          </cell>
          <cell r="J991" t="str">
            <v>DRB</v>
          </cell>
          <cell r="K991" t="str">
            <v>DRB</v>
          </cell>
          <cell r="L991" t="str">
            <v>DRB</v>
          </cell>
        </row>
        <row r="992">
          <cell r="B992" t="str">
            <v>P</v>
          </cell>
          <cell r="C992" t="str">
            <v>P</v>
          </cell>
          <cell r="D992" t="str">
            <v>P</v>
          </cell>
          <cell r="E992" t="str">
            <v>P</v>
          </cell>
          <cell r="F992" t="str">
            <v>P</v>
          </cell>
          <cell r="H992" t="str">
            <v>DRB</v>
          </cell>
          <cell r="I992" t="str">
            <v>DRB</v>
          </cell>
          <cell r="J992" t="str">
            <v>DRB</v>
          </cell>
          <cell r="K992" t="str">
            <v>DRB</v>
          </cell>
          <cell r="L992" t="str">
            <v>DRB</v>
          </cell>
        </row>
        <row r="993">
          <cell r="B993" t="str">
            <v>LABOR</v>
          </cell>
          <cell r="C993" t="str">
            <v>LABOR</v>
          </cell>
          <cell r="D993" t="str">
            <v>LABOR</v>
          </cell>
          <cell r="E993" t="str">
            <v>LABOR</v>
          </cell>
          <cell r="F993" t="str">
            <v>LABOR</v>
          </cell>
          <cell r="H993" t="str">
            <v>DISom</v>
          </cell>
          <cell r="I993" t="str">
            <v>DISom</v>
          </cell>
          <cell r="J993" t="str">
            <v>DISom</v>
          </cell>
          <cell r="K993" t="str">
            <v>DISom</v>
          </cell>
          <cell r="L993" t="str">
            <v>DISom</v>
          </cell>
        </row>
        <row r="994">
          <cell r="B994" t="str">
            <v>SCHMAP-SO</v>
          </cell>
          <cell r="C994" t="str">
            <v>SCHMAP-SO</v>
          </cell>
          <cell r="D994" t="str">
            <v>SCHMAP-SO</v>
          </cell>
          <cell r="E994" t="str">
            <v>SCHMAP-SO</v>
          </cell>
          <cell r="F994" t="str">
            <v>SCHMAP-SO</v>
          </cell>
          <cell r="H994" t="str">
            <v>DISom</v>
          </cell>
          <cell r="I994" t="str">
            <v>DISom</v>
          </cell>
          <cell r="J994" t="str">
            <v>DISom</v>
          </cell>
          <cell r="K994" t="str">
            <v>DISom</v>
          </cell>
          <cell r="L994" t="str">
            <v>DISom</v>
          </cell>
        </row>
        <row r="995">
          <cell r="B995" t="str">
            <v>SCHMAP</v>
          </cell>
          <cell r="C995" t="str">
            <v>SCHMAP</v>
          </cell>
          <cell r="D995" t="str">
            <v>SCHMAP</v>
          </cell>
          <cell r="E995" t="str">
            <v>SCHMAP</v>
          </cell>
          <cell r="F995" t="str">
            <v>SCHMAP</v>
          </cell>
          <cell r="H995" t="str">
            <v>DRB</v>
          </cell>
          <cell r="I995" t="str">
            <v>DRB</v>
          </cell>
          <cell r="J995" t="str">
            <v>DRB</v>
          </cell>
          <cell r="K995" t="str">
            <v>DRB</v>
          </cell>
          <cell r="L995" t="str">
            <v>DRB</v>
          </cell>
        </row>
        <row r="996">
          <cell r="B996" t="str">
            <v>BOOKDEPR</v>
          </cell>
          <cell r="C996" t="str">
            <v>BOOKDEPR</v>
          </cell>
          <cell r="D996" t="str">
            <v>BOOKDEPR</v>
          </cell>
          <cell r="E996" t="str">
            <v>BOOKDEPR</v>
          </cell>
          <cell r="F996" t="str">
            <v>BOOKDEPR</v>
          </cell>
          <cell r="H996" t="str">
            <v>PLNT</v>
          </cell>
          <cell r="I996" t="str">
            <v>PLNT</v>
          </cell>
          <cell r="J996" t="str">
            <v>PLNT</v>
          </cell>
          <cell r="K996" t="str">
            <v>PLNT</v>
          </cell>
          <cell r="L996" t="str">
            <v>PLNT</v>
          </cell>
        </row>
        <row r="1000">
          <cell r="B1000" t="str">
            <v>SCHMAT-SITUS</v>
          </cell>
          <cell r="C1000" t="str">
            <v>SCHMAT-SITUS</v>
          </cell>
          <cell r="D1000" t="str">
            <v>SCHMAT-SITUS</v>
          </cell>
          <cell r="E1000" t="str">
            <v>SCHMAT-SITUS</v>
          </cell>
          <cell r="F1000" t="str">
            <v>SCHMAT-SITUS</v>
          </cell>
          <cell r="H1000" t="str">
            <v>PLNT</v>
          </cell>
          <cell r="I1000" t="str">
            <v>PLNT</v>
          </cell>
          <cell r="J1000" t="str">
            <v>PLNT</v>
          </cell>
          <cell r="K1000" t="str">
            <v>PLNT</v>
          </cell>
          <cell r="L1000" t="str">
            <v>PLNT</v>
          </cell>
        </row>
        <row r="1001">
          <cell r="B1001" t="str">
            <v>P</v>
          </cell>
          <cell r="C1001" t="str">
            <v>P</v>
          </cell>
          <cell r="D1001" t="str">
            <v>P</v>
          </cell>
          <cell r="E1001" t="str">
            <v>P</v>
          </cell>
          <cell r="F1001" t="str">
            <v>P</v>
          </cell>
          <cell r="H1001" t="str">
            <v>DRB</v>
          </cell>
          <cell r="I1001" t="str">
            <v>DRB</v>
          </cell>
          <cell r="J1001" t="str">
            <v>DRB</v>
          </cell>
          <cell r="K1001" t="str">
            <v>DRB</v>
          </cell>
          <cell r="L1001" t="str">
            <v>DRB</v>
          </cell>
        </row>
        <row r="1002">
          <cell r="B1002" t="str">
            <v>DPW</v>
          </cell>
          <cell r="C1002" t="str">
            <v>DPW</v>
          </cell>
          <cell r="D1002" t="str">
            <v>DPW</v>
          </cell>
          <cell r="E1002" t="str">
            <v>DPW</v>
          </cell>
          <cell r="F1002" t="str">
            <v>DPW</v>
          </cell>
          <cell r="H1002" t="str">
            <v>PLNT</v>
          </cell>
          <cell r="I1002" t="str">
            <v>PLNT</v>
          </cell>
          <cell r="J1002" t="str">
            <v>PLNT</v>
          </cell>
          <cell r="K1002" t="str">
            <v>PLNT</v>
          </cell>
          <cell r="L1002" t="str">
            <v>PLNT</v>
          </cell>
        </row>
        <row r="1003">
          <cell r="B1003" t="str">
            <v>SCHMAT-SNP</v>
          </cell>
          <cell r="C1003" t="str">
            <v>SCHMAT-SNP</v>
          </cell>
          <cell r="D1003" t="str">
            <v>SCHMAT-SNP</v>
          </cell>
          <cell r="E1003" t="str">
            <v>SCHMAT-SNP</v>
          </cell>
          <cell r="F1003" t="str">
            <v>SCHMAT-SNP</v>
          </cell>
          <cell r="H1003" t="str">
            <v>DISom</v>
          </cell>
          <cell r="I1003" t="str">
            <v>DISom</v>
          </cell>
          <cell r="J1003" t="str">
            <v>DISom</v>
          </cell>
          <cell r="K1003" t="str">
            <v>DISom</v>
          </cell>
          <cell r="L1003" t="str">
            <v>DISom</v>
          </cell>
        </row>
        <row r="1004">
          <cell r="B1004" t="str">
            <v>P</v>
          </cell>
          <cell r="C1004" t="str">
            <v>P</v>
          </cell>
          <cell r="D1004" t="str">
            <v>P</v>
          </cell>
          <cell r="E1004" t="str">
            <v>P</v>
          </cell>
          <cell r="F1004" t="str">
            <v>P</v>
          </cell>
          <cell r="H1004" t="str">
            <v>DRB</v>
          </cell>
          <cell r="I1004" t="str">
            <v>DRB</v>
          </cell>
          <cell r="J1004" t="str">
            <v>DRB</v>
          </cell>
          <cell r="K1004" t="str">
            <v>DRB</v>
          </cell>
          <cell r="L1004" t="str">
            <v>DRB</v>
          </cell>
        </row>
        <row r="1005">
          <cell r="B1005" t="str">
            <v>P</v>
          </cell>
          <cell r="C1005" t="str">
            <v>P</v>
          </cell>
          <cell r="D1005" t="str">
            <v>P</v>
          </cell>
          <cell r="E1005" t="str">
            <v>P</v>
          </cell>
          <cell r="F1005" t="str">
            <v>P</v>
          </cell>
          <cell r="H1005" t="str">
            <v>DRB</v>
          </cell>
          <cell r="I1005" t="str">
            <v>DRB</v>
          </cell>
          <cell r="J1005" t="str">
            <v>DRB</v>
          </cell>
          <cell r="K1005" t="str">
            <v>DRB</v>
          </cell>
          <cell r="L1005" t="str">
            <v>DRB</v>
          </cell>
        </row>
        <row r="1006">
          <cell r="B1006" t="str">
            <v>SCHMAT-SE</v>
          </cell>
          <cell r="C1006" t="str">
            <v>SCHMAT-SE</v>
          </cell>
          <cell r="D1006" t="str">
            <v>SCHMAT-SE</v>
          </cell>
          <cell r="E1006" t="str">
            <v>SCHMAT-SE</v>
          </cell>
          <cell r="F1006" t="str">
            <v>SCHMAT-SE</v>
          </cell>
          <cell r="H1006" t="str">
            <v>DRB</v>
          </cell>
          <cell r="I1006" t="str">
            <v>DRB</v>
          </cell>
          <cell r="J1006" t="str">
            <v>DRB</v>
          </cell>
          <cell r="K1006" t="str">
            <v>DRB</v>
          </cell>
          <cell r="L1006" t="str">
            <v>DRB</v>
          </cell>
        </row>
        <row r="1007">
          <cell r="B1007" t="str">
            <v>P</v>
          </cell>
          <cell r="C1007" t="str">
            <v>P</v>
          </cell>
          <cell r="D1007" t="str">
            <v>P</v>
          </cell>
          <cell r="E1007" t="str">
            <v>P</v>
          </cell>
          <cell r="F1007" t="str">
            <v>P</v>
          </cell>
          <cell r="H1007" t="str">
            <v>DRB</v>
          </cell>
          <cell r="I1007" t="str">
            <v>DRB</v>
          </cell>
          <cell r="J1007" t="str">
            <v>DRB</v>
          </cell>
          <cell r="K1007" t="str">
            <v>DRB</v>
          </cell>
          <cell r="L1007" t="str">
            <v>DRB</v>
          </cell>
        </row>
        <row r="1008">
          <cell r="B1008" t="str">
            <v>SCHMAT</v>
          </cell>
          <cell r="C1008" t="str">
            <v>SCHMAT</v>
          </cell>
          <cell r="D1008" t="str">
            <v>SCHMAT</v>
          </cell>
          <cell r="E1008" t="str">
            <v>SCHMAT</v>
          </cell>
          <cell r="F1008" t="str">
            <v>SCHMAT</v>
          </cell>
          <cell r="H1008" t="str">
            <v>PLNT</v>
          </cell>
          <cell r="I1008" t="str">
            <v>PLNT</v>
          </cell>
          <cell r="J1008" t="str">
            <v>PLNT</v>
          </cell>
          <cell r="K1008" t="str">
            <v>PLNT</v>
          </cell>
          <cell r="L1008" t="str">
            <v>PLNT</v>
          </cell>
        </row>
        <row r="1009">
          <cell r="B1009" t="str">
            <v>SCHMAT-SO</v>
          </cell>
          <cell r="C1009" t="str">
            <v>SCHMAT-SO</v>
          </cell>
          <cell r="D1009" t="str">
            <v>SCHMAT-SO</v>
          </cell>
          <cell r="E1009" t="str">
            <v>SCHMAT-SO</v>
          </cell>
          <cell r="F1009" t="str">
            <v>SCHMAT-SO</v>
          </cell>
          <cell r="H1009" t="str">
            <v>DISom</v>
          </cell>
          <cell r="I1009" t="str">
            <v>DISom</v>
          </cell>
          <cell r="J1009" t="str">
            <v>DISom</v>
          </cell>
          <cell r="K1009" t="str">
            <v>DISom</v>
          </cell>
          <cell r="L1009" t="str">
            <v>DISom</v>
          </cell>
        </row>
        <row r="1010">
          <cell r="B1010" t="str">
            <v>SCHMAT-SNP</v>
          </cell>
          <cell r="C1010" t="str">
            <v>SCHMAT-SNP</v>
          </cell>
          <cell r="D1010" t="str">
            <v>SCHMAT-SNP</v>
          </cell>
          <cell r="E1010" t="str">
            <v>SCHMAT-SNP</v>
          </cell>
          <cell r="F1010" t="str">
            <v>SCHMAT-SNP</v>
          </cell>
          <cell r="H1010" t="str">
            <v>DISom</v>
          </cell>
          <cell r="I1010" t="str">
            <v>DISom</v>
          </cell>
          <cell r="J1010" t="str">
            <v>DISom</v>
          </cell>
          <cell r="K1010" t="str">
            <v>DISom</v>
          </cell>
          <cell r="L1010" t="str">
            <v>DISom</v>
          </cell>
        </row>
        <row r="1011">
          <cell r="B1011" t="str">
            <v>CUST</v>
          </cell>
          <cell r="C1011" t="str">
            <v>CUST</v>
          </cell>
          <cell r="D1011" t="str">
            <v>CUST</v>
          </cell>
          <cell r="E1011" t="str">
            <v>CUST</v>
          </cell>
          <cell r="F1011" t="str">
            <v>CUST</v>
          </cell>
          <cell r="H1011" t="str">
            <v>CUST</v>
          </cell>
          <cell r="I1011" t="str">
            <v>CUST</v>
          </cell>
          <cell r="J1011" t="str">
            <v>CUST</v>
          </cell>
          <cell r="K1011" t="str">
            <v>CUST</v>
          </cell>
          <cell r="L1011" t="str">
            <v>CUST</v>
          </cell>
        </row>
        <row r="1012">
          <cell r="B1012" t="str">
            <v>P</v>
          </cell>
          <cell r="C1012" t="str">
            <v>P</v>
          </cell>
          <cell r="D1012" t="str">
            <v>P</v>
          </cell>
          <cell r="E1012" t="str">
            <v>P</v>
          </cell>
          <cell r="F1012" t="str">
            <v>P</v>
          </cell>
          <cell r="H1012" t="str">
            <v>DRB</v>
          </cell>
          <cell r="I1012" t="str">
            <v>DRB</v>
          </cell>
          <cell r="J1012" t="str">
            <v>DRB</v>
          </cell>
          <cell r="K1012" t="str">
            <v>DRB</v>
          </cell>
          <cell r="L1012" t="str">
            <v>DRB</v>
          </cell>
        </row>
        <row r="1013">
          <cell r="B1013" t="str">
            <v>BOOKDEPR</v>
          </cell>
          <cell r="C1013" t="str">
            <v>BOOKDEPR</v>
          </cell>
          <cell r="D1013" t="str">
            <v>BOOKDEPR</v>
          </cell>
          <cell r="E1013" t="str">
            <v>BOOKDEPR</v>
          </cell>
          <cell r="F1013" t="str">
            <v>BOOKDEPR</v>
          </cell>
          <cell r="H1013" t="str">
            <v>PLNT</v>
          </cell>
          <cell r="I1013" t="str">
            <v>PLNT</v>
          </cell>
          <cell r="J1013" t="str">
            <v>PLNT</v>
          </cell>
          <cell r="K1013" t="str">
            <v>PLNT</v>
          </cell>
          <cell r="L1013" t="str">
            <v>PLNT</v>
          </cell>
        </row>
        <row r="1019">
          <cell r="B1019" t="str">
            <v>SCHMDF</v>
          </cell>
          <cell r="C1019" t="str">
            <v>SCHMDF</v>
          </cell>
          <cell r="D1019" t="str">
            <v>SCHMDF</v>
          </cell>
          <cell r="E1019" t="str">
            <v>SCHMDF</v>
          </cell>
          <cell r="F1019" t="str">
            <v>SCHMDF</v>
          </cell>
          <cell r="H1019" t="str">
            <v>PLNT</v>
          </cell>
          <cell r="I1019" t="str">
            <v>PLNT</v>
          </cell>
          <cell r="J1019" t="str">
            <v>PLNT</v>
          </cell>
          <cell r="K1019" t="str">
            <v>PLNT</v>
          </cell>
          <cell r="L1019" t="str">
            <v>PLNT</v>
          </cell>
        </row>
        <row r="1020">
          <cell r="B1020" t="str">
            <v>SCHMDF</v>
          </cell>
          <cell r="C1020" t="str">
            <v>SCHMDF</v>
          </cell>
          <cell r="D1020" t="str">
            <v>SCHMDF</v>
          </cell>
          <cell r="E1020" t="str">
            <v>SCHMDF</v>
          </cell>
          <cell r="F1020" t="str">
            <v>SCHMDF</v>
          </cell>
          <cell r="H1020" t="str">
            <v>PLNT</v>
          </cell>
          <cell r="I1020" t="str">
            <v>PLNT</v>
          </cell>
          <cell r="J1020" t="str">
            <v>PLNT</v>
          </cell>
          <cell r="K1020" t="str">
            <v>PLNT</v>
          </cell>
          <cell r="L1020" t="str">
            <v>PLNT</v>
          </cell>
        </row>
        <row r="1021">
          <cell r="B1021" t="str">
            <v>SCHMDF</v>
          </cell>
          <cell r="C1021" t="str">
            <v>SCHMDF</v>
          </cell>
          <cell r="D1021" t="str">
            <v>SCHMDF</v>
          </cell>
          <cell r="E1021" t="str">
            <v>SCHMDF</v>
          </cell>
          <cell r="F1021" t="str">
            <v>SCHMDF</v>
          </cell>
          <cell r="H1021" t="str">
            <v>PLNT</v>
          </cell>
          <cell r="I1021" t="str">
            <v>PLNT</v>
          </cell>
          <cell r="J1021" t="str">
            <v>PLNT</v>
          </cell>
          <cell r="K1021" t="str">
            <v>PLNT</v>
          </cell>
          <cell r="L1021" t="str">
            <v>PLNT</v>
          </cell>
        </row>
        <row r="1024">
          <cell r="B1024" t="str">
            <v>SCHMDP</v>
          </cell>
          <cell r="C1024" t="str">
            <v>SCHMDP</v>
          </cell>
          <cell r="D1024" t="str">
            <v>SCHMDP</v>
          </cell>
          <cell r="E1024" t="str">
            <v>SCHMDP</v>
          </cell>
          <cell r="F1024" t="str">
            <v>SCHMDP</v>
          </cell>
          <cell r="H1024" t="str">
            <v>PLNT</v>
          </cell>
          <cell r="I1024" t="str">
            <v>PLNT</v>
          </cell>
          <cell r="J1024" t="str">
            <v>PLNT</v>
          </cell>
          <cell r="K1024" t="str">
            <v>PLNT</v>
          </cell>
          <cell r="L1024" t="str">
            <v>PLNT</v>
          </cell>
        </row>
        <row r="1025">
          <cell r="B1025" t="str">
            <v>P</v>
          </cell>
          <cell r="C1025" t="str">
            <v>P</v>
          </cell>
          <cell r="D1025" t="str">
            <v>P</v>
          </cell>
          <cell r="E1025" t="str">
            <v>P</v>
          </cell>
          <cell r="F1025" t="str">
            <v>P</v>
          </cell>
          <cell r="H1025" t="str">
            <v>DRB</v>
          </cell>
          <cell r="I1025" t="str">
            <v>DRB</v>
          </cell>
          <cell r="J1025" t="str">
            <v>DRB</v>
          </cell>
          <cell r="K1025" t="str">
            <v>DRB</v>
          </cell>
          <cell r="L1025" t="str">
            <v>DRB</v>
          </cell>
        </row>
        <row r="1026">
          <cell r="B1026" t="str">
            <v>PTD</v>
          </cell>
          <cell r="C1026" t="str">
            <v>PTD</v>
          </cell>
          <cell r="D1026" t="str">
            <v>PTD</v>
          </cell>
          <cell r="E1026" t="str">
            <v>PTD</v>
          </cell>
          <cell r="F1026" t="str">
            <v>PTD</v>
          </cell>
          <cell r="H1026" t="str">
            <v>DISom</v>
          </cell>
          <cell r="I1026" t="str">
            <v>DISom</v>
          </cell>
          <cell r="J1026" t="str">
            <v>DISom</v>
          </cell>
          <cell r="K1026" t="str">
            <v>DISom</v>
          </cell>
          <cell r="L1026" t="str">
            <v>DISom</v>
          </cell>
        </row>
        <row r="1027">
          <cell r="B1027" t="str">
            <v>IBT</v>
          </cell>
          <cell r="C1027" t="str">
            <v>IBT</v>
          </cell>
          <cell r="D1027" t="str">
            <v>IBT</v>
          </cell>
          <cell r="E1027" t="str">
            <v>IBT</v>
          </cell>
          <cell r="F1027" t="str">
            <v>IBT</v>
          </cell>
          <cell r="H1027" t="str">
            <v>DISom</v>
          </cell>
          <cell r="I1027" t="str">
            <v>DISom</v>
          </cell>
          <cell r="J1027" t="str">
            <v>DISom</v>
          </cell>
          <cell r="K1027" t="str">
            <v>DISom</v>
          </cell>
          <cell r="L1027" t="str">
            <v>DISom</v>
          </cell>
        </row>
        <row r="1028">
          <cell r="B1028" t="str">
            <v>P</v>
          </cell>
          <cell r="C1028" t="str">
            <v>P</v>
          </cell>
          <cell r="D1028" t="str">
            <v>P</v>
          </cell>
          <cell r="E1028" t="str">
            <v>P</v>
          </cell>
          <cell r="F1028" t="str">
            <v>P</v>
          </cell>
          <cell r="H1028" t="str">
            <v>DRB</v>
          </cell>
          <cell r="I1028" t="str">
            <v>DRB</v>
          </cell>
          <cell r="J1028" t="str">
            <v>DRB</v>
          </cell>
          <cell r="K1028" t="str">
            <v>DRB</v>
          </cell>
          <cell r="L1028" t="str">
            <v>DRB</v>
          </cell>
        </row>
        <row r="1029">
          <cell r="B1029" t="str">
            <v>SCHMDP-SO</v>
          </cell>
          <cell r="C1029" t="str">
            <v>SCHMDP-SO</v>
          </cell>
          <cell r="D1029" t="str">
            <v>SCHMDP-SO</v>
          </cell>
          <cell r="E1029" t="str">
            <v>SCHMDP-SO</v>
          </cell>
          <cell r="F1029" t="str">
            <v>SCHMDP-SO</v>
          </cell>
          <cell r="H1029" t="str">
            <v>DISom</v>
          </cell>
          <cell r="I1029" t="str">
            <v>DISom</v>
          </cell>
          <cell r="J1029" t="str">
            <v>DISom</v>
          </cell>
          <cell r="K1029" t="str">
            <v>DISom</v>
          </cell>
          <cell r="L1029" t="str">
            <v>DISom</v>
          </cell>
        </row>
        <row r="1033">
          <cell r="B1033" t="str">
            <v>GP</v>
          </cell>
          <cell r="C1033" t="str">
            <v>GP</v>
          </cell>
          <cell r="D1033" t="str">
            <v>GP</v>
          </cell>
          <cell r="E1033" t="str">
            <v>GP</v>
          </cell>
          <cell r="F1033" t="str">
            <v>GP</v>
          </cell>
          <cell r="H1033" t="str">
            <v>PLNT</v>
          </cell>
          <cell r="I1033" t="str">
            <v>PLNT</v>
          </cell>
          <cell r="J1033" t="str">
            <v>PLNT</v>
          </cell>
          <cell r="K1033" t="str">
            <v>PLNT</v>
          </cell>
          <cell r="L1033" t="str">
            <v>PLNT</v>
          </cell>
        </row>
        <row r="1034">
          <cell r="B1034" t="str">
            <v>CUST</v>
          </cell>
          <cell r="C1034" t="str">
            <v>CUST</v>
          </cell>
          <cell r="D1034" t="str">
            <v>CUST</v>
          </cell>
          <cell r="E1034" t="str">
            <v>CUST</v>
          </cell>
          <cell r="F1034" t="str">
            <v>CUST</v>
          </cell>
          <cell r="H1034" t="str">
            <v>CUST</v>
          </cell>
          <cell r="I1034" t="str">
            <v>CUST</v>
          </cell>
          <cell r="J1034" t="str">
            <v>CUST</v>
          </cell>
          <cell r="K1034" t="str">
            <v>CUST</v>
          </cell>
          <cell r="L1034" t="str">
            <v>CUST</v>
          </cell>
        </row>
        <row r="1035">
          <cell r="B1035" t="str">
            <v>SCHMDT-SNP</v>
          </cell>
          <cell r="C1035" t="str">
            <v>SCHMDT-SNP</v>
          </cell>
          <cell r="D1035" t="str">
            <v>SCHMDT-SNP</v>
          </cell>
          <cell r="E1035" t="str">
            <v>SCHMDT-SNP</v>
          </cell>
          <cell r="F1035" t="str">
            <v>SCHMDT-SNP</v>
          </cell>
          <cell r="H1035" t="str">
            <v>DISom</v>
          </cell>
          <cell r="I1035" t="str">
            <v>DISom</v>
          </cell>
          <cell r="J1035" t="str">
            <v>DISom</v>
          </cell>
          <cell r="K1035" t="str">
            <v>DISom</v>
          </cell>
          <cell r="L1035" t="str">
            <v>DISom</v>
          </cell>
        </row>
        <row r="1036">
          <cell r="B1036" t="str">
            <v>CUST</v>
          </cell>
          <cell r="C1036" t="str">
            <v>CUST</v>
          </cell>
          <cell r="D1036" t="str">
            <v>CUST</v>
          </cell>
          <cell r="E1036" t="str">
            <v>CUST</v>
          </cell>
          <cell r="F1036" t="str">
            <v>CUST</v>
          </cell>
          <cell r="H1036" t="str">
            <v>CUST</v>
          </cell>
          <cell r="I1036" t="str">
            <v>CUST</v>
          </cell>
          <cell r="J1036" t="str">
            <v>CUST</v>
          </cell>
          <cell r="K1036" t="str">
            <v>CUST</v>
          </cell>
          <cell r="L1036" t="str">
            <v>CUST</v>
          </cell>
        </row>
        <row r="1037">
          <cell r="B1037" t="str">
            <v>SCHMDT</v>
          </cell>
          <cell r="C1037" t="str">
            <v>SCHMDT</v>
          </cell>
          <cell r="D1037" t="str">
            <v>SCHMDT</v>
          </cell>
          <cell r="E1037" t="str">
            <v>SCHMDT</v>
          </cell>
          <cell r="F1037" t="str">
            <v>SCHMDT</v>
          </cell>
          <cell r="H1037" t="str">
            <v>PLNT</v>
          </cell>
          <cell r="I1037" t="str">
            <v>PLNT</v>
          </cell>
          <cell r="J1037" t="str">
            <v>PLNT</v>
          </cell>
          <cell r="K1037" t="str">
            <v>PLNT</v>
          </cell>
          <cell r="L1037" t="str">
            <v>PLNT</v>
          </cell>
        </row>
        <row r="1038">
          <cell r="B1038" t="str">
            <v>CUST</v>
          </cell>
          <cell r="C1038" t="str">
            <v>CUST</v>
          </cell>
          <cell r="D1038" t="str">
            <v>CUST</v>
          </cell>
          <cell r="E1038" t="str">
            <v>CUST</v>
          </cell>
          <cell r="F1038" t="str">
            <v>CUST</v>
          </cell>
          <cell r="H1038" t="str">
            <v>CUST</v>
          </cell>
          <cell r="I1038" t="str">
            <v>CUST</v>
          </cell>
          <cell r="J1038" t="str">
            <v>CUST</v>
          </cell>
          <cell r="K1038" t="str">
            <v>CUST</v>
          </cell>
          <cell r="L1038" t="str">
            <v>CUST</v>
          </cell>
        </row>
        <row r="1039">
          <cell r="B1039" t="str">
            <v>P</v>
          </cell>
          <cell r="C1039" t="str">
            <v>P</v>
          </cell>
          <cell r="D1039" t="str">
            <v>P</v>
          </cell>
          <cell r="E1039" t="str">
            <v>P</v>
          </cell>
          <cell r="F1039" t="str">
            <v>P</v>
          </cell>
          <cell r="H1039" t="str">
            <v>DRB</v>
          </cell>
          <cell r="I1039" t="str">
            <v>DRB</v>
          </cell>
          <cell r="J1039" t="str">
            <v>DRB</v>
          </cell>
          <cell r="K1039" t="str">
            <v>DRB</v>
          </cell>
          <cell r="L1039" t="str">
            <v>DRB</v>
          </cell>
        </row>
        <row r="1040">
          <cell r="B1040" t="str">
            <v>SCHMDT-SG</v>
          </cell>
          <cell r="C1040" t="str">
            <v>SCHMDT-SG</v>
          </cell>
          <cell r="D1040" t="str">
            <v>SCHMDT-SG</v>
          </cell>
          <cell r="E1040" t="str">
            <v>SCHMDT-SG</v>
          </cell>
          <cell r="F1040" t="str">
            <v>SCHMDT-SG</v>
          </cell>
          <cell r="H1040" t="str">
            <v>DRB</v>
          </cell>
          <cell r="I1040" t="str">
            <v>DRB</v>
          </cell>
          <cell r="J1040" t="str">
            <v>DRB</v>
          </cell>
          <cell r="K1040" t="str">
            <v>DRB</v>
          </cell>
          <cell r="L1040" t="str">
            <v>DRB</v>
          </cell>
        </row>
        <row r="1041">
          <cell r="B1041" t="str">
            <v>SCHMDT-GPS</v>
          </cell>
          <cell r="C1041" t="str">
            <v>SCHMDT-GPS</v>
          </cell>
          <cell r="D1041" t="str">
            <v>SCHMDT-GPS</v>
          </cell>
          <cell r="E1041" t="str">
            <v>SCHMDT-GPS</v>
          </cell>
          <cell r="F1041" t="str">
            <v>SCHMDT-GPS</v>
          </cell>
          <cell r="H1041" t="str">
            <v>PLNT</v>
          </cell>
          <cell r="I1041" t="str">
            <v>PLNT</v>
          </cell>
          <cell r="J1041" t="str">
            <v>PLNT</v>
          </cell>
          <cell r="K1041" t="str">
            <v>PLNT</v>
          </cell>
          <cell r="L1041" t="str">
            <v>PLNT</v>
          </cell>
        </row>
        <row r="1042">
          <cell r="B1042" t="str">
            <v>SCHMDT-SO</v>
          </cell>
          <cell r="C1042" t="str">
            <v>SCHMDT-SO</v>
          </cell>
          <cell r="D1042" t="str">
            <v>SCHMDT-SO</v>
          </cell>
          <cell r="E1042" t="str">
            <v>SCHMDT-SO</v>
          </cell>
          <cell r="F1042" t="str">
            <v>SCHMDT-SO</v>
          </cell>
          <cell r="H1042" t="str">
            <v>DISom</v>
          </cell>
          <cell r="I1042" t="str">
            <v>DISom</v>
          </cell>
          <cell r="J1042" t="str">
            <v>DISom</v>
          </cell>
          <cell r="K1042" t="str">
            <v>DISom</v>
          </cell>
          <cell r="L1042" t="str">
            <v>DISom</v>
          </cell>
        </row>
        <row r="1043">
          <cell r="B1043" t="str">
            <v>TAXDEPR</v>
          </cell>
          <cell r="C1043" t="str">
            <v>TAXDEPR</v>
          </cell>
          <cell r="D1043" t="str">
            <v>TAXDEPR</v>
          </cell>
          <cell r="E1043" t="str">
            <v>TAXDEPR</v>
          </cell>
          <cell r="F1043" t="str">
            <v>TAXDEPR</v>
          </cell>
          <cell r="H1043" t="str">
            <v>DISom</v>
          </cell>
          <cell r="I1043" t="str">
            <v>DISom</v>
          </cell>
          <cell r="J1043" t="str">
            <v>DISom</v>
          </cell>
          <cell r="K1043" t="str">
            <v>DISom</v>
          </cell>
          <cell r="L1043" t="str">
            <v>DISom</v>
          </cell>
        </row>
        <row r="1044">
          <cell r="B1044" t="str">
            <v>DPW</v>
          </cell>
          <cell r="C1044" t="str">
            <v>DPW</v>
          </cell>
          <cell r="D1044" t="str">
            <v>DPW</v>
          </cell>
          <cell r="E1044" t="str">
            <v>DPW</v>
          </cell>
          <cell r="F1044" t="str">
            <v>DPW</v>
          </cell>
          <cell r="H1044" t="str">
            <v>PLNT</v>
          </cell>
          <cell r="I1044" t="str">
            <v>PLNT</v>
          </cell>
          <cell r="J1044" t="str">
            <v>PLNT</v>
          </cell>
          <cell r="K1044" t="str">
            <v>PLNT</v>
          </cell>
          <cell r="L1044" t="str">
            <v>PLNT</v>
          </cell>
        </row>
        <row r="1052">
          <cell r="B1052" t="str">
            <v>IBT</v>
          </cell>
          <cell r="C1052" t="str">
            <v>IBT</v>
          </cell>
          <cell r="D1052" t="str">
            <v>IBT</v>
          </cell>
          <cell r="E1052" t="str">
            <v>IBT</v>
          </cell>
          <cell r="F1052" t="str">
            <v>IBT</v>
          </cell>
          <cell r="H1052" t="str">
            <v>DRB</v>
          </cell>
          <cell r="I1052" t="str">
            <v>DRB</v>
          </cell>
          <cell r="J1052" t="str">
            <v>DRB</v>
          </cell>
          <cell r="K1052" t="str">
            <v>DRB</v>
          </cell>
          <cell r="L1052" t="str">
            <v>DRB</v>
          </cell>
        </row>
        <row r="1053">
          <cell r="B1053" t="str">
            <v>IBT</v>
          </cell>
          <cell r="C1053" t="str">
            <v>IBT</v>
          </cell>
          <cell r="D1053" t="str">
            <v>IBT</v>
          </cell>
          <cell r="E1053" t="str">
            <v>IBT</v>
          </cell>
          <cell r="F1053" t="str">
            <v>IBT</v>
          </cell>
          <cell r="H1053" t="str">
            <v>DRB</v>
          </cell>
          <cell r="I1053" t="str">
            <v>DRB</v>
          </cell>
          <cell r="J1053" t="str">
            <v>DRB</v>
          </cell>
          <cell r="K1053" t="str">
            <v>DRB</v>
          </cell>
          <cell r="L1053" t="str">
            <v>DRB</v>
          </cell>
        </row>
        <row r="1054">
          <cell r="B1054" t="str">
            <v>P</v>
          </cell>
          <cell r="C1054" t="str">
            <v>P</v>
          </cell>
          <cell r="D1054" t="str">
            <v>P</v>
          </cell>
          <cell r="E1054" t="str">
            <v>P</v>
          </cell>
          <cell r="F1054" t="str">
            <v>P</v>
          </cell>
          <cell r="H1054" t="str">
            <v>DRB</v>
          </cell>
          <cell r="I1054" t="str">
            <v>DRB</v>
          </cell>
          <cell r="J1054" t="str">
            <v>DRB</v>
          </cell>
          <cell r="K1054" t="str">
            <v>DRB</v>
          </cell>
          <cell r="L1054" t="str">
            <v>DRB</v>
          </cell>
        </row>
        <row r="1055">
          <cell r="B1055" t="str">
            <v>IBT</v>
          </cell>
          <cell r="C1055" t="str">
            <v>IBT</v>
          </cell>
          <cell r="D1055" t="str">
            <v>IBT</v>
          </cell>
          <cell r="E1055" t="str">
            <v>IBT</v>
          </cell>
          <cell r="F1055" t="str">
            <v>IBT</v>
          </cell>
          <cell r="H1055" t="str">
            <v>DRB</v>
          </cell>
          <cell r="I1055" t="str">
            <v>DRB</v>
          </cell>
          <cell r="J1055" t="str">
            <v>DRB</v>
          </cell>
          <cell r="K1055" t="str">
            <v>DRB</v>
          </cell>
          <cell r="L1055" t="str">
            <v>DRB</v>
          </cell>
        </row>
        <row r="1075">
          <cell r="B1075" t="str">
            <v>SIT</v>
          </cell>
          <cell r="C1075" t="str">
            <v>SIT</v>
          </cell>
          <cell r="D1075" t="str">
            <v>SIT</v>
          </cell>
          <cell r="E1075" t="str">
            <v>SIT</v>
          </cell>
          <cell r="F1075" t="str">
            <v>SIT</v>
          </cell>
          <cell r="H1075" t="str">
            <v>DRB</v>
          </cell>
          <cell r="I1075" t="str">
            <v>DRB</v>
          </cell>
          <cell r="J1075" t="str">
            <v>DRB</v>
          </cell>
          <cell r="K1075" t="str">
            <v>DRB</v>
          </cell>
          <cell r="L1075" t="str">
            <v>DRB</v>
          </cell>
        </row>
        <row r="1084">
          <cell r="B1084" t="str">
            <v>P</v>
          </cell>
          <cell r="C1084" t="str">
            <v>P</v>
          </cell>
          <cell r="D1084" t="str">
            <v>P</v>
          </cell>
          <cell r="E1084" t="str">
            <v>P</v>
          </cell>
          <cell r="F1084" t="str">
            <v>P</v>
          </cell>
        </row>
        <row r="1085">
          <cell r="B1085" t="str">
            <v>P</v>
          </cell>
          <cell r="C1085" t="str">
            <v>P</v>
          </cell>
          <cell r="D1085" t="str">
            <v>P</v>
          </cell>
          <cell r="E1085" t="str">
            <v>P</v>
          </cell>
          <cell r="F1085" t="str">
            <v>P</v>
          </cell>
        </row>
        <row r="1086">
          <cell r="B1086" t="str">
            <v>P</v>
          </cell>
          <cell r="C1086" t="str">
            <v>P</v>
          </cell>
          <cell r="D1086" t="str">
            <v>P</v>
          </cell>
          <cell r="E1086" t="str">
            <v>P</v>
          </cell>
          <cell r="F1086" t="str">
            <v>P</v>
          </cell>
        </row>
        <row r="1087">
          <cell r="B1087" t="str">
            <v>LABOR</v>
          </cell>
          <cell r="C1087" t="str">
            <v>LABOR</v>
          </cell>
          <cell r="D1087" t="str">
            <v>LABOR</v>
          </cell>
          <cell r="E1087" t="str">
            <v>LABOR</v>
          </cell>
          <cell r="F1087" t="str">
            <v>LABOR</v>
          </cell>
        </row>
        <row r="1093">
          <cell r="B1093" t="str">
            <v>FIT</v>
          </cell>
          <cell r="C1093" t="str">
            <v>FIT</v>
          </cell>
          <cell r="D1093" t="str">
            <v>FIT</v>
          </cell>
          <cell r="E1093" t="str">
            <v>FIT</v>
          </cell>
          <cell r="F1093" t="str">
            <v>FIT</v>
          </cell>
          <cell r="H1093" t="str">
            <v>DRB</v>
          </cell>
          <cell r="I1093" t="str">
            <v>DRB</v>
          </cell>
          <cell r="J1093" t="str">
            <v>DRB</v>
          </cell>
          <cell r="K1093" t="str">
            <v>DRB</v>
          </cell>
          <cell r="L1093" t="str">
            <v>DRB</v>
          </cell>
        </row>
        <row r="1099">
          <cell r="B1099" t="str">
            <v>P</v>
          </cell>
          <cell r="C1099" t="str">
            <v>P</v>
          </cell>
          <cell r="D1099" t="str">
            <v>P</v>
          </cell>
          <cell r="E1099" t="str">
            <v>P</v>
          </cell>
          <cell r="F1099" t="str">
            <v>P</v>
          </cell>
        </row>
        <row r="1100">
          <cell r="B1100" t="str">
            <v>P</v>
          </cell>
          <cell r="C1100" t="str">
            <v>P</v>
          </cell>
          <cell r="D1100" t="str">
            <v>P</v>
          </cell>
          <cell r="E1100" t="str">
            <v>P</v>
          </cell>
          <cell r="F1100" t="str">
            <v>P</v>
          </cell>
        </row>
        <row r="1101">
          <cell r="B1101" t="str">
            <v>P</v>
          </cell>
          <cell r="C1101" t="str">
            <v>P</v>
          </cell>
          <cell r="D1101" t="str">
            <v>P</v>
          </cell>
          <cell r="E1101" t="str">
            <v>P</v>
          </cell>
          <cell r="F1101" t="str">
            <v>P</v>
          </cell>
        </row>
        <row r="1102">
          <cell r="B1102" t="str">
            <v>P</v>
          </cell>
          <cell r="C1102" t="str">
            <v>P</v>
          </cell>
          <cell r="D1102" t="str">
            <v>P</v>
          </cell>
          <cell r="E1102" t="str">
            <v>P</v>
          </cell>
          <cell r="F1102" t="str">
            <v>P</v>
          </cell>
        </row>
        <row r="1103">
          <cell r="B1103" t="str">
            <v>P</v>
          </cell>
          <cell r="C1103" t="str">
            <v>P</v>
          </cell>
          <cell r="D1103" t="str">
            <v>P</v>
          </cell>
          <cell r="E1103" t="str">
            <v>P</v>
          </cell>
          <cell r="F1103" t="str">
            <v>P</v>
          </cell>
        </row>
        <row r="1107">
          <cell r="B1107" t="str">
            <v>P</v>
          </cell>
          <cell r="C1107" t="str">
            <v>P</v>
          </cell>
          <cell r="D1107" t="str">
            <v>P</v>
          </cell>
          <cell r="E1107" t="str">
            <v>P</v>
          </cell>
          <cell r="F1107" t="str">
            <v>P</v>
          </cell>
        </row>
        <row r="1108">
          <cell r="B1108" t="str">
            <v>P</v>
          </cell>
          <cell r="C1108" t="str">
            <v>P</v>
          </cell>
          <cell r="D1108" t="str">
            <v>P</v>
          </cell>
          <cell r="E1108" t="str">
            <v>P</v>
          </cell>
          <cell r="F1108" t="str">
            <v>P</v>
          </cell>
        </row>
        <row r="1109">
          <cell r="B1109" t="str">
            <v>P</v>
          </cell>
          <cell r="C1109" t="str">
            <v>P</v>
          </cell>
          <cell r="D1109" t="str">
            <v>P</v>
          </cell>
          <cell r="E1109" t="str">
            <v>P</v>
          </cell>
          <cell r="F1109" t="str">
            <v>P</v>
          </cell>
        </row>
        <row r="1110">
          <cell r="B1110" t="str">
            <v>P</v>
          </cell>
          <cell r="C1110" t="str">
            <v>P</v>
          </cell>
          <cell r="D1110" t="str">
            <v>P</v>
          </cell>
          <cell r="E1110" t="str">
            <v>P</v>
          </cell>
          <cell r="F1110" t="str">
            <v>P</v>
          </cell>
        </row>
        <row r="1114">
          <cell r="B1114" t="str">
            <v>P</v>
          </cell>
          <cell r="C1114" t="str">
            <v>P</v>
          </cell>
          <cell r="D1114" t="str">
            <v>P</v>
          </cell>
          <cell r="E1114" t="str">
            <v>P</v>
          </cell>
          <cell r="F1114" t="str">
            <v>P</v>
          </cell>
        </row>
        <row r="1115">
          <cell r="B1115" t="str">
            <v>P</v>
          </cell>
          <cell r="C1115" t="str">
            <v>P</v>
          </cell>
          <cell r="D1115" t="str">
            <v>P</v>
          </cell>
          <cell r="E1115" t="str">
            <v>P</v>
          </cell>
          <cell r="F1115" t="str">
            <v>P</v>
          </cell>
        </row>
        <row r="1116">
          <cell r="B1116" t="str">
            <v>P</v>
          </cell>
          <cell r="C1116" t="str">
            <v>P</v>
          </cell>
          <cell r="D1116" t="str">
            <v>P</v>
          </cell>
          <cell r="E1116" t="str">
            <v>P</v>
          </cell>
          <cell r="F1116" t="str">
            <v>P</v>
          </cell>
        </row>
        <row r="1117">
          <cell r="B1117" t="str">
            <v>P</v>
          </cell>
          <cell r="C1117" t="str">
            <v>P</v>
          </cell>
          <cell r="D1117" t="str">
            <v>P</v>
          </cell>
          <cell r="E1117" t="str">
            <v>P</v>
          </cell>
          <cell r="F1117" t="str">
            <v>P</v>
          </cell>
        </row>
        <row r="1121">
          <cell r="B1121" t="str">
            <v>P</v>
          </cell>
          <cell r="C1121" t="str">
            <v>P</v>
          </cell>
          <cell r="D1121" t="str">
            <v>P</v>
          </cell>
          <cell r="E1121" t="str">
            <v>P</v>
          </cell>
          <cell r="F1121" t="str">
            <v>P</v>
          </cell>
        </row>
        <row r="1122">
          <cell r="B1122" t="str">
            <v>P</v>
          </cell>
          <cell r="C1122" t="str">
            <v>P</v>
          </cell>
          <cell r="D1122" t="str">
            <v>P</v>
          </cell>
          <cell r="E1122" t="str">
            <v>P</v>
          </cell>
          <cell r="F1122" t="str">
            <v>P</v>
          </cell>
        </row>
        <row r="1123">
          <cell r="B1123" t="str">
            <v>P</v>
          </cell>
          <cell r="C1123" t="str">
            <v>P</v>
          </cell>
          <cell r="D1123" t="str">
            <v>P</v>
          </cell>
          <cell r="E1123" t="str">
            <v>P</v>
          </cell>
          <cell r="F1123" t="str">
            <v>P</v>
          </cell>
        </row>
        <row r="1124">
          <cell r="B1124" t="str">
            <v>P</v>
          </cell>
          <cell r="C1124" t="str">
            <v>P</v>
          </cell>
          <cell r="D1124" t="str">
            <v>P</v>
          </cell>
          <cell r="E1124" t="str">
            <v>P</v>
          </cell>
          <cell r="F1124" t="str">
            <v>P</v>
          </cell>
        </row>
        <row r="1128">
          <cell r="B1128" t="str">
            <v>P</v>
          </cell>
          <cell r="C1128" t="str">
            <v>P</v>
          </cell>
          <cell r="D1128" t="str">
            <v>P</v>
          </cell>
          <cell r="E1128" t="str">
            <v>P</v>
          </cell>
          <cell r="F1128" t="str">
            <v>P</v>
          </cell>
        </row>
        <row r="1129">
          <cell r="B1129" t="str">
            <v>P</v>
          </cell>
          <cell r="C1129" t="str">
            <v>P</v>
          </cell>
          <cell r="D1129" t="str">
            <v>P</v>
          </cell>
          <cell r="E1129" t="str">
            <v>P</v>
          </cell>
          <cell r="F1129" t="str">
            <v>P</v>
          </cell>
        </row>
        <row r="1130">
          <cell r="B1130" t="str">
            <v>P</v>
          </cell>
          <cell r="C1130" t="str">
            <v>P</v>
          </cell>
          <cell r="D1130" t="str">
            <v>P</v>
          </cell>
          <cell r="E1130" t="str">
            <v>P</v>
          </cell>
          <cell r="F1130" t="str">
            <v>P</v>
          </cell>
        </row>
        <row r="1131">
          <cell r="B1131" t="str">
            <v>P</v>
          </cell>
          <cell r="C1131" t="str">
            <v>P</v>
          </cell>
          <cell r="D1131" t="str">
            <v>P</v>
          </cell>
          <cell r="E1131" t="str">
            <v>P</v>
          </cell>
          <cell r="F1131" t="str">
            <v>P</v>
          </cell>
        </row>
        <row r="1135">
          <cell r="B1135" t="str">
            <v>P</v>
          </cell>
          <cell r="C1135" t="str">
            <v>P</v>
          </cell>
          <cell r="D1135" t="str">
            <v>P</v>
          </cell>
          <cell r="E1135" t="str">
            <v>P</v>
          </cell>
          <cell r="F1135" t="str">
            <v>P</v>
          </cell>
        </row>
        <row r="1136">
          <cell r="B1136" t="str">
            <v>P</v>
          </cell>
          <cell r="C1136" t="str">
            <v>P</v>
          </cell>
          <cell r="D1136" t="str">
            <v>P</v>
          </cell>
          <cell r="E1136" t="str">
            <v>P</v>
          </cell>
          <cell r="F1136" t="str">
            <v>P</v>
          </cell>
        </row>
        <row r="1137">
          <cell r="B1137" t="str">
            <v>P</v>
          </cell>
          <cell r="C1137" t="str">
            <v>P</v>
          </cell>
          <cell r="D1137" t="str">
            <v>P</v>
          </cell>
          <cell r="E1137" t="str">
            <v>P</v>
          </cell>
          <cell r="F1137" t="str">
            <v>P</v>
          </cell>
        </row>
        <row r="1138">
          <cell r="B1138" t="str">
            <v>P</v>
          </cell>
          <cell r="C1138" t="str">
            <v>P</v>
          </cell>
          <cell r="D1138" t="str">
            <v>P</v>
          </cell>
          <cell r="E1138" t="str">
            <v>P</v>
          </cell>
          <cell r="F1138" t="str">
            <v>P</v>
          </cell>
        </row>
        <row r="1143">
          <cell r="B1143" t="str">
            <v>P</v>
          </cell>
          <cell r="C1143" t="str">
            <v>P</v>
          </cell>
          <cell r="D1143" t="str">
            <v>P</v>
          </cell>
          <cell r="E1143" t="str">
            <v>P</v>
          </cell>
          <cell r="F1143" t="str">
            <v>P</v>
          </cell>
        </row>
        <row r="1150">
          <cell r="B1150" t="str">
            <v>P</v>
          </cell>
          <cell r="C1150" t="str">
            <v>P</v>
          </cell>
          <cell r="D1150" t="str">
            <v>P</v>
          </cell>
          <cell r="E1150" t="str">
            <v>P</v>
          </cell>
          <cell r="F1150" t="str">
            <v>P</v>
          </cell>
        </row>
        <row r="1154">
          <cell r="B1154" t="str">
            <v>P</v>
          </cell>
          <cell r="C1154" t="str">
            <v>P</v>
          </cell>
          <cell r="D1154" t="str">
            <v>P</v>
          </cell>
          <cell r="E1154" t="str">
            <v>P</v>
          </cell>
          <cell r="F1154" t="str">
            <v>P</v>
          </cell>
        </row>
        <row r="1158">
          <cell r="B1158" t="str">
            <v>P</v>
          </cell>
          <cell r="C1158" t="str">
            <v>P</v>
          </cell>
          <cell r="D1158" t="str">
            <v>P</v>
          </cell>
          <cell r="E1158" t="str">
            <v>P</v>
          </cell>
          <cell r="F1158" t="str">
            <v>P</v>
          </cell>
        </row>
        <row r="1162">
          <cell r="B1162" t="str">
            <v>P</v>
          </cell>
          <cell r="C1162" t="str">
            <v>P</v>
          </cell>
          <cell r="D1162" t="str">
            <v>P</v>
          </cell>
          <cell r="E1162" t="str">
            <v>P</v>
          </cell>
          <cell r="F1162" t="str">
            <v>P</v>
          </cell>
        </row>
        <row r="1166">
          <cell r="B1166" t="str">
            <v>P</v>
          </cell>
          <cell r="C1166" t="str">
            <v>P</v>
          </cell>
          <cell r="D1166" t="str">
            <v>P</v>
          </cell>
          <cell r="E1166" t="str">
            <v>P</v>
          </cell>
          <cell r="F1166" t="str">
            <v>P</v>
          </cell>
        </row>
        <row r="1170">
          <cell r="B1170" t="str">
            <v>P</v>
          </cell>
          <cell r="C1170" t="str">
            <v>P</v>
          </cell>
          <cell r="D1170" t="str">
            <v>P</v>
          </cell>
          <cell r="E1170" t="str">
            <v>P</v>
          </cell>
          <cell r="F1170" t="str">
            <v>P</v>
          </cell>
        </row>
        <row r="1175">
          <cell r="B1175" t="str">
            <v>P</v>
          </cell>
          <cell r="C1175" t="str">
            <v>P</v>
          </cell>
          <cell r="D1175" t="str">
            <v>P</v>
          </cell>
          <cell r="E1175" t="str">
            <v>P</v>
          </cell>
          <cell r="F1175" t="str">
            <v>P</v>
          </cell>
        </row>
        <row r="1182">
          <cell r="B1182" t="str">
            <v>P</v>
          </cell>
          <cell r="C1182" t="str">
            <v>P</v>
          </cell>
          <cell r="D1182" t="str">
            <v>P</v>
          </cell>
          <cell r="E1182" t="str">
            <v>P</v>
          </cell>
          <cell r="F1182" t="str">
            <v>P</v>
          </cell>
        </row>
        <row r="1183">
          <cell r="B1183" t="str">
            <v>P</v>
          </cell>
          <cell r="C1183" t="str">
            <v>P</v>
          </cell>
          <cell r="D1183" t="str">
            <v>P</v>
          </cell>
          <cell r="E1183" t="str">
            <v>P</v>
          </cell>
          <cell r="F1183" t="str">
            <v>P</v>
          </cell>
        </row>
        <row r="1184">
          <cell r="B1184" t="str">
            <v>P</v>
          </cell>
          <cell r="C1184" t="str">
            <v>P</v>
          </cell>
          <cell r="D1184" t="str">
            <v>P</v>
          </cell>
          <cell r="E1184" t="str">
            <v>P</v>
          </cell>
          <cell r="F1184" t="str">
            <v>P</v>
          </cell>
        </row>
        <row r="1185">
          <cell r="B1185" t="str">
            <v>P</v>
          </cell>
          <cell r="C1185" t="str">
            <v>P</v>
          </cell>
          <cell r="D1185" t="str">
            <v>P</v>
          </cell>
          <cell r="E1185" t="str">
            <v>P</v>
          </cell>
          <cell r="F1185" t="str">
            <v>P</v>
          </cell>
        </row>
        <row r="1189">
          <cell r="B1189" t="str">
            <v>P</v>
          </cell>
          <cell r="C1189" t="str">
            <v>P</v>
          </cell>
          <cell r="D1189" t="str">
            <v>P</v>
          </cell>
          <cell r="E1189" t="str">
            <v>P</v>
          </cell>
          <cell r="F1189" t="str">
            <v>P</v>
          </cell>
        </row>
        <row r="1190">
          <cell r="B1190" t="str">
            <v>P</v>
          </cell>
          <cell r="C1190" t="str">
            <v>P</v>
          </cell>
          <cell r="D1190" t="str">
            <v>P</v>
          </cell>
          <cell r="E1190" t="str">
            <v>P</v>
          </cell>
          <cell r="F1190" t="str">
            <v>P</v>
          </cell>
        </row>
        <row r="1191">
          <cell r="B1191" t="str">
            <v>P</v>
          </cell>
          <cell r="C1191" t="str">
            <v>P</v>
          </cell>
          <cell r="D1191" t="str">
            <v>P</v>
          </cell>
          <cell r="E1191" t="str">
            <v>P</v>
          </cell>
          <cell r="F1191" t="str">
            <v>P</v>
          </cell>
        </row>
        <row r="1192">
          <cell r="B1192" t="str">
            <v>P</v>
          </cell>
          <cell r="C1192" t="str">
            <v>P</v>
          </cell>
          <cell r="D1192" t="str">
            <v>P</v>
          </cell>
          <cell r="E1192" t="str">
            <v>P</v>
          </cell>
          <cell r="F1192" t="str">
            <v>P</v>
          </cell>
        </row>
        <row r="1196">
          <cell r="B1196" t="str">
            <v>P</v>
          </cell>
          <cell r="C1196" t="str">
            <v>P</v>
          </cell>
          <cell r="D1196" t="str">
            <v>P</v>
          </cell>
          <cell r="E1196" t="str">
            <v>P</v>
          </cell>
          <cell r="F1196" t="str">
            <v>P</v>
          </cell>
        </row>
        <row r="1197">
          <cell r="B1197" t="str">
            <v>P</v>
          </cell>
          <cell r="C1197" t="str">
            <v>P</v>
          </cell>
          <cell r="D1197" t="str">
            <v>P</v>
          </cell>
          <cell r="E1197" t="str">
            <v>P</v>
          </cell>
          <cell r="F1197" t="str">
            <v>P</v>
          </cell>
        </row>
        <row r="1198">
          <cell r="B1198" t="str">
            <v>P</v>
          </cell>
          <cell r="C1198" t="str">
            <v>P</v>
          </cell>
          <cell r="D1198" t="str">
            <v>P</v>
          </cell>
          <cell r="E1198" t="str">
            <v>P</v>
          </cell>
          <cell r="F1198" t="str">
            <v>P</v>
          </cell>
        </row>
        <row r="1199">
          <cell r="B1199" t="str">
            <v>P</v>
          </cell>
          <cell r="C1199" t="str">
            <v>P</v>
          </cell>
          <cell r="D1199" t="str">
            <v>P</v>
          </cell>
          <cell r="E1199" t="str">
            <v>P</v>
          </cell>
          <cell r="F1199" t="str">
            <v>P</v>
          </cell>
        </row>
        <row r="1203">
          <cell r="B1203" t="str">
            <v>P</v>
          </cell>
          <cell r="C1203" t="str">
            <v>P</v>
          </cell>
          <cell r="D1203" t="str">
            <v>P</v>
          </cell>
          <cell r="E1203" t="str">
            <v>P</v>
          </cell>
          <cell r="F1203" t="str">
            <v>P</v>
          </cell>
        </row>
        <row r="1204">
          <cell r="B1204" t="str">
            <v>P</v>
          </cell>
          <cell r="C1204" t="str">
            <v>P</v>
          </cell>
          <cell r="D1204" t="str">
            <v>P</v>
          </cell>
          <cell r="E1204" t="str">
            <v>P</v>
          </cell>
          <cell r="F1204" t="str">
            <v>P</v>
          </cell>
        </row>
        <row r="1205">
          <cell r="B1205" t="str">
            <v>P</v>
          </cell>
          <cell r="C1205" t="str">
            <v>P</v>
          </cell>
          <cell r="D1205" t="str">
            <v>P</v>
          </cell>
          <cell r="E1205" t="str">
            <v>P</v>
          </cell>
          <cell r="F1205" t="str">
            <v>P</v>
          </cell>
        </row>
        <row r="1206">
          <cell r="B1206" t="str">
            <v>P</v>
          </cell>
          <cell r="C1206" t="str">
            <v>P</v>
          </cell>
          <cell r="D1206" t="str">
            <v>P</v>
          </cell>
          <cell r="E1206" t="str">
            <v>P</v>
          </cell>
          <cell r="F1206" t="str">
            <v>P</v>
          </cell>
        </row>
        <row r="1210">
          <cell r="B1210" t="str">
            <v>P</v>
          </cell>
          <cell r="C1210" t="str">
            <v>P</v>
          </cell>
          <cell r="D1210" t="str">
            <v>P</v>
          </cell>
          <cell r="E1210" t="str">
            <v>P</v>
          </cell>
          <cell r="F1210" t="str">
            <v>P</v>
          </cell>
        </row>
        <row r="1211">
          <cell r="B1211" t="str">
            <v>P</v>
          </cell>
          <cell r="C1211" t="str">
            <v>P</v>
          </cell>
          <cell r="D1211" t="str">
            <v>P</v>
          </cell>
          <cell r="E1211" t="str">
            <v>P</v>
          </cell>
          <cell r="F1211" t="str">
            <v>P</v>
          </cell>
        </row>
        <row r="1212">
          <cell r="B1212" t="str">
            <v>P</v>
          </cell>
          <cell r="C1212" t="str">
            <v>P</v>
          </cell>
          <cell r="D1212" t="str">
            <v>P</v>
          </cell>
          <cell r="E1212" t="str">
            <v>P</v>
          </cell>
          <cell r="F1212" t="str">
            <v>P</v>
          </cell>
        </row>
        <row r="1213">
          <cell r="B1213" t="str">
            <v>P</v>
          </cell>
          <cell r="C1213" t="str">
            <v>P</v>
          </cell>
          <cell r="D1213" t="str">
            <v>P</v>
          </cell>
          <cell r="E1213" t="str">
            <v>P</v>
          </cell>
          <cell r="F1213" t="str">
            <v>P</v>
          </cell>
        </row>
        <row r="1217">
          <cell r="B1217" t="str">
            <v>P</v>
          </cell>
          <cell r="C1217" t="str">
            <v>P</v>
          </cell>
          <cell r="D1217" t="str">
            <v>P</v>
          </cell>
          <cell r="E1217" t="str">
            <v>P</v>
          </cell>
          <cell r="F1217" t="str">
            <v>P</v>
          </cell>
        </row>
        <row r="1218">
          <cell r="B1218" t="str">
            <v>P</v>
          </cell>
          <cell r="C1218" t="str">
            <v>P</v>
          </cell>
          <cell r="D1218" t="str">
            <v>P</v>
          </cell>
          <cell r="E1218" t="str">
            <v>P</v>
          </cell>
          <cell r="F1218" t="str">
            <v>P</v>
          </cell>
        </row>
        <row r="1219">
          <cell r="B1219" t="str">
            <v>P</v>
          </cell>
          <cell r="C1219" t="str">
            <v>P</v>
          </cell>
          <cell r="D1219" t="str">
            <v>P</v>
          </cell>
          <cell r="E1219" t="str">
            <v>P</v>
          </cell>
          <cell r="F1219" t="str">
            <v>P</v>
          </cell>
        </row>
        <row r="1220">
          <cell r="B1220" t="str">
            <v>P</v>
          </cell>
          <cell r="C1220" t="str">
            <v>P</v>
          </cell>
          <cell r="D1220" t="str">
            <v>P</v>
          </cell>
          <cell r="E1220" t="str">
            <v>P</v>
          </cell>
          <cell r="F1220" t="str">
            <v>P</v>
          </cell>
        </row>
        <row r="1224">
          <cell r="B1224" t="str">
            <v>P</v>
          </cell>
          <cell r="C1224" t="str">
            <v>P</v>
          </cell>
          <cell r="D1224" t="str">
            <v>P</v>
          </cell>
          <cell r="E1224" t="str">
            <v>P</v>
          </cell>
          <cell r="F1224" t="str">
            <v>P</v>
          </cell>
        </row>
        <row r="1225">
          <cell r="B1225" t="str">
            <v>P</v>
          </cell>
          <cell r="C1225" t="str">
            <v>P</v>
          </cell>
          <cell r="D1225" t="str">
            <v>P</v>
          </cell>
          <cell r="E1225" t="str">
            <v>P</v>
          </cell>
          <cell r="F1225" t="str">
            <v>P</v>
          </cell>
        </row>
        <row r="1226">
          <cell r="B1226" t="str">
            <v>P</v>
          </cell>
          <cell r="C1226" t="str">
            <v>P</v>
          </cell>
          <cell r="D1226" t="str">
            <v>P</v>
          </cell>
          <cell r="E1226" t="str">
            <v>P</v>
          </cell>
          <cell r="F1226" t="str">
            <v>P</v>
          </cell>
        </row>
        <row r="1227">
          <cell r="B1227" t="str">
            <v>P</v>
          </cell>
          <cell r="C1227" t="str">
            <v>P</v>
          </cell>
          <cell r="D1227" t="str">
            <v>P</v>
          </cell>
          <cell r="E1227" t="str">
            <v>P</v>
          </cell>
          <cell r="F1227" t="str">
            <v>P</v>
          </cell>
        </row>
        <row r="1232">
          <cell r="B1232" t="str">
            <v>P</v>
          </cell>
          <cell r="C1232" t="str">
            <v>P</v>
          </cell>
          <cell r="D1232" t="str">
            <v>P</v>
          </cell>
          <cell r="E1232" t="str">
            <v>P</v>
          </cell>
          <cell r="F1232" t="str">
            <v>P</v>
          </cell>
        </row>
        <row r="1233">
          <cell r="B1233" t="str">
            <v>P</v>
          </cell>
          <cell r="C1233" t="str">
            <v>P</v>
          </cell>
          <cell r="D1233" t="str">
            <v>P</v>
          </cell>
          <cell r="E1233" t="str">
            <v>P</v>
          </cell>
          <cell r="F1233" t="str">
            <v>P</v>
          </cell>
        </row>
        <row r="1240">
          <cell r="B1240" t="str">
            <v>P</v>
          </cell>
          <cell r="C1240" t="str">
            <v>P</v>
          </cell>
          <cell r="D1240" t="str">
            <v>P</v>
          </cell>
          <cell r="E1240" t="str">
            <v>P</v>
          </cell>
          <cell r="F1240" t="str">
            <v>P</v>
          </cell>
        </row>
        <row r="1241">
          <cell r="B1241" t="str">
            <v>P</v>
          </cell>
          <cell r="C1241" t="str">
            <v>P</v>
          </cell>
          <cell r="D1241" t="str">
            <v>P</v>
          </cell>
          <cell r="E1241" t="str">
            <v>P</v>
          </cell>
          <cell r="F1241" t="str">
            <v>P</v>
          </cell>
        </row>
        <row r="1242">
          <cell r="B1242" t="str">
            <v>P</v>
          </cell>
          <cell r="C1242" t="str">
            <v>P</v>
          </cell>
          <cell r="D1242" t="str">
            <v>P</v>
          </cell>
          <cell r="E1242" t="str">
            <v>P</v>
          </cell>
          <cell r="F1242" t="str">
            <v>P</v>
          </cell>
        </row>
        <row r="1246">
          <cell r="B1246" t="str">
            <v>P</v>
          </cell>
          <cell r="C1246" t="str">
            <v>P</v>
          </cell>
          <cell r="D1246" t="str">
            <v>P</v>
          </cell>
          <cell r="E1246" t="str">
            <v>P</v>
          </cell>
          <cell r="F1246" t="str">
            <v>P</v>
          </cell>
        </row>
        <row r="1247">
          <cell r="B1247" t="str">
            <v>P</v>
          </cell>
          <cell r="C1247" t="str">
            <v>P</v>
          </cell>
          <cell r="D1247" t="str">
            <v>P</v>
          </cell>
          <cell r="E1247" t="str">
            <v>P</v>
          </cell>
          <cell r="F1247" t="str">
            <v>P</v>
          </cell>
        </row>
        <row r="1248">
          <cell r="B1248" t="str">
            <v>P</v>
          </cell>
          <cell r="C1248" t="str">
            <v>P</v>
          </cell>
          <cell r="D1248" t="str">
            <v>P</v>
          </cell>
          <cell r="E1248" t="str">
            <v>P</v>
          </cell>
          <cell r="F1248" t="str">
            <v>P</v>
          </cell>
        </row>
        <row r="1249">
          <cell r="B1249" t="str">
            <v>P</v>
          </cell>
          <cell r="C1249" t="str">
            <v>P</v>
          </cell>
          <cell r="D1249" t="str">
            <v>P</v>
          </cell>
          <cell r="E1249" t="str">
            <v>P</v>
          </cell>
          <cell r="F1249" t="str">
            <v>P</v>
          </cell>
        </row>
        <row r="1253">
          <cell r="B1253" t="str">
            <v>P</v>
          </cell>
          <cell r="C1253" t="str">
            <v>P</v>
          </cell>
          <cell r="D1253" t="str">
            <v>P</v>
          </cell>
          <cell r="E1253" t="str">
            <v>P</v>
          </cell>
          <cell r="F1253" t="str">
            <v>P</v>
          </cell>
        </row>
        <row r="1254">
          <cell r="B1254" t="str">
            <v>P</v>
          </cell>
          <cell r="C1254" t="str">
            <v>P</v>
          </cell>
          <cell r="D1254" t="str">
            <v>P</v>
          </cell>
          <cell r="E1254" t="str">
            <v>P</v>
          </cell>
          <cell r="F1254" t="str">
            <v>P</v>
          </cell>
        </row>
        <row r="1255">
          <cell r="B1255" t="str">
            <v>P</v>
          </cell>
          <cell r="C1255" t="str">
            <v>P</v>
          </cell>
          <cell r="D1255" t="str">
            <v>P</v>
          </cell>
          <cell r="E1255" t="str">
            <v>P</v>
          </cell>
          <cell r="F1255" t="str">
            <v>P</v>
          </cell>
        </row>
        <row r="1259">
          <cell r="B1259" t="str">
            <v>P</v>
          </cell>
          <cell r="C1259" t="str">
            <v>P</v>
          </cell>
          <cell r="D1259" t="str">
            <v>P</v>
          </cell>
          <cell r="E1259" t="str">
            <v>P</v>
          </cell>
          <cell r="F1259" t="str">
            <v>P</v>
          </cell>
        </row>
        <row r="1260">
          <cell r="B1260" t="str">
            <v>P</v>
          </cell>
          <cell r="C1260" t="str">
            <v>P</v>
          </cell>
          <cell r="D1260" t="str">
            <v>P</v>
          </cell>
          <cell r="E1260" t="str">
            <v>P</v>
          </cell>
          <cell r="F1260" t="str">
            <v>P</v>
          </cell>
        </row>
        <row r="1261">
          <cell r="B1261" t="str">
            <v>P</v>
          </cell>
          <cell r="C1261" t="str">
            <v>P</v>
          </cell>
          <cell r="D1261" t="str">
            <v>P</v>
          </cell>
          <cell r="E1261" t="str">
            <v>P</v>
          </cell>
          <cell r="F1261" t="str">
            <v>P</v>
          </cell>
        </row>
        <row r="1262">
          <cell r="B1262" t="str">
            <v>P</v>
          </cell>
          <cell r="C1262" t="str">
            <v>P</v>
          </cell>
          <cell r="D1262" t="str">
            <v>P</v>
          </cell>
          <cell r="E1262" t="str">
            <v>P</v>
          </cell>
          <cell r="F1262" t="str">
            <v>P</v>
          </cell>
        </row>
        <row r="1266">
          <cell r="B1266" t="str">
            <v>P</v>
          </cell>
          <cell r="C1266" t="str">
            <v>P</v>
          </cell>
          <cell r="D1266" t="str">
            <v>P</v>
          </cell>
          <cell r="E1266" t="str">
            <v>P</v>
          </cell>
          <cell r="F1266" t="str">
            <v>P</v>
          </cell>
        </row>
        <row r="1267">
          <cell r="B1267" t="str">
            <v>P</v>
          </cell>
          <cell r="C1267" t="str">
            <v>P</v>
          </cell>
          <cell r="D1267" t="str">
            <v>P</v>
          </cell>
          <cell r="E1267" t="str">
            <v>P</v>
          </cell>
          <cell r="F1267" t="str">
            <v>P</v>
          </cell>
        </row>
        <row r="1268">
          <cell r="B1268" t="str">
            <v>P</v>
          </cell>
          <cell r="C1268" t="str">
            <v>P</v>
          </cell>
          <cell r="D1268" t="str">
            <v>P</v>
          </cell>
          <cell r="E1268" t="str">
            <v>P</v>
          </cell>
          <cell r="F1268" t="str">
            <v>P</v>
          </cell>
        </row>
        <row r="1269">
          <cell r="B1269" t="str">
            <v>P</v>
          </cell>
          <cell r="C1269" t="str">
            <v>P</v>
          </cell>
          <cell r="D1269" t="str">
            <v>P</v>
          </cell>
          <cell r="E1269" t="str">
            <v>P</v>
          </cell>
          <cell r="F1269" t="str">
            <v>P</v>
          </cell>
        </row>
        <row r="1273">
          <cell r="B1273" t="str">
            <v>P</v>
          </cell>
          <cell r="C1273" t="str">
            <v>P</v>
          </cell>
          <cell r="D1273" t="str">
            <v>P</v>
          </cell>
          <cell r="E1273" t="str">
            <v>P</v>
          </cell>
          <cell r="F1273" t="str">
            <v>P</v>
          </cell>
        </row>
        <row r="1274">
          <cell r="B1274" t="str">
            <v>P</v>
          </cell>
          <cell r="C1274" t="str">
            <v>P</v>
          </cell>
          <cell r="D1274" t="str">
            <v>P</v>
          </cell>
          <cell r="E1274" t="str">
            <v>P</v>
          </cell>
          <cell r="F1274" t="str">
            <v>P</v>
          </cell>
        </row>
        <row r="1275">
          <cell r="B1275" t="str">
            <v>P</v>
          </cell>
          <cell r="C1275" t="str">
            <v>P</v>
          </cell>
          <cell r="D1275" t="str">
            <v>P</v>
          </cell>
          <cell r="E1275" t="str">
            <v>P</v>
          </cell>
          <cell r="F1275" t="str">
            <v>P</v>
          </cell>
        </row>
        <row r="1276">
          <cell r="B1276" t="str">
            <v>P</v>
          </cell>
          <cell r="C1276" t="str">
            <v>P</v>
          </cell>
          <cell r="D1276" t="str">
            <v>P</v>
          </cell>
          <cell r="E1276" t="str">
            <v>P</v>
          </cell>
          <cell r="F1276" t="str">
            <v>P</v>
          </cell>
        </row>
        <row r="1280">
          <cell r="B1280" t="str">
            <v>P</v>
          </cell>
          <cell r="C1280" t="str">
            <v>P</v>
          </cell>
          <cell r="D1280" t="str">
            <v>P</v>
          </cell>
          <cell r="E1280" t="str">
            <v>P</v>
          </cell>
          <cell r="F1280" t="str">
            <v>P</v>
          </cell>
        </row>
        <row r="1281">
          <cell r="B1281" t="str">
            <v>P</v>
          </cell>
          <cell r="C1281" t="str">
            <v>P</v>
          </cell>
          <cell r="D1281" t="str">
            <v>P</v>
          </cell>
          <cell r="E1281" t="str">
            <v>P</v>
          </cell>
          <cell r="F1281" t="str">
            <v>P</v>
          </cell>
        </row>
        <row r="1282">
          <cell r="B1282" t="str">
            <v>P</v>
          </cell>
          <cell r="C1282" t="str">
            <v>P</v>
          </cell>
          <cell r="D1282" t="str">
            <v>P</v>
          </cell>
          <cell r="E1282" t="str">
            <v>P</v>
          </cell>
          <cell r="F1282" t="str">
            <v>P</v>
          </cell>
        </row>
        <row r="1286">
          <cell r="B1286" t="str">
            <v>P</v>
          </cell>
          <cell r="C1286" t="str">
            <v>P</v>
          </cell>
          <cell r="D1286" t="str">
            <v>P</v>
          </cell>
          <cell r="E1286" t="str">
            <v>P</v>
          </cell>
          <cell r="F1286" t="str">
            <v>P</v>
          </cell>
        </row>
        <row r="1287">
          <cell r="B1287" t="str">
            <v>P</v>
          </cell>
          <cell r="C1287" t="str">
            <v>P</v>
          </cell>
          <cell r="D1287" t="str">
            <v>P</v>
          </cell>
          <cell r="E1287" t="str">
            <v>P</v>
          </cell>
          <cell r="F1287" t="str">
            <v>P</v>
          </cell>
        </row>
        <row r="1294">
          <cell r="B1294" t="str">
            <v>P</v>
          </cell>
          <cell r="C1294" t="str">
            <v>P</v>
          </cell>
          <cell r="D1294" t="str">
            <v>P</v>
          </cell>
          <cell r="E1294" t="str">
            <v>P</v>
          </cell>
          <cell r="F1294" t="str">
            <v>P</v>
          </cell>
        </row>
        <row r="1300">
          <cell r="B1300" t="str">
            <v>T</v>
          </cell>
          <cell r="C1300" t="str">
            <v>T</v>
          </cell>
          <cell r="D1300" t="str">
            <v>T</v>
          </cell>
          <cell r="E1300" t="str">
            <v>T</v>
          </cell>
          <cell r="F1300" t="str">
            <v>T</v>
          </cell>
        </row>
        <row r="1301">
          <cell r="B1301" t="str">
            <v>T</v>
          </cell>
          <cell r="C1301" t="str">
            <v>T</v>
          </cell>
          <cell r="D1301" t="str">
            <v>T</v>
          </cell>
          <cell r="E1301" t="str">
            <v>T</v>
          </cell>
          <cell r="F1301" t="str">
            <v>T</v>
          </cell>
        </row>
        <row r="1302">
          <cell r="B1302" t="str">
            <v>T</v>
          </cell>
          <cell r="C1302" t="str">
            <v>T</v>
          </cell>
          <cell r="D1302" t="str">
            <v>T</v>
          </cell>
          <cell r="E1302" t="str">
            <v>T</v>
          </cell>
          <cell r="F1302" t="str">
            <v>T</v>
          </cell>
        </row>
        <row r="1306">
          <cell r="B1306" t="str">
            <v>T</v>
          </cell>
          <cell r="C1306" t="str">
            <v>T</v>
          </cell>
          <cell r="D1306" t="str">
            <v>T</v>
          </cell>
          <cell r="E1306" t="str">
            <v>T</v>
          </cell>
          <cell r="F1306" t="str">
            <v>T</v>
          </cell>
        </row>
        <row r="1307">
          <cell r="B1307" t="str">
            <v>T</v>
          </cell>
          <cell r="C1307" t="str">
            <v>T</v>
          </cell>
          <cell r="D1307" t="str">
            <v>T</v>
          </cell>
          <cell r="E1307" t="str">
            <v>T</v>
          </cell>
          <cell r="F1307" t="str">
            <v>T</v>
          </cell>
        </row>
        <row r="1308">
          <cell r="B1308" t="str">
            <v>T</v>
          </cell>
          <cell r="C1308" t="str">
            <v>T</v>
          </cell>
          <cell r="D1308" t="str">
            <v>T</v>
          </cell>
          <cell r="E1308" t="str">
            <v>T</v>
          </cell>
          <cell r="F1308" t="str">
            <v>T</v>
          </cell>
        </row>
        <row r="1309">
          <cell r="B1309" t="str">
            <v>T</v>
          </cell>
          <cell r="C1309" t="str">
            <v>T</v>
          </cell>
          <cell r="D1309" t="str">
            <v>T</v>
          </cell>
          <cell r="E1309" t="str">
            <v>T</v>
          </cell>
          <cell r="F1309" t="str">
            <v>T</v>
          </cell>
        </row>
        <row r="1313">
          <cell r="B1313" t="str">
            <v>T</v>
          </cell>
          <cell r="C1313" t="str">
            <v>T</v>
          </cell>
          <cell r="D1313" t="str">
            <v>T</v>
          </cell>
          <cell r="E1313" t="str">
            <v>T</v>
          </cell>
          <cell r="F1313" t="str">
            <v>T</v>
          </cell>
        </row>
        <row r="1314">
          <cell r="B1314" t="str">
            <v>T</v>
          </cell>
          <cell r="C1314" t="str">
            <v>T</v>
          </cell>
          <cell r="D1314" t="str">
            <v>T</v>
          </cell>
          <cell r="E1314" t="str">
            <v>T</v>
          </cell>
          <cell r="F1314" t="str">
            <v>T</v>
          </cell>
        </row>
        <row r="1315">
          <cell r="B1315" t="str">
            <v>T</v>
          </cell>
          <cell r="C1315" t="str">
            <v>T</v>
          </cell>
          <cell r="D1315" t="str">
            <v>T</v>
          </cell>
          <cell r="E1315" t="str">
            <v>T</v>
          </cell>
          <cell r="F1315" t="str">
            <v>T</v>
          </cell>
        </row>
        <row r="1319">
          <cell r="B1319" t="str">
            <v>T</v>
          </cell>
          <cell r="C1319" t="str">
            <v>T</v>
          </cell>
          <cell r="D1319" t="str">
            <v>T</v>
          </cell>
          <cell r="E1319" t="str">
            <v>T</v>
          </cell>
          <cell r="F1319" t="str">
            <v>T</v>
          </cell>
        </row>
        <row r="1320">
          <cell r="B1320" t="str">
            <v>T</v>
          </cell>
          <cell r="C1320" t="str">
            <v>T</v>
          </cell>
          <cell r="D1320" t="str">
            <v>T</v>
          </cell>
          <cell r="E1320" t="str">
            <v>T</v>
          </cell>
          <cell r="F1320" t="str">
            <v>T</v>
          </cell>
        </row>
        <row r="1321">
          <cell r="B1321" t="str">
            <v>T</v>
          </cell>
          <cell r="C1321" t="str">
            <v>T</v>
          </cell>
          <cell r="D1321" t="str">
            <v>T</v>
          </cell>
          <cell r="E1321" t="str">
            <v>T</v>
          </cell>
          <cell r="F1321" t="str">
            <v>T</v>
          </cell>
        </row>
        <row r="1325">
          <cell r="B1325" t="str">
            <v>T</v>
          </cell>
          <cell r="C1325" t="str">
            <v>T</v>
          </cell>
          <cell r="D1325" t="str">
            <v>T</v>
          </cell>
          <cell r="E1325" t="str">
            <v>T</v>
          </cell>
          <cell r="F1325" t="str">
            <v>T</v>
          </cell>
        </row>
        <row r="1326">
          <cell r="B1326" t="str">
            <v>T</v>
          </cell>
          <cell r="C1326" t="str">
            <v>T</v>
          </cell>
          <cell r="D1326" t="str">
            <v>T</v>
          </cell>
          <cell r="E1326" t="str">
            <v>T</v>
          </cell>
          <cell r="F1326" t="str">
            <v>T</v>
          </cell>
        </row>
        <row r="1327">
          <cell r="B1327" t="str">
            <v>T</v>
          </cell>
          <cell r="C1327" t="str">
            <v>T</v>
          </cell>
          <cell r="D1327" t="str">
            <v>T</v>
          </cell>
          <cell r="E1327" t="str">
            <v>T</v>
          </cell>
          <cell r="F1327" t="str">
            <v>T</v>
          </cell>
        </row>
        <row r="1331">
          <cell r="B1331" t="str">
            <v>T</v>
          </cell>
          <cell r="C1331" t="str">
            <v>T</v>
          </cell>
          <cell r="D1331" t="str">
            <v>T</v>
          </cell>
          <cell r="E1331" t="str">
            <v>T</v>
          </cell>
          <cell r="F1331" t="str">
            <v>T</v>
          </cell>
        </row>
        <row r="1332">
          <cell r="B1332" t="str">
            <v>T</v>
          </cell>
          <cell r="C1332" t="str">
            <v>T</v>
          </cell>
          <cell r="D1332" t="str">
            <v>T</v>
          </cell>
          <cell r="E1332" t="str">
            <v>T</v>
          </cell>
          <cell r="F1332" t="str">
            <v>T</v>
          </cell>
        </row>
        <row r="1333">
          <cell r="B1333" t="str">
            <v>T</v>
          </cell>
          <cell r="C1333" t="str">
            <v>T</v>
          </cell>
          <cell r="D1333" t="str">
            <v>T</v>
          </cell>
          <cell r="E1333" t="str">
            <v>T</v>
          </cell>
          <cell r="F1333" t="str">
            <v>T</v>
          </cell>
        </row>
        <row r="1337">
          <cell r="B1337" t="str">
            <v>T</v>
          </cell>
          <cell r="C1337" t="str">
            <v>T</v>
          </cell>
          <cell r="D1337" t="str">
            <v>T</v>
          </cell>
          <cell r="E1337" t="str">
            <v>T</v>
          </cell>
          <cell r="F1337" t="str">
            <v>T</v>
          </cell>
        </row>
        <row r="1338">
          <cell r="B1338" t="str">
            <v>T</v>
          </cell>
          <cell r="C1338" t="str">
            <v>T</v>
          </cell>
          <cell r="D1338" t="str">
            <v>T</v>
          </cell>
          <cell r="E1338" t="str">
            <v>T</v>
          </cell>
          <cell r="F1338" t="str">
            <v>T</v>
          </cell>
        </row>
        <row r="1339">
          <cell r="B1339" t="str">
            <v>T</v>
          </cell>
          <cell r="C1339" t="str">
            <v>T</v>
          </cell>
          <cell r="D1339" t="str">
            <v>T</v>
          </cell>
          <cell r="E1339" t="str">
            <v>T</v>
          </cell>
          <cell r="F1339" t="str">
            <v>T</v>
          </cell>
        </row>
        <row r="1343">
          <cell r="B1343" t="str">
            <v>T</v>
          </cell>
          <cell r="C1343" t="str">
            <v>T</v>
          </cell>
          <cell r="D1343" t="str">
            <v>T</v>
          </cell>
          <cell r="E1343" t="str">
            <v>T</v>
          </cell>
          <cell r="F1343" t="str">
            <v>T</v>
          </cell>
        </row>
        <row r="1344">
          <cell r="B1344" t="str">
            <v>T</v>
          </cell>
          <cell r="C1344" t="str">
            <v>T</v>
          </cell>
          <cell r="D1344" t="str">
            <v>T</v>
          </cell>
          <cell r="E1344" t="str">
            <v>T</v>
          </cell>
          <cell r="F1344" t="str">
            <v>T</v>
          </cell>
        </row>
        <row r="1345">
          <cell r="B1345" t="str">
            <v>T</v>
          </cell>
          <cell r="C1345" t="str">
            <v>T</v>
          </cell>
          <cell r="D1345" t="str">
            <v>T</v>
          </cell>
          <cell r="E1345" t="str">
            <v>T</v>
          </cell>
          <cell r="F1345" t="str">
            <v>T</v>
          </cell>
        </row>
        <row r="1349">
          <cell r="B1349" t="str">
            <v>T</v>
          </cell>
          <cell r="C1349" t="str">
            <v>T</v>
          </cell>
          <cell r="D1349" t="str">
            <v>T</v>
          </cell>
          <cell r="E1349" t="str">
            <v>T</v>
          </cell>
          <cell r="F1349" t="str">
            <v>T</v>
          </cell>
        </row>
        <row r="1350">
          <cell r="B1350" t="str">
            <v>T</v>
          </cell>
          <cell r="C1350" t="str">
            <v>T</v>
          </cell>
          <cell r="D1350" t="str">
            <v>T</v>
          </cell>
          <cell r="E1350" t="str">
            <v>T</v>
          </cell>
          <cell r="F1350" t="str">
            <v>T</v>
          </cell>
        </row>
        <row r="1351">
          <cell r="B1351" t="str">
            <v>T</v>
          </cell>
          <cell r="C1351" t="str">
            <v>T</v>
          </cell>
          <cell r="D1351" t="str">
            <v>T</v>
          </cell>
          <cell r="E1351" t="str">
            <v>T</v>
          </cell>
          <cell r="F1351" t="str">
            <v>T</v>
          </cell>
        </row>
        <row r="1355">
          <cell r="B1355" t="str">
            <v>T</v>
          </cell>
          <cell r="C1355" t="str">
            <v>T</v>
          </cell>
          <cell r="D1355" t="str">
            <v>T</v>
          </cell>
          <cell r="E1355" t="str">
            <v>T</v>
          </cell>
          <cell r="F1355" t="str">
            <v>T</v>
          </cell>
        </row>
        <row r="1359">
          <cell r="B1359" t="str">
            <v>T</v>
          </cell>
          <cell r="C1359" t="str">
            <v>T</v>
          </cell>
          <cell r="D1359" t="str">
            <v>T</v>
          </cell>
          <cell r="E1359" t="str">
            <v>T</v>
          </cell>
          <cell r="F1359" t="str">
            <v>T</v>
          </cell>
        </row>
        <row r="1365">
          <cell r="B1365" t="str">
            <v>DPW</v>
          </cell>
          <cell r="C1365" t="str">
            <v>DPW</v>
          </cell>
          <cell r="D1365" t="str">
            <v>DPW</v>
          </cell>
          <cell r="E1365" t="str">
            <v>DPW</v>
          </cell>
          <cell r="F1365" t="str">
            <v>DPW</v>
          </cell>
          <cell r="H1365" t="str">
            <v>PLNT2</v>
          </cell>
          <cell r="I1365" t="str">
            <v>PLNT2</v>
          </cell>
          <cell r="J1365" t="str">
            <v>PLNT2</v>
          </cell>
          <cell r="K1365" t="str">
            <v>PLNT2</v>
          </cell>
          <cell r="L1365" t="str">
            <v>PLNT2</v>
          </cell>
        </row>
        <row r="1369">
          <cell r="B1369" t="str">
            <v>DPW</v>
          </cell>
          <cell r="C1369" t="str">
            <v>DPW</v>
          </cell>
          <cell r="D1369" t="str">
            <v>DPW</v>
          </cell>
          <cell r="E1369" t="str">
            <v>DPW</v>
          </cell>
          <cell r="F1369" t="str">
            <v>DPW</v>
          </cell>
          <cell r="H1369" t="str">
            <v>PLNT2</v>
          </cell>
          <cell r="I1369" t="str">
            <v>PLNT2</v>
          </cell>
          <cell r="J1369" t="str">
            <v>PLNT2</v>
          </cell>
          <cell r="K1369" t="str">
            <v>PLNT2</v>
          </cell>
          <cell r="L1369" t="str">
            <v>PLNT2</v>
          </cell>
        </row>
        <row r="1373">
          <cell r="B1373" t="str">
            <v>DPW</v>
          </cell>
          <cell r="C1373" t="str">
            <v>DPW</v>
          </cell>
          <cell r="D1373" t="str">
            <v>DPW</v>
          </cell>
          <cell r="E1373" t="str">
            <v>DPW</v>
          </cell>
          <cell r="F1373" t="str">
            <v>DPW</v>
          </cell>
          <cell r="H1373" t="str">
            <v>SUBS</v>
          </cell>
          <cell r="I1373" t="str">
            <v>SUBS</v>
          </cell>
          <cell r="J1373" t="str">
            <v>SUBS</v>
          </cell>
          <cell r="K1373" t="str">
            <v>SUBS</v>
          </cell>
          <cell r="L1373" t="str">
            <v>SUBS</v>
          </cell>
        </row>
        <row r="1377">
          <cell r="B1377" t="str">
            <v>DPW</v>
          </cell>
          <cell r="C1377" t="str">
            <v>DPW</v>
          </cell>
          <cell r="D1377" t="str">
            <v>DPW</v>
          </cell>
          <cell r="E1377" t="str">
            <v>DPW</v>
          </cell>
          <cell r="F1377" t="str">
            <v>DPW</v>
          </cell>
          <cell r="H1377" t="str">
            <v>PC</v>
          </cell>
          <cell r="I1377" t="str">
            <v>PC</v>
          </cell>
          <cell r="J1377" t="str">
            <v>PC</v>
          </cell>
          <cell r="K1377" t="str">
            <v>PC</v>
          </cell>
          <cell r="L1377" t="str">
            <v>PC</v>
          </cell>
        </row>
        <row r="1381">
          <cell r="B1381" t="str">
            <v>DPW</v>
          </cell>
          <cell r="C1381" t="str">
            <v>DPW</v>
          </cell>
          <cell r="D1381" t="str">
            <v>DPW</v>
          </cell>
          <cell r="E1381" t="str">
            <v>DPW</v>
          </cell>
          <cell r="F1381" t="str">
            <v>DPW</v>
          </cell>
          <cell r="H1381" t="str">
            <v>PC</v>
          </cell>
          <cell r="I1381" t="str">
            <v>PC</v>
          </cell>
          <cell r="J1381" t="str">
            <v>PC</v>
          </cell>
          <cell r="K1381" t="str">
            <v>PC</v>
          </cell>
          <cell r="L1381" t="str">
            <v>PC</v>
          </cell>
        </row>
        <row r="1385">
          <cell r="B1385" t="str">
            <v>DPW</v>
          </cell>
          <cell r="C1385" t="str">
            <v>DPW</v>
          </cell>
          <cell r="D1385" t="str">
            <v>DPW</v>
          </cell>
          <cell r="E1385" t="str">
            <v>DPW</v>
          </cell>
          <cell r="F1385" t="str">
            <v>DPW</v>
          </cell>
          <cell r="H1385" t="str">
            <v>PC</v>
          </cell>
          <cell r="I1385" t="str">
            <v>PC</v>
          </cell>
          <cell r="J1385" t="str">
            <v>PC</v>
          </cell>
          <cell r="K1385" t="str">
            <v>PC</v>
          </cell>
          <cell r="L1385" t="str">
            <v>PC</v>
          </cell>
        </row>
        <row r="1389">
          <cell r="B1389" t="str">
            <v>DPW</v>
          </cell>
          <cell r="C1389" t="str">
            <v>DPW</v>
          </cell>
          <cell r="D1389" t="str">
            <v>DPW</v>
          </cell>
          <cell r="E1389" t="str">
            <v>DPW</v>
          </cell>
          <cell r="F1389" t="str">
            <v>DPW</v>
          </cell>
          <cell r="H1389" t="str">
            <v>PC</v>
          </cell>
          <cell r="I1389" t="str">
            <v>PC</v>
          </cell>
          <cell r="J1389" t="str">
            <v>PC</v>
          </cell>
          <cell r="K1389" t="str">
            <v>PC</v>
          </cell>
          <cell r="L1389" t="str">
            <v>PC</v>
          </cell>
        </row>
        <row r="1393">
          <cell r="B1393" t="str">
            <v>DPW</v>
          </cell>
          <cell r="C1393" t="str">
            <v>DPW</v>
          </cell>
          <cell r="D1393" t="str">
            <v>DPW</v>
          </cell>
          <cell r="E1393" t="str">
            <v>DPW</v>
          </cell>
          <cell r="F1393" t="str">
            <v>DPW</v>
          </cell>
          <cell r="H1393" t="str">
            <v>XFMR</v>
          </cell>
          <cell r="I1393" t="str">
            <v>XFMR</v>
          </cell>
          <cell r="J1393" t="str">
            <v>XFMR</v>
          </cell>
          <cell r="K1393" t="str">
            <v>XFMR</v>
          </cell>
          <cell r="L1393" t="str">
            <v>XFMR</v>
          </cell>
        </row>
        <row r="1397">
          <cell r="B1397" t="str">
            <v>DPW</v>
          </cell>
          <cell r="C1397" t="str">
            <v>DPW</v>
          </cell>
          <cell r="D1397" t="str">
            <v>DPW</v>
          </cell>
          <cell r="E1397" t="str">
            <v>DPW</v>
          </cell>
          <cell r="F1397" t="str">
            <v>DPW</v>
          </cell>
          <cell r="H1397" t="str">
            <v>SERV</v>
          </cell>
          <cell r="I1397" t="str">
            <v>SERV</v>
          </cell>
          <cell r="J1397" t="str">
            <v>SERV</v>
          </cell>
          <cell r="K1397" t="str">
            <v>SERV</v>
          </cell>
          <cell r="L1397" t="str">
            <v>SERV</v>
          </cell>
        </row>
        <row r="1401">
          <cell r="B1401" t="str">
            <v>DPW</v>
          </cell>
          <cell r="C1401" t="str">
            <v>DPW</v>
          </cell>
          <cell r="D1401" t="str">
            <v>DPW</v>
          </cell>
          <cell r="E1401" t="str">
            <v>DPW</v>
          </cell>
          <cell r="F1401" t="str">
            <v>DPW</v>
          </cell>
          <cell r="H1401" t="str">
            <v>METR</v>
          </cell>
          <cell r="I1401" t="str">
            <v>METR</v>
          </cell>
          <cell r="J1401" t="str">
            <v>METR</v>
          </cell>
          <cell r="K1401" t="str">
            <v>METR</v>
          </cell>
          <cell r="L1401" t="str">
            <v>METR</v>
          </cell>
        </row>
        <row r="1405">
          <cell r="B1405" t="str">
            <v>DPW</v>
          </cell>
          <cell r="C1405" t="str">
            <v>DPW</v>
          </cell>
          <cell r="D1405" t="str">
            <v>DPW</v>
          </cell>
          <cell r="E1405" t="str">
            <v>DPW</v>
          </cell>
          <cell r="F1405" t="str">
            <v>DPW</v>
          </cell>
          <cell r="H1405" t="str">
            <v>PC</v>
          </cell>
          <cell r="I1405" t="str">
            <v>PC</v>
          </cell>
          <cell r="J1405" t="str">
            <v>PC</v>
          </cell>
          <cell r="K1405" t="str">
            <v>PC</v>
          </cell>
          <cell r="L1405" t="str">
            <v>PC</v>
          </cell>
        </row>
        <row r="1409">
          <cell r="B1409" t="str">
            <v>DPW</v>
          </cell>
          <cell r="C1409" t="str">
            <v>DPW</v>
          </cell>
          <cell r="D1409" t="str">
            <v>DPW</v>
          </cell>
          <cell r="E1409" t="str">
            <v>DPW</v>
          </cell>
          <cell r="F1409" t="str">
            <v>DPW</v>
          </cell>
          <cell r="H1409" t="str">
            <v>PLNT2</v>
          </cell>
          <cell r="I1409" t="str">
            <v>PLNT2</v>
          </cell>
          <cell r="J1409" t="str">
            <v>PLNT2</v>
          </cell>
          <cell r="K1409" t="str">
            <v>PLNT2</v>
          </cell>
          <cell r="L1409" t="str">
            <v>PLNT2</v>
          </cell>
        </row>
        <row r="1413">
          <cell r="B1413" t="str">
            <v>DPW</v>
          </cell>
          <cell r="C1413" t="str">
            <v>DPW</v>
          </cell>
          <cell r="D1413" t="str">
            <v>DPW</v>
          </cell>
          <cell r="E1413" t="str">
            <v>DPW</v>
          </cell>
          <cell r="F1413" t="str">
            <v>DPW</v>
          </cell>
          <cell r="H1413" t="str">
            <v>PC</v>
          </cell>
          <cell r="I1413" t="str">
            <v>PC</v>
          </cell>
          <cell r="J1413" t="str">
            <v>PC</v>
          </cell>
          <cell r="K1413" t="str">
            <v>PC</v>
          </cell>
          <cell r="L1413" t="str">
            <v>PC</v>
          </cell>
        </row>
        <row r="1417">
          <cell r="B1417" t="str">
            <v>DPW</v>
          </cell>
          <cell r="C1417" t="str">
            <v>DPW</v>
          </cell>
          <cell r="D1417" t="str">
            <v>DPW</v>
          </cell>
          <cell r="E1417" t="str">
            <v>DPW</v>
          </cell>
          <cell r="F1417" t="str">
            <v>DPW</v>
          </cell>
          <cell r="H1417" t="str">
            <v>PLNT2</v>
          </cell>
          <cell r="I1417" t="str">
            <v>PLNT2</v>
          </cell>
          <cell r="J1417" t="str">
            <v>PLNT2</v>
          </cell>
          <cell r="K1417" t="str">
            <v>PLNT2</v>
          </cell>
          <cell r="L1417" t="str">
            <v>PLNT2</v>
          </cell>
        </row>
        <row r="1421">
          <cell r="B1421" t="str">
            <v>DPW</v>
          </cell>
          <cell r="C1421" t="str">
            <v>DPW</v>
          </cell>
          <cell r="D1421" t="str">
            <v>DPW</v>
          </cell>
          <cell r="E1421" t="str">
            <v>DPW</v>
          </cell>
          <cell r="F1421" t="str">
            <v>DPW</v>
          </cell>
          <cell r="H1421" t="str">
            <v>PLNT2</v>
          </cell>
          <cell r="I1421" t="str">
            <v>PLNT2</v>
          </cell>
          <cell r="J1421" t="str">
            <v>PLNT2</v>
          </cell>
          <cell r="K1421" t="str">
            <v>PLNT2</v>
          </cell>
          <cell r="L1421" t="str">
            <v>PLNT2</v>
          </cell>
        </row>
        <row r="1428">
          <cell r="B1428" t="str">
            <v>G-SITUS</v>
          </cell>
          <cell r="C1428" t="str">
            <v>G-SITUS</v>
          </cell>
          <cell r="D1428" t="str">
            <v>G-SITUS</v>
          </cell>
          <cell r="E1428" t="str">
            <v>G-SITUS</v>
          </cell>
          <cell r="F1428" t="str">
            <v>G-SITUS</v>
          </cell>
          <cell r="H1428" t="str">
            <v>PLNT</v>
          </cell>
          <cell r="I1428" t="str">
            <v>PLNT</v>
          </cell>
          <cell r="J1428" t="str">
            <v>PLNT</v>
          </cell>
          <cell r="K1428" t="str">
            <v>PLNT</v>
          </cell>
          <cell r="L1428" t="str">
            <v>PLNT</v>
          </cell>
        </row>
        <row r="1429">
          <cell r="B1429" t="str">
            <v>CUST</v>
          </cell>
          <cell r="C1429" t="str">
            <v>CUST</v>
          </cell>
          <cell r="D1429" t="str">
            <v>CUST</v>
          </cell>
          <cell r="E1429" t="str">
            <v>CUST</v>
          </cell>
          <cell r="F1429" t="str">
            <v>CUST</v>
          </cell>
          <cell r="H1429" t="str">
            <v>CUST</v>
          </cell>
          <cell r="I1429" t="str">
            <v>CUST</v>
          </cell>
          <cell r="J1429" t="str">
            <v>CUST</v>
          </cell>
          <cell r="K1429" t="str">
            <v>CUST</v>
          </cell>
          <cell r="L1429" t="str">
            <v>CUST</v>
          </cell>
        </row>
        <row r="1430">
          <cell r="B1430" t="str">
            <v>PT</v>
          </cell>
          <cell r="C1430" t="str">
            <v>PT</v>
          </cell>
          <cell r="D1430" t="str">
            <v>PT</v>
          </cell>
          <cell r="E1430" t="str">
            <v>PT</v>
          </cell>
          <cell r="F1430" t="str">
            <v>PT</v>
          </cell>
          <cell r="H1430" t="str">
            <v>PLNT</v>
          </cell>
          <cell r="I1430" t="str">
            <v>PLNT</v>
          </cell>
          <cell r="J1430" t="str">
            <v>PLNT</v>
          </cell>
          <cell r="K1430" t="str">
            <v>PLNT</v>
          </cell>
          <cell r="L1430" t="str">
            <v>PLNT</v>
          </cell>
        </row>
        <row r="1431">
          <cell r="B1431" t="str">
            <v>G-SG</v>
          </cell>
          <cell r="C1431" t="str">
            <v>G-SG</v>
          </cell>
          <cell r="D1431" t="str">
            <v>G-SG</v>
          </cell>
          <cell r="E1431" t="str">
            <v>G-SG</v>
          </cell>
          <cell r="F1431" t="str">
            <v>G-SG</v>
          </cell>
          <cell r="H1431" t="str">
            <v>PLNT</v>
          </cell>
          <cell r="I1431" t="str">
            <v>PLNT</v>
          </cell>
          <cell r="J1431" t="str">
            <v>PLNT</v>
          </cell>
          <cell r="K1431" t="str">
            <v>PLNT</v>
          </cell>
          <cell r="L1431" t="str">
            <v>PLNT</v>
          </cell>
        </row>
        <row r="1432">
          <cell r="B1432" t="str">
            <v>PTD</v>
          </cell>
          <cell r="C1432" t="str">
            <v>PTD</v>
          </cell>
          <cell r="D1432" t="str">
            <v>PTD</v>
          </cell>
          <cell r="E1432" t="str">
            <v>PTD</v>
          </cell>
          <cell r="F1432" t="str">
            <v>PTD</v>
          </cell>
          <cell r="H1432" t="str">
            <v>PLNT</v>
          </cell>
          <cell r="I1432" t="str">
            <v>PLNT</v>
          </cell>
          <cell r="J1432" t="str">
            <v>PLNT</v>
          </cell>
          <cell r="K1432" t="str">
            <v>PLNT</v>
          </cell>
          <cell r="L1432" t="str">
            <v>PLNT</v>
          </cell>
        </row>
        <row r="1436">
          <cell r="B1436" t="str">
            <v>G-SITUS</v>
          </cell>
          <cell r="C1436" t="str">
            <v>G-SITUS</v>
          </cell>
          <cell r="D1436" t="str">
            <v>G-SITUS</v>
          </cell>
          <cell r="E1436" t="str">
            <v>G-SITUS</v>
          </cell>
          <cell r="F1436" t="str">
            <v>G-SITUS</v>
          </cell>
          <cell r="H1436" t="str">
            <v>PLNT</v>
          </cell>
          <cell r="I1436" t="str">
            <v>PLNT</v>
          </cell>
          <cell r="J1436" t="str">
            <v>PLNT</v>
          </cell>
          <cell r="K1436" t="str">
            <v>PLNT</v>
          </cell>
          <cell r="L1436" t="str">
            <v>PLNT</v>
          </cell>
        </row>
        <row r="1437">
          <cell r="B1437" t="str">
            <v>G-DGU</v>
          </cell>
          <cell r="C1437" t="str">
            <v>G-DGU</v>
          </cell>
          <cell r="D1437" t="str">
            <v>G-DGU</v>
          </cell>
          <cell r="E1437" t="str">
            <v>G-DGU</v>
          </cell>
          <cell r="F1437" t="str">
            <v>G-DGU</v>
          </cell>
          <cell r="H1437" t="str">
            <v>PLNT</v>
          </cell>
          <cell r="I1437" t="str">
            <v>PLNT</v>
          </cell>
          <cell r="J1437" t="str">
            <v>PLNT</v>
          </cell>
          <cell r="K1437" t="str">
            <v>PLNT</v>
          </cell>
          <cell r="L1437" t="str">
            <v>PLNT</v>
          </cell>
        </row>
        <row r="1438">
          <cell r="B1438" t="str">
            <v>G-DGU</v>
          </cell>
          <cell r="C1438" t="str">
            <v>G-DGU</v>
          </cell>
          <cell r="D1438" t="str">
            <v>G-DGU</v>
          </cell>
          <cell r="E1438" t="str">
            <v>G-DGU</v>
          </cell>
          <cell r="F1438" t="str">
            <v>G-DGU</v>
          </cell>
          <cell r="H1438" t="str">
            <v>PLNT</v>
          </cell>
          <cell r="I1438" t="str">
            <v>PLNT</v>
          </cell>
          <cell r="J1438" t="str">
            <v>PLNT</v>
          </cell>
          <cell r="K1438" t="str">
            <v>PLNT</v>
          </cell>
          <cell r="L1438" t="str">
            <v>PLNT</v>
          </cell>
        </row>
        <row r="1439">
          <cell r="B1439" t="str">
            <v>P</v>
          </cell>
          <cell r="C1439" t="str">
            <v>P</v>
          </cell>
          <cell r="D1439" t="str">
            <v>P</v>
          </cell>
          <cell r="E1439" t="str">
            <v>P</v>
          </cell>
          <cell r="F1439" t="str">
            <v>P</v>
          </cell>
          <cell r="H1439" t="str">
            <v>PLNT</v>
          </cell>
          <cell r="I1439" t="str">
            <v>PLNT</v>
          </cell>
          <cell r="J1439" t="str">
            <v>PLNT</v>
          </cell>
          <cell r="K1439" t="str">
            <v>PLNT</v>
          </cell>
          <cell r="L1439" t="str">
            <v>PLNT</v>
          </cell>
        </row>
        <row r="1440">
          <cell r="B1440" t="str">
            <v>CUST</v>
          </cell>
          <cell r="C1440" t="str">
            <v>CUST</v>
          </cell>
          <cell r="D1440" t="str">
            <v>CUST</v>
          </cell>
          <cell r="E1440" t="str">
            <v>CUST</v>
          </cell>
          <cell r="F1440" t="str">
            <v>CUST</v>
          </cell>
          <cell r="H1440" t="str">
            <v>CUST</v>
          </cell>
          <cell r="I1440" t="str">
            <v>CUST</v>
          </cell>
          <cell r="J1440" t="str">
            <v>CUST</v>
          </cell>
          <cell r="K1440" t="str">
            <v>CUST</v>
          </cell>
          <cell r="L1440" t="str">
            <v>CUST</v>
          </cell>
        </row>
        <row r="1441">
          <cell r="B1441" t="str">
            <v>G-SG</v>
          </cell>
          <cell r="C1441" t="str">
            <v>G-SG</v>
          </cell>
          <cell r="D1441" t="str">
            <v>G-SG</v>
          </cell>
          <cell r="E1441" t="str">
            <v>G-SG</v>
          </cell>
          <cell r="F1441" t="str">
            <v>G-SG</v>
          </cell>
          <cell r="H1441" t="str">
            <v>PLNT</v>
          </cell>
          <cell r="I1441" t="str">
            <v>PLNT</v>
          </cell>
          <cell r="J1441" t="str">
            <v>PLNT</v>
          </cell>
          <cell r="K1441" t="str">
            <v>PLNT</v>
          </cell>
          <cell r="L1441" t="str">
            <v>PLNT</v>
          </cell>
        </row>
        <row r="1442">
          <cell r="B1442" t="str">
            <v>PTD</v>
          </cell>
          <cell r="C1442" t="str">
            <v>PTD</v>
          </cell>
          <cell r="D1442" t="str">
            <v>PTD</v>
          </cell>
          <cell r="E1442" t="str">
            <v>PTD</v>
          </cell>
          <cell r="F1442" t="str">
            <v>PTD</v>
          </cell>
          <cell r="H1442" t="str">
            <v>PLNT</v>
          </cell>
          <cell r="I1442" t="str">
            <v>PLNT</v>
          </cell>
          <cell r="J1442" t="str">
            <v>PLNT</v>
          </cell>
          <cell r="K1442" t="str">
            <v>PLNT</v>
          </cell>
          <cell r="L1442" t="str">
            <v>PLNT</v>
          </cell>
        </row>
        <row r="1446">
          <cell r="B1446" t="str">
            <v>G-SITUS</v>
          </cell>
          <cell r="C1446" t="str">
            <v>G-SITUS</v>
          </cell>
          <cell r="D1446" t="str">
            <v>G-SITUS</v>
          </cell>
          <cell r="E1446" t="str">
            <v>G-SITUS</v>
          </cell>
          <cell r="F1446" t="str">
            <v>G-SITUS</v>
          </cell>
          <cell r="H1446" t="str">
            <v>PLNT</v>
          </cell>
          <cell r="I1446" t="str">
            <v>PLNT</v>
          </cell>
          <cell r="J1446" t="str">
            <v>PLNT</v>
          </cell>
          <cell r="K1446" t="str">
            <v>PLNT</v>
          </cell>
          <cell r="L1446" t="str">
            <v>PLNT</v>
          </cell>
        </row>
        <row r="1447">
          <cell r="B1447" t="str">
            <v>PT</v>
          </cell>
          <cell r="C1447" t="str">
            <v>PT</v>
          </cell>
          <cell r="D1447" t="str">
            <v>PT</v>
          </cell>
          <cell r="E1447" t="str">
            <v>PT</v>
          </cell>
          <cell r="F1447" t="str">
            <v>PT</v>
          </cell>
          <cell r="H1447" t="str">
            <v>PLNT</v>
          </cell>
          <cell r="I1447" t="str">
            <v>PLNT</v>
          </cell>
          <cell r="J1447" t="str">
            <v>PLNT</v>
          </cell>
          <cell r="K1447" t="str">
            <v>PLNT</v>
          </cell>
          <cell r="L1447" t="str">
            <v>PLNT</v>
          </cell>
        </row>
        <row r="1448">
          <cell r="B1448" t="str">
            <v>PT</v>
          </cell>
          <cell r="C1448" t="str">
            <v>PT</v>
          </cell>
          <cell r="D1448" t="str">
            <v>PT</v>
          </cell>
          <cell r="E1448" t="str">
            <v>PT</v>
          </cell>
          <cell r="F1448" t="str">
            <v>PT</v>
          </cell>
          <cell r="H1448" t="str">
            <v>PLNT</v>
          </cell>
          <cell r="I1448" t="str">
            <v>PLNT</v>
          </cell>
          <cell r="J1448" t="str">
            <v>PLNT</v>
          </cell>
          <cell r="K1448" t="str">
            <v>PLNT</v>
          </cell>
          <cell r="L1448" t="str">
            <v>PLNT</v>
          </cell>
        </row>
        <row r="1449">
          <cell r="B1449" t="str">
            <v>CUST</v>
          </cell>
          <cell r="C1449" t="str">
            <v>CUST</v>
          </cell>
          <cell r="D1449" t="str">
            <v>CUST</v>
          </cell>
          <cell r="E1449" t="str">
            <v>CUST</v>
          </cell>
          <cell r="F1449" t="str">
            <v>CUST</v>
          </cell>
          <cell r="H1449" t="str">
            <v>CUST</v>
          </cell>
          <cell r="I1449" t="str">
            <v>CUST</v>
          </cell>
          <cell r="J1449" t="str">
            <v>CUST</v>
          </cell>
          <cell r="K1449" t="str">
            <v>CUST</v>
          </cell>
          <cell r="L1449" t="str">
            <v>CUST</v>
          </cell>
        </row>
        <row r="1450">
          <cell r="B1450" t="str">
            <v>G-SG</v>
          </cell>
          <cell r="C1450" t="str">
            <v>G-SG</v>
          </cell>
          <cell r="D1450" t="str">
            <v>G-SG</v>
          </cell>
          <cell r="E1450" t="str">
            <v>G-SG</v>
          </cell>
          <cell r="F1450" t="str">
            <v>G-SG</v>
          </cell>
          <cell r="H1450" t="str">
            <v>PLNT</v>
          </cell>
          <cell r="I1450" t="str">
            <v>PLNT</v>
          </cell>
          <cell r="J1450" t="str">
            <v>PLNT</v>
          </cell>
          <cell r="K1450" t="str">
            <v>PLNT</v>
          </cell>
          <cell r="L1450" t="str">
            <v>PLNT</v>
          </cell>
        </row>
        <row r="1451">
          <cell r="B1451" t="str">
            <v>P</v>
          </cell>
          <cell r="C1451" t="str">
            <v>P</v>
          </cell>
          <cell r="D1451" t="str">
            <v>P</v>
          </cell>
          <cell r="E1451" t="str">
            <v>P</v>
          </cell>
          <cell r="F1451" t="str">
            <v>P</v>
          </cell>
          <cell r="H1451" t="str">
            <v>PLNT</v>
          </cell>
          <cell r="I1451" t="str">
            <v>PLNT</v>
          </cell>
          <cell r="J1451" t="str">
            <v>PLNT</v>
          </cell>
          <cell r="K1451" t="str">
            <v>PLNT</v>
          </cell>
          <cell r="L1451" t="str">
            <v>PLNT</v>
          </cell>
        </row>
        <row r="1452">
          <cell r="B1452" t="str">
            <v>PTD</v>
          </cell>
          <cell r="C1452" t="str">
            <v>PTD</v>
          </cell>
          <cell r="D1452" t="str">
            <v>PTD</v>
          </cell>
          <cell r="E1452" t="str">
            <v>PTD</v>
          </cell>
          <cell r="F1452" t="str">
            <v>PTD</v>
          </cell>
          <cell r="H1452" t="str">
            <v>PLNT</v>
          </cell>
          <cell r="I1452" t="str">
            <v>PLNT</v>
          </cell>
          <cell r="J1452" t="str">
            <v>PLNT</v>
          </cell>
          <cell r="K1452" t="str">
            <v>PLNT</v>
          </cell>
          <cell r="L1452" t="str">
            <v>PLNT</v>
          </cell>
        </row>
        <row r="1453">
          <cell r="B1453" t="str">
            <v>G-SG</v>
          </cell>
          <cell r="C1453" t="str">
            <v>G-SG</v>
          </cell>
          <cell r="D1453" t="str">
            <v>G-SG</v>
          </cell>
          <cell r="E1453" t="str">
            <v>G-SG</v>
          </cell>
          <cell r="F1453" t="str">
            <v>G-SG</v>
          </cell>
          <cell r="H1453" t="str">
            <v>PLNT</v>
          </cell>
          <cell r="I1453" t="str">
            <v>PLNT</v>
          </cell>
          <cell r="J1453" t="str">
            <v>PLNT</v>
          </cell>
          <cell r="K1453" t="str">
            <v>PLNT</v>
          </cell>
          <cell r="L1453" t="str">
            <v>PLNT</v>
          </cell>
        </row>
        <row r="1454">
          <cell r="B1454" t="str">
            <v>P</v>
          </cell>
          <cell r="C1454" t="str">
            <v>P</v>
          </cell>
          <cell r="D1454" t="str">
            <v>P</v>
          </cell>
          <cell r="E1454" t="str">
            <v>P</v>
          </cell>
          <cell r="F1454" t="str">
            <v>P</v>
          </cell>
          <cell r="H1454" t="str">
            <v>PLNT</v>
          </cell>
          <cell r="I1454" t="str">
            <v>PLNT</v>
          </cell>
          <cell r="J1454" t="str">
            <v>PLNT</v>
          </cell>
          <cell r="K1454" t="str">
            <v>PLNT</v>
          </cell>
          <cell r="L1454" t="str">
            <v>PLNT</v>
          </cell>
        </row>
        <row r="1458">
          <cell r="B1458" t="str">
            <v>G-SITUS</v>
          </cell>
          <cell r="C1458" t="str">
            <v>G-SITUS</v>
          </cell>
          <cell r="D1458" t="str">
            <v>G-SITUS</v>
          </cell>
          <cell r="E1458" t="str">
            <v>G-SITUS</v>
          </cell>
          <cell r="F1458" t="str">
            <v>G-SITUS</v>
          </cell>
          <cell r="H1458" t="str">
            <v>PLNT</v>
          </cell>
          <cell r="I1458" t="str">
            <v>PLNT</v>
          </cell>
          <cell r="J1458" t="str">
            <v>PLNT</v>
          </cell>
          <cell r="K1458" t="str">
            <v>PLNT</v>
          </cell>
          <cell r="L1458" t="str">
            <v>PLNT</v>
          </cell>
        </row>
        <row r="1459">
          <cell r="B1459" t="str">
            <v>PTD</v>
          </cell>
          <cell r="C1459" t="str">
            <v>PTD</v>
          </cell>
          <cell r="D1459" t="str">
            <v>PTD</v>
          </cell>
          <cell r="E1459" t="str">
            <v>PTD</v>
          </cell>
          <cell r="F1459" t="str">
            <v>PTD</v>
          </cell>
          <cell r="H1459" t="str">
            <v>PLNT</v>
          </cell>
          <cell r="I1459" t="str">
            <v>PLNT</v>
          </cell>
          <cell r="J1459" t="str">
            <v>PLNT</v>
          </cell>
          <cell r="K1459" t="str">
            <v>PLNT</v>
          </cell>
          <cell r="L1459" t="str">
            <v>PLNT</v>
          </cell>
        </row>
        <row r="1460">
          <cell r="B1460" t="str">
            <v>G-SG</v>
          </cell>
          <cell r="C1460" t="str">
            <v>G-SG</v>
          </cell>
          <cell r="D1460" t="str">
            <v>G-SG</v>
          </cell>
          <cell r="E1460" t="str">
            <v>G-SG</v>
          </cell>
          <cell r="F1460" t="str">
            <v>G-SG</v>
          </cell>
          <cell r="H1460" t="str">
            <v>PLNT</v>
          </cell>
          <cell r="I1460" t="str">
            <v>PLNT</v>
          </cell>
          <cell r="J1460" t="str">
            <v>PLNT</v>
          </cell>
          <cell r="K1460" t="str">
            <v>PLNT</v>
          </cell>
          <cell r="L1460" t="str">
            <v>PLNT</v>
          </cell>
        </row>
        <row r="1461">
          <cell r="B1461" t="str">
            <v>CUST</v>
          </cell>
          <cell r="C1461" t="str">
            <v>CUST</v>
          </cell>
          <cell r="D1461" t="str">
            <v>CUST</v>
          </cell>
          <cell r="E1461" t="str">
            <v>CUST</v>
          </cell>
          <cell r="F1461" t="str">
            <v>CUST</v>
          </cell>
          <cell r="H1461" t="str">
            <v>CUST</v>
          </cell>
          <cell r="I1461" t="str">
            <v>CUST</v>
          </cell>
          <cell r="J1461" t="str">
            <v>CUST</v>
          </cell>
          <cell r="K1461" t="str">
            <v>CUST</v>
          </cell>
          <cell r="L1461" t="str">
            <v>CUST</v>
          </cell>
        </row>
        <row r="1462">
          <cell r="B1462" t="str">
            <v>PT</v>
          </cell>
          <cell r="C1462" t="str">
            <v>PT</v>
          </cell>
          <cell r="D1462" t="str">
            <v>PT</v>
          </cell>
          <cell r="E1462" t="str">
            <v>PT</v>
          </cell>
          <cell r="F1462" t="str">
            <v>PT</v>
          </cell>
          <cell r="H1462" t="str">
            <v>PLNT</v>
          </cell>
          <cell r="I1462" t="str">
            <v>PLNT</v>
          </cell>
          <cell r="J1462" t="str">
            <v>PLNT</v>
          </cell>
          <cell r="K1462" t="str">
            <v>PLNT</v>
          </cell>
          <cell r="L1462" t="str">
            <v>PLNT</v>
          </cell>
        </row>
        <row r="1463">
          <cell r="B1463" t="str">
            <v>P</v>
          </cell>
          <cell r="C1463" t="str">
            <v>P</v>
          </cell>
          <cell r="D1463" t="str">
            <v>P</v>
          </cell>
          <cell r="E1463" t="str">
            <v>P</v>
          </cell>
          <cell r="F1463" t="str">
            <v>P</v>
          </cell>
          <cell r="H1463" t="str">
            <v>PLNT</v>
          </cell>
          <cell r="I1463" t="str">
            <v>PLNT</v>
          </cell>
          <cell r="J1463" t="str">
            <v>PLNT</v>
          </cell>
          <cell r="K1463" t="str">
            <v>PLNT</v>
          </cell>
          <cell r="L1463" t="str">
            <v>PLNT</v>
          </cell>
        </row>
        <row r="1464">
          <cell r="B1464" t="str">
            <v>G-DGP</v>
          </cell>
          <cell r="C1464" t="str">
            <v>G-DGP</v>
          </cell>
          <cell r="D1464" t="str">
            <v>G-DGP</v>
          </cell>
          <cell r="E1464" t="str">
            <v>G-DGP</v>
          </cell>
          <cell r="F1464" t="str">
            <v>G-DGP</v>
          </cell>
          <cell r="H1464" t="str">
            <v>PLNT</v>
          </cell>
          <cell r="I1464" t="str">
            <v>PLNT</v>
          </cell>
          <cell r="J1464" t="str">
            <v>PLNT</v>
          </cell>
          <cell r="K1464" t="str">
            <v>PLNT</v>
          </cell>
          <cell r="L1464" t="str">
            <v>PLNT</v>
          </cell>
        </row>
        <row r="1465">
          <cell r="B1465" t="str">
            <v>G-SG</v>
          </cell>
          <cell r="C1465" t="str">
            <v>G-SG</v>
          </cell>
          <cell r="D1465" t="str">
            <v>G-SG</v>
          </cell>
          <cell r="E1465" t="str">
            <v>G-SG</v>
          </cell>
          <cell r="F1465" t="str">
            <v>G-SG</v>
          </cell>
          <cell r="H1465" t="str">
            <v>PLNT</v>
          </cell>
          <cell r="I1465" t="str">
            <v>PLNT</v>
          </cell>
          <cell r="J1465" t="str">
            <v>PLNT</v>
          </cell>
          <cell r="K1465" t="str">
            <v>PLNT</v>
          </cell>
          <cell r="L1465" t="str">
            <v>PLNT</v>
          </cell>
        </row>
        <row r="1466">
          <cell r="B1466" t="str">
            <v>G-DGU</v>
          </cell>
          <cell r="C1466" t="str">
            <v>G-DGU</v>
          </cell>
          <cell r="D1466" t="str">
            <v>G-DGU</v>
          </cell>
          <cell r="E1466" t="str">
            <v>G-DGU</v>
          </cell>
          <cell r="F1466" t="str">
            <v>G-DGU</v>
          </cell>
          <cell r="H1466" t="str">
            <v>PLNT</v>
          </cell>
          <cell r="I1466" t="str">
            <v>PLNT</v>
          </cell>
          <cell r="J1466" t="str">
            <v>PLNT</v>
          </cell>
          <cell r="K1466" t="str">
            <v>PLNT</v>
          </cell>
          <cell r="L1466" t="str">
            <v>PLNT</v>
          </cell>
        </row>
        <row r="1470">
          <cell r="B1470" t="str">
            <v>G-SITUS</v>
          </cell>
          <cell r="C1470" t="str">
            <v>G-SITUS</v>
          </cell>
          <cell r="D1470" t="str">
            <v>G-SITUS</v>
          </cell>
          <cell r="E1470" t="str">
            <v>G-SITUS</v>
          </cell>
          <cell r="F1470" t="str">
            <v>G-SITUS</v>
          </cell>
          <cell r="H1470" t="str">
            <v>PLNT</v>
          </cell>
          <cell r="I1470" t="str">
            <v>PLNT</v>
          </cell>
          <cell r="J1470" t="str">
            <v>PLNT</v>
          </cell>
          <cell r="K1470" t="str">
            <v>PLNT</v>
          </cell>
          <cell r="L1470" t="str">
            <v>PLNT</v>
          </cell>
        </row>
        <row r="1471">
          <cell r="B1471" t="str">
            <v>PT</v>
          </cell>
          <cell r="C1471" t="str">
            <v>PT</v>
          </cell>
          <cell r="D1471" t="str">
            <v>PT</v>
          </cell>
          <cell r="E1471" t="str">
            <v>PT</v>
          </cell>
          <cell r="F1471" t="str">
            <v>PT</v>
          </cell>
          <cell r="H1471" t="str">
            <v>PLNT</v>
          </cell>
          <cell r="I1471" t="str">
            <v>PLNT</v>
          </cell>
          <cell r="J1471" t="str">
            <v>PLNT</v>
          </cell>
          <cell r="K1471" t="str">
            <v>PLNT</v>
          </cell>
          <cell r="L1471" t="str">
            <v>PLNT</v>
          </cell>
        </row>
        <row r="1472">
          <cell r="B1472" t="str">
            <v>PT</v>
          </cell>
          <cell r="C1472" t="str">
            <v>PT</v>
          </cell>
          <cell r="D1472" t="str">
            <v>PT</v>
          </cell>
          <cell r="E1472" t="str">
            <v>PT</v>
          </cell>
          <cell r="F1472" t="str">
            <v>PT</v>
          </cell>
          <cell r="H1472" t="str">
            <v>PLNT</v>
          </cell>
          <cell r="I1472" t="str">
            <v>PLNT</v>
          </cell>
          <cell r="J1472" t="str">
            <v>PLNT</v>
          </cell>
          <cell r="K1472" t="str">
            <v>PLNT</v>
          </cell>
          <cell r="L1472" t="str">
            <v>PLNT</v>
          </cell>
        </row>
        <row r="1473">
          <cell r="B1473" t="str">
            <v>PTD</v>
          </cell>
          <cell r="C1473" t="str">
            <v>PTD</v>
          </cell>
          <cell r="D1473" t="str">
            <v>PTD</v>
          </cell>
          <cell r="E1473" t="str">
            <v>PTD</v>
          </cell>
          <cell r="F1473" t="str">
            <v>PTD</v>
          </cell>
          <cell r="H1473" t="str">
            <v>PLNT</v>
          </cell>
          <cell r="I1473" t="str">
            <v>PLNT</v>
          </cell>
          <cell r="J1473" t="str">
            <v>PLNT</v>
          </cell>
          <cell r="K1473" t="str">
            <v>PLNT</v>
          </cell>
          <cell r="L1473" t="str">
            <v>PLNT</v>
          </cell>
        </row>
        <row r="1474">
          <cell r="B1474" t="str">
            <v>G-SG</v>
          </cell>
          <cell r="C1474" t="str">
            <v>G-SG</v>
          </cell>
          <cell r="D1474" t="str">
            <v>G-SG</v>
          </cell>
          <cell r="E1474" t="str">
            <v>G-SG</v>
          </cell>
          <cell r="F1474" t="str">
            <v>G-SG</v>
          </cell>
          <cell r="H1474" t="str">
            <v>PLNT</v>
          </cell>
          <cell r="I1474" t="str">
            <v>PLNT</v>
          </cell>
          <cell r="J1474" t="str">
            <v>PLNT</v>
          </cell>
          <cell r="K1474" t="str">
            <v>PLNT</v>
          </cell>
          <cell r="L1474" t="str">
            <v>PLNT</v>
          </cell>
        </row>
        <row r="1475">
          <cell r="B1475" t="str">
            <v>G-DGU</v>
          </cell>
          <cell r="C1475" t="str">
            <v>G-DGU</v>
          </cell>
          <cell r="D1475" t="str">
            <v>G-DGU</v>
          </cell>
          <cell r="E1475" t="str">
            <v>G-DGU</v>
          </cell>
          <cell r="F1475" t="str">
            <v>G-DGU</v>
          </cell>
          <cell r="H1475" t="str">
            <v>PLNT</v>
          </cell>
          <cell r="I1475" t="str">
            <v>PLNT</v>
          </cell>
          <cell r="J1475" t="str">
            <v>PLNT</v>
          </cell>
          <cell r="K1475" t="str">
            <v>PLNT</v>
          </cell>
          <cell r="L1475" t="str">
            <v>PLNT</v>
          </cell>
        </row>
        <row r="1479">
          <cell r="B1479" t="str">
            <v>G-SITUS</v>
          </cell>
          <cell r="C1479" t="str">
            <v>G-SITUS</v>
          </cell>
          <cell r="D1479" t="str">
            <v>G-SITUS</v>
          </cell>
          <cell r="E1479" t="str">
            <v>G-SITUS</v>
          </cell>
          <cell r="F1479" t="str">
            <v>G-SITUS</v>
          </cell>
          <cell r="H1479" t="str">
            <v>PLNT</v>
          </cell>
          <cell r="I1479" t="str">
            <v>PLNT</v>
          </cell>
          <cell r="J1479" t="str">
            <v>PLNT</v>
          </cell>
          <cell r="K1479" t="str">
            <v>PLNT</v>
          </cell>
          <cell r="L1479" t="str">
            <v>PLNT</v>
          </cell>
        </row>
        <row r="1480">
          <cell r="B1480" t="str">
            <v>PT</v>
          </cell>
          <cell r="C1480" t="str">
            <v>PT</v>
          </cell>
          <cell r="D1480" t="str">
            <v>PT</v>
          </cell>
          <cell r="E1480" t="str">
            <v>PT</v>
          </cell>
          <cell r="F1480" t="str">
            <v>PT</v>
          </cell>
          <cell r="H1480" t="str">
            <v>PLNT</v>
          </cell>
          <cell r="I1480" t="str">
            <v>PLNT</v>
          </cell>
          <cell r="J1480" t="str">
            <v>PLNT</v>
          </cell>
          <cell r="K1480" t="str">
            <v>PLNT</v>
          </cell>
          <cell r="L1480" t="str">
            <v>PLNT</v>
          </cell>
        </row>
        <row r="1481">
          <cell r="B1481" t="str">
            <v>G-SG</v>
          </cell>
          <cell r="C1481" t="str">
            <v>G-SG</v>
          </cell>
          <cell r="D1481" t="str">
            <v>G-SG</v>
          </cell>
          <cell r="E1481" t="str">
            <v>G-SG</v>
          </cell>
          <cell r="F1481" t="str">
            <v>G-SG</v>
          </cell>
          <cell r="H1481" t="str">
            <v>PLNT</v>
          </cell>
          <cell r="I1481" t="str">
            <v>PLNT</v>
          </cell>
          <cell r="J1481" t="str">
            <v>PLNT</v>
          </cell>
          <cell r="K1481" t="str">
            <v>PLNT</v>
          </cell>
          <cell r="L1481" t="str">
            <v>PLNT</v>
          </cell>
        </row>
        <row r="1482">
          <cell r="B1482" t="str">
            <v>PTD</v>
          </cell>
          <cell r="C1482" t="str">
            <v>PTD</v>
          </cell>
          <cell r="D1482" t="str">
            <v>PTD</v>
          </cell>
          <cell r="E1482" t="str">
            <v>PTD</v>
          </cell>
          <cell r="F1482" t="str">
            <v>PTD</v>
          </cell>
          <cell r="H1482" t="str">
            <v>PLNT</v>
          </cell>
          <cell r="I1482" t="str">
            <v>PLNT</v>
          </cell>
          <cell r="J1482" t="str">
            <v>PLNT</v>
          </cell>
          <cell r="K1482" t="str">
            <v>PLNT</v>
          </cell>
          <cell r="L1482" t="str">
            <v>PLNT</v>
          </cell>
        </row>
        <row r="1483">
          <cell r="B1483" t="str">
            <v>P</v>
          </cell>
          <cell r="C1483" t="str">
            <v>P</v>
          </cell>
          <cell r="D1483" t="str">
            <v>P</v>
          </cell>
          <cell r="E1483" t="str">
            <v>P</v>
          </cell>
          <cell r="F1483" t="str">
            <v>P</v>
          </cell>
          <cell r="H1483" t="str">
            <v>PLNT</v>
          </cell>
          <cell r="I1483" t="str">
            <v>PLNT</v>
          </cell>
          <cell r="J1483" t="str">
            <v>PLNT</v>
          </cell>
          <cell r="K1483" t="str">
            <v>PLNT</v>
          </cell>
          <cell r="L1483" t="str">
            <v>PLNT</v>
          </cell>
        </row>
        <row r="1484">
          <cell r="B1484" t="str">
            <v>PT</v>
          </cell>
          <cell r="C1484" t="str">
            <v>PT</v>
          </cell>
          <cell r="D1484" t="str">
            <v>PT</v>
          </cell>
          <cell r="E1484" t="str">
            <v>PT</v>
          </cell>
          <cell r="F1484" t="str">
            <v>PT</v>
          </cell>
          <cell r="H1484" t="str">
            <v>PLNT</v>
          </cell>
          <cell r="I1484" t="str">
            <v>PLNT</v>
          </cell>
          <cell r="J1484" t="str">
            <v>PLNT</v>
          </cell>
          <cell r="K1484" t="str">
            <v>PLNT</v>
          </cell>
          <cell r="L1484" t="str">
            <v>PLNT</v>
          </cell>
        </row>
        <row r="1485">
          <cell r="B1485" t="str">
            <v>G-SG</v>
          </cell>
          <cell r="C1485" t="str">
            <v>G-SG</v>
          </cell>
          <cell r="D1485" t="str">
            <v>G-SG</v>
          </cell>
          <cell r="E1485" t="str">
            <v>G-SG</v>
          </cell>
          <cell r="F1485" t="str">
            <v>G-SG</v>
          </cell>
          <cell r="H1485" t="str">
            <v>PLNT</v>
          </cell>
          <cell r="I1485" t="str">
            <v>PLNT</v>
          </cell>
          <cell r="J1485" t="str">
            <v>PLNT</v>
          </cell>
          <cell r="K1485" t="str">
            <v>PLNT</v>
          </cell>
          <cell r="L1485" t="str">
            <v>PLNT</v>
          </cell>
        </row>
        <row r="1486">
          <cell r="B1486" t="str">
            <v>G-SG</v>
          </cell>
          <cell r="C1486" t="str">
            <v>G-SG</v>
          </cell>
          <cell r="D1486" t="str">
            <v>G-SG</v>
          </cell>
          <cell r="E1486" t="str">
            <v>G-SG</v>
          </cell>
          <cell r="F1486" t="str">
            <v>G-SG</v>
          </cell>
          <cell r="H1486" t="str">
            <v>PLNT</v>
          </cell>
          <cell r="I1486" t="str">
            <v>PLNT</v>
          </cell>
          <cell r="J1486" t="str">
            <v>PLNT</v>
          </cell>
          <cell r="K1486" t="str">
            <v>PLNT</v>
          </cell>
          <cell r="L1486" t="str">
            <v>PLNT</v>
          </cell>
        </row>
        <row r="1490">
          <cell r="B1490" t="str">
            <v>G-SITUS</v>
          </cell>
          <cell r="C1490" t="str">
            <v>G-SITUS</v>
          </cell>
          <cell r="D1490" t="str">
            <v>G-SITUS</v>
          </cell>
          <cell r="E1490" t="str">
            <v>G-SITUS</v>
          </cell>
          <cell r="F1490" t="str">
            <v>G-SITUS</v>
          </cell>
          <cell r="H1490" t="str">
            <v>PLNT</v>
          </cell>
          <cell r="I1490" t="str">
            <v>PLNT</v>
          </cell>
          <cell r="J1490" t="str">
            <v>PLNT</v>
          </cell>
          <cell r="K1490" t="str">
            <v>PLNT</v>
          </cell>
          <cell r="L1490" t="str">
            <v>PLNT</v>
          </cell>
        </row>
        <row r="1491">
          <cell r="B1491" t="str">
            <v>PT</v>
          </cell>
          <cell r="C1491" t="str">
            <v>PT</v>
          </cell>
          <cell r="D1491" t="str">
            <v>PT</v>
          </cell>
          <cell r="E1491" t="str">
            <v>PT</v>
          </cell>
          <cell r="F1491" t="str">
            <v>PT</v>
          </cell>
          <cell r="H1491" t="str">
            <v>PLNT</v>
          </cell>
          <cell r="I1491" t="str">
            <v>PLNT</v>
          </cell>
          <cell r="J1491" t="str">
            <v>PLNT</v>
          </cell>
          <cell r="K1491" t="str">
            <v>PLNT</v>
          </cell>
          <cell r="L1491" t="str">
            <v>PLNT</v>
          </cell>
        </row>
        <row r="1492">
          <cell r="B1492" t="str">
            <v>PT</v>
          </cell>
          <cell r="C1492" t="str">
            <v>PT</v>
          </cell>
          <cell r="D1492" t="str">
            <v>PT</v>
          </cell>
          <cell r="E1492" t="str">
            <v>PT</v>
          </cell>
          <cell r="F1492" t="str">
            <v>PT</v>
          </cell>
          <cell r="H1492" t="str">
            <v>PLNT</v>
          </cell>
          <cell r="I1492" t="str">
            <v>PLNT</v>
          </cell>
          <cell r="J1492" t="str">
            <v>PLNT</v>
          </cell>
          <cell r="K1492" t="str">
            <v>PLNT</v>
          </cell>
          <cell r="L1492" t="str">
            <v>PLNT</v>
          </cell>
        </row>
        <row r="1493">
          <cell r="B1493" t="str">
            <v>PTD</v>
          </cell>
          <cell r="C1493" t="str">
            <v>PTD</v>
          </cell>
          <cell r="D1493" t="str">
            <v>PTD</v>
          </cell>
          <cell r="E1493" t="str">
            <v>PTD</v>
          </cell>
          <cell r="F1493" t="str">
            <v>PTD</v>
          </cell>
          <cell r="H1493" t="str">
            <v>PLNT</v>
          </cell>
          <cell r="I1493" t="str">
            <v>PLNT</v>
          </cell>
          <cell r="J1493" t="str">
            <v>PLNT</v>
          </cell>
          <cell r="K1493" t="str">
            <v>PLNT</v>
          </cell>
          <cell r="L1493" t="str">
            <v>PLNT</v>
          </cell>
        </row>
        <row r="1494">
          <cell r="B1494" t="str">
            <v>P</v>
          </cell>
          <cell r="C1494" t="str">
            <v>P</v>
          </cell>
          <cell r="D1494" t="str">
            <v>P</v>
          </cell>
          <cell r="E1494" t="str">
            <v>P</v>
          </cell>
          <cell r="F1494" t="str">
            <v>P</v>
          </cell>
          <cell r="H1494" t="str">
            <v>PLNT</v>
          </cell>
          <cell r="I1494" t="str">
            <v>PLNT</v>
          </cell>
          <cell r="J1494" t="str">
            <v>PLNT</v>
          </cell>
          <cell r="K1494" t="str">
            <v>PLNT</v>
          </cell>
          <cell r="L1494" t="str">
            <v>PLNT</v>
          </cell>
        </row>
        <row r="1495">
          <cell r="B1495" t="str">
            <v>G-SG</v>
          </cell>
          <cell r="C1495" t="str">
            <v>G-SG</v>
          </cell>
          <cell r="D1495" t="str">
            <v>G-SG</v>
          </cell>
          <cell r="E1495" t="str">
            <v>G-SG</v>
          </cell>
          <cell r="F1495" t="str">
            <v>G-SG</v>
          </cell>
          <cell r="H1495" t="str">
            <v>PLNT</v>
          </cell>
          <cell r="I1495" t="str">
            <v>PLNT</v>
          </cell>
          <cell r="J1495" t="str">
            <v>PLNT</v>
          </cell>
          <cell r="K1495" t="str">
            <v>PLNT</v>
          </cell>
          <cell r="L1495" t="str">
            <v>PLNT</v>
          </cell>
        </row>
        <row r="1496">
          <cell r="B1496" t="str">
            <v>G-SG</v>
          </cell>
          <cell r="C1496" t="str">
            <v>G-SG</v>
          </cell>
          <cell r="D1496" t="str">
            <v>G-SG</v>
          </cell>
          <cell r="E1496" t="str">
            <v>G-SG</v>
          </cell>
          <cell r="F1496" t="str">
            <v>G-SG</v>
          </cell>
          <cell r="H1496" t="str">
            <v>PLNT</v>
          </cell>
          <cell r="I1496" t="str">
            <v>PLNT</v>
          </cell>
          <cell r="J1496" t="str">
            <v>PLNT</v>
          </cell>
          <cell r="K1496" t="str">
            <v>PLNT</v>
          </cell>
          <cell r="L1496" t="str">
            <v>PLNT</v>
          </cell>
        </row>
        <row r="1497">
          <cell r="B1497" t="str">
            <v>G-SG</v>
          </cell>
          <cell r="C1497" t="str">
            <v>G-SG</v>
          </cell>
          <cell r="D1497" t="str">
            <v>G-SG</v>
          </cell>
          <cell r="E1497" t="str">
            <v>G-SG</v>
          </cell>
          <cell r="F1497" t="str">
            <v>G-SG</v>
          </cell>
          <cell r="H1497" t="str">
            <v>PLNT</v>
          </cell>
          <cell r="I1497" t="str">
            <v>PLNT</v>
          </cell>
          <cell r="J1497" t="str">
            <v>PLNT</v>
          </cell>
          <cell r="K1497" t="str">
            <v>PLNT</v>
          </cell>
          <cell r="L1497" t="str">
            <v>PLNT</v>
          </cell>
        </row>
        <row r="1501">
          <cell r="B1501" t="str">
            <v>G-SITUS</v>
          </cell>
          <cell r="C1501" t="str">
            <v>G-SITUS</v>
          </cell>
          <cell r="D1501" t="str">
            <v>G-SITUS</v>
          </cell>
          <cell r="E1501" t="str">
            <v>G-SITUS</v>
          </cell>
          <cell r="F1501" t="str">
            <v>G-SITUS</v>
          </cell>
          <cell r="H1501" t="str">
            <v>PLNT</v>
          </cell>
          <cell r="I1501" t="str">
            <v>PLNT</v>
          </cell>
          <cell r="J1501" t="str">
            <v>PLNT</v>
          </cell>
          <cell r="K1501" t="str">
            <v>PLNT</v>
          </cell>
          <cell r="L1501" t="str">
            <v>PLNT</v>
          </cell>
        </row>
        <row r="1502">
          <cell r="B1502" t="str">
            <v>G-DGP</v>
          </cell>
          <cell r="C1502" t="str">
            <v>G-DGP</v>
          </cell>
          <cell r="D1502" t="str">
            <v>G-DGP</v>
          </cell>
          <cell r="E1502" t="str">
            <v>G-DGP</v>
          </cell>
          <cell r="F1502" t="str">
            <v>G-DGP</v>
          </cell>
          <cell r="H1502" t="str">
            <v>PLNT</v>
          </cell>
          <cell r="I1502" t="str">
            <v>PLNT</v>
          </cell>
          <cell r="J1502" t="str">
            <v>PLNT</v>
          </cell>
          <cell r="K1502" t="str">
            <v>PLNT</v>
          </cell>
          <cell r="L1502" t="str">
            <v>PLNT</v>
          </cell>
        </row>
        <row r="1503">
          <cell r="B1503" t="str">
            <v>G-SG</v>
          </cell>
          <cell r="C1503" t="str">
            <v>G-SG</v>
          </cell>
          <cell r="D1503" t="str">
            <v>G-SG</v>
          </cell>
          <cell r="E1503" t="str">
            <v>G-SG</v>
          </cell>
          <cell r="F1503" t="str">
            <v>G-SG</v>
          </cell>
          <cell r="H1503" t="str">
            <v>PLNT</v>
          </cell>
          <cell r="I1503" t="str">
            <v>PLNT</v>
          </cell>
          <cell r="J1503" t="str">
            <v>PLNT</v>
          </cell>
          <cell r="K1503" t="str">
            <v>PLNT</v>
          </cell>
          <cell r="L1503" t="str">
            <v>PLNT</v>
          </cell>
        </row>
        <row r="1504">
          <cell r="B1504" t="str">
            <v>PTD</v>
          </cell>
          <cell r="C1504" t="str">
            <v>PTD</v>
          </cell>
          <cell r="D1504" t="str">
            <v>PTD</v>
          </cell>
          <cell r="E1504" t="str">
            <v>PTD</v>
          </cell>
          <cell r="F1504" t="str">
            <v>PTD</v>
          </cell>
          <cell r="H1504" t="str">
            <v>PLNT</v>
          </cell>
          <cell r="I1504" t="str">
            <v>PLNT</v>
          </cell>
          <cell r="J1504" t="str">
            <v>PLNT</v>
          </cell>
          <cell r="K1504" t="str">
            <v>PLNT</v>
          </cell>
          <cell r="L1504" t="str">
            <v>PLNT</v>
          </cell>
        </row>
        <row r="1505">
          <cell r="B1505" t="str">
            <v>G-DGU</v>
          </cell>
          <cell r="C1505" t="str">
            <v>G-DGU</v>
          </cell>
          <cell r="D1505" t="str">
            <v>G-DGU</v>
          </cell>
          <cell r="E1505" t="str">
            <v>G-DGU</v>
          </cell>
          <cell r="F1505" t="str">
            <v>G-DGU</v>
          </cell>
          <cell r="H1505" t="str">
            <v>PLNT</v>
          </cell>
          <cell r="I1505" t="str">
            <v>PLNT</v>
          </cell>
          <cell r="J1505" t="str">
            <v>PLNT</v>
          </cell>
          <cell r="K1505" t="str">
            <v>PLNT</v>
          </cell>
          <cell r="L1505" t="str">
            <v>PLNT</v>
          </cell>
        </row>
        <row r="1506">
          <cell r="B1506" t="str">
            <v>P</v>
          </cell>
          <cell r="C1506" t="str">
            <v>P</v>
          </cell>
          <cell r="D1506" t="str">
            <v>P</v>
          </cell>
          <cell r="E1506" t="str">
            <v>P</v>
          </cell>
          <cell r="F1506" t="str">
            <v>P</v>
          </cell>
          <cell r="H1506" t="str">
            <v>PLNT</v>
          </cell>
          <cell r="I1506" t="str">
            <v>PLNT</v>
          </cell>
          <cell r="J1506" t="str">
            <v>PLNT</v>
          </cell>
          <cell r="K1506" t="str">
            <v>PLNT</v>
          </cell>
          <cell r="L1506" t="str">
            <v>PLNT</v>
          </cell>
        </row>
        <row r="1507">
          <cell r="B1507" t="str">
            <v>G-SG</v>
          </cell>
          <cell r="C1507" t="str">
            <v>G-SG</v>
          </cell>
          <cell r="D1507" t="str">
            <v>G-SG</v>
          </cell>
          <cell r="E1507" t="str">
            <v>G-SG</v>
          </cell>
          <cell r="F1507" t="str">
            <v>G-SG</v>
          </cell>
          <cell r="H1507" t="str">
            <v>PLNT</v>
          </cell>
          <cell r="I1507" t="str">
            <v>PLNT</v>
          </cell>
          <cell r="J1507" t="str">
            <v>PLNT</v>
          </cell>
          <cell r="K1507" t="str">
            <v>PLNT</v>
          </cell>
          <cell r="L1507" t="str">
            <v>PLNT</v>
          </cell>
        </row>
        <row r="1508">
          <cell r="B1508" t="str">
            <v>G-SG</v>
          </cell>
          <cell r="C1508" t="str">
            <v>G-SG</v>
          </cell>
          <cell r="D1508" t="str">
            <v>G-SG</v>
          </cell>
          <cell r="E1508" t="str">
            <v>G-SG</v>
          </cell>
          <cell r="F1508" t="str">
            <v>G-SG</v>
          </cell>
          <cell r="H1508" t="str">
            <v>PLNT</v>
          </cell>
          <cell r="I1508" t="str">
            <v>PLNT</v>
          </cell>
          <cell r="J1508" t="str">
            <v>PLNT</v>
          </cell>
          <cell r="K1508" t="str">
            <v>PLNT</v>
          </cell>
          <cell r="L1508" t="str">
            <v>PLNT</v>
          </cell>
        </row>
        <row r="1512">
          <cell r="B1512" t="str">
            <v>G-SITUS</v>
          </cell>
          <cell r="C1512" t="str">
            <v>G-SITUS</v>
          </cell>
          <cell r="D1512" t="str">
            <v>G-SITUS</v>
          </cell>
          <cell r="E1512" t="str">
            <v>G-SITUS</v>
          </cell>
          <cell r="F1512" t="str">
            <v>G-SITUS</v>
          </cell>
          <cell r="H1512" t="str">
            <v>PLNT</v>
          </cell>
          <cell r="I1512" t="str">
            <v>PLNT</v>
          </cell>
          <cell r="J1512" t="str">
            <v>PLNT</v>
          </cell>
          <cell r="K1512" t="str">
            <v>PLNT</v>
          </cell>
          <cell r="L1512" t="str">
            <v>PLNT</v>
          </cell>
        </row>
        <row r="1513">
          <cell r="B1513" t="str">
            <v>G-DGP</v>
          </cell>
          <cell r="C1513" t="str">
            <v>G-DGP</v>
          </cell>
          <cell r="D1513" t="str">
            <v>G-DGP</v>
          </cell>
          <cell r="E1513" t="str">
            <v>G-DGP</v>
          </cell>
          <cell r="F1513" t="str">
            <v>G-DGP</v>
          </cell>
          <cell r="H1513" t="str">
            <v>PLNT</v>
          </cell>
          <cell r="I1513" t="str">
            <v>PLNT</v>
          </cell>
          <cell r="J1513" t="str">
            <v>PLNT</v>
          </cell>
          <cell r="K1513" t="str">
            <v>PLNT</v>
          </cell>
          <cell r="L1513" t="str">
            <v>PLNT</v>
          </cell>
        </row>
        <row r="1514">
          <cell r="B1514" t="str">
            <v>G-DGU</v>
          </cell>
          <cell r="C1514" t="str">
            <v>G-DGU</v>
          </cell>
          <cell r="D1514" t="str">
            <v>G-DGU</v>
          </cell>
          <cell r="E1514" t="str">
            <v>G-DGU</v>
          </cell>
          <cell r="F1514" t="str">
            <v>G-DGU</v>
          </cell>
          <cell r="H1514" t="str">
            <v>PLNT</v>
          </cell>
          <cell r="I1514" t="str">
            <v>PLNT</v>
          </cell>
          <cell r="J1514" t="str">
            <v>PLNT</v>
          </cell>
          <cell r="K1514" t="str">
            <v>PLNT</v>
          </cell>
          <cell r="L1514" t="str">
            <v>PLNT</v>
          </cell>
        </row>
        <row r="1515">
          <cell r="B1515" t="str">
            <v>PTD</v>
          </cell>
          <cell r="C1515" t="str">
            <v>PTD</v>
          </cell>
          <cell r="D1515" t="str">
            <v>PTD</v>
          </cell>
          <cell r="E1515" t="str">
            <v>PTD</v>
          </cell>
          <cell r="F1515" t="str">
            <v>PTD</v>
          </cell>
          <cell r="H1515" t="str">
            <v>PLNT</v>
          </cell>
          <cell r="I1515" t="str">
            <v>PLNT</v>
          </cell>
          <cell r="J1515" t="str">
            <v>PLNT</v>
          </cell>
          <cell r="K1515" t="str">
            <v>PLNT</v>
          </cell>
          <cell r="L1515" t="str">
            <v>PLNT</v>
          </cell>
        </row>
        <row r="1516">
          <cell r="B1516" t="str">
            <v>CUST</v>
          </cell>
          <cell r="C1516" t="str">
            <v>CUST</v>
          </cell>
          <cell r="D1516" t="str">
            <v>CUST</v>
          </cell>
          <cell r="E1516" t="str">
            <v>CUST</v>
          </cell>
          <cell r="F1516" t="str">
            <v>CUST</v>
          </cell>
          <cell r="H1516" t="str">
            <v>PLNT</v>
          </cell>
          <cell r="I1516" t="str">
            <v>PLNT</v>
          </cell>
          <cell r="J1516" t="str">
            <v>PLNT</v>
          </cell>
          <cell r="K1516" t="str">
            <v>PLNT</v>
          </cell>
          <cell r="L1516" t="str">
            <v>PLNT</v>
          </cell>
        </row>
        <row r="1517">
          <cell r="B1517" t="str">
            <v>G-SG</v>
          </cell>
          <cell r="C1517" t="str">
            <v>G-SG</v>
          </cell>
          <cell r="D1517" t="str">
            <v>G-SG</v>
          </cell>
          <cell r="E1517" t="str">
            <v>G-SG</v>
          </cell>
          <cell r="F1517" t="str">
            <v>G-SG</v>
          </cell>
          <cell r="H1517" t="str">
            <v>PLNT</v>
          </cell>
          <cell r="I1517" t="str">
            <v>PLNT</v>
          </cell>
          <cell r="J1517" t="str">
            <v>PLNT</v>
          </cell>
          <cell r="K1517" t="str">
            <v>PLNT</v>
          </cell>
          <cell r="L1517" t="str">
            <v>PLNT</v>
          </cell>
        </row>
        <row r="1518">
          <cell r="B1518" t="str">
            <v>P</v>
          </cell>
          <cell r="C1518" t="str">
            <v>P</v>
          </cell>
          <cell r="D1518" t="str">
            <v>P</v>
          </cell>
          <cell r="E1518" t="str">
            <v>P</v>
          </cell>
          <cell r="F1518" t="str">
            <v>P</v>
          </cell>
          <cell r="H1518" t="str">
            <v>PLNT</v>
          </cell>
          <cell r="I1518" t="str">
            <v>PLNT</v>
          </cell>
          <cell r="J1518" t="str">
            <v>PLNT</v>
          </cell>
          <cell r="K1518" t="str">
            <v>PLNT</v>
          </cell>
          <cell r="L1518" t="str">
            <v>PLNT</v>
          </cell>
        </row>
        <row r="1519">
          <cell r="B1519" t="str">
            <v>G-SG</v>
          </cell>
          <cell r="C1519" t="str">
            <v>G-SG</v>
          </cell>
          <cell r="D1519" t="str">
            <v>G-SG</v>
          </cell>
          <cell r="E1519" t="str">
            <v>G-SG</v>
          </cell>
          <cell r="F1519" t="str">
            <v>G-SG</v>
          </cell>
          <cell r="H1519" t="str">
            <v>PLNT</v>
          </cell>
          <cell r="I1519" t="str">
            <v>PLNT</v>
          </cell>
          <cell r="J1519" t="str">
            <v>PLNT</v>
          </cell>
          <cell r="K1519" t="str">
            <v>PLNT</v>
          </cell>
          <cell r="L1519" t="str">
            <v>PLNT</v>
          </cell>
        </row>
        <row r="1520">
          <cell r="B1520" t="str">
            <v>G-SG</v>
          </cell>
          <cell r="C1520" t="str">
            <v>G-SG</v>
          </cell>
          <cell r="D1520" t="str">
            <v>G-SG</v>
          </cell>
          <cell r="E1520" t="str">
            <v>G-SG</v>
          </cell>
          <cell r="F1520" t="str">
            <v>G-SG</v>
          </cell>
          <cell r="H1520" t="str">
            <v>PLNT</v>
          </cell>
          <cell r="I1520" t="str">
            <v>PLNT</v>
          </cell>
          <cell r="J1520" t="str">
            <v>PLNT</v>
          </cell>
          <cell r="K1520" t="str">
            <v>PLNT</v>
          </cell>
          <cell r="L1520" t="str">
            <v>PLNT</v>
          </cell>
        </row>
        <row r="1524">
          <cell r="B1524" t="str">
            <v>G-SITUS</v>
          </cell>
          <cell r="C1524" t="str">
            <v>G-SITUS</v>
          </cell>
          <cell r="D1524" t="str">
            <v>G-SITUS</v>
          </cell>
          <cell r="E1524" t="str">
            <v>G-SITUS</v>
          </cell>
          <cell r="F1524" t="str">
            <v>G-SITUS</v>
          </cell>
          <cell r="H1524" t="str">
            <v>PLNT</v>
          </cell>
          <cell r="I1524" t="str">
            <v>PLNT</v>
          </cell>
          <cell r="J1524" t="str">
            <v>PLNT</v>
          </cell>
          <cell r="K1524" t="str">
            <v>PLNT</v>
          </cell>
          <cell r="L1524" t="str">
            <v>PLNT</v>
          </cell>
        </row>
        <row r="1525">
          <cell r="B1525" t="str">
            <v>PT</v>
          </cell>
          <cell r="C1525" t="str">
            <v>PT</v>
          </cell>
          <cell r="D1525" t="str">
            <v>PT</v>
          </cell>
          <cell r="E1525" t="str">
            <v>PT</v>
          </cell>
          <cell r="F1525" t="str">
            <v>PT</v>
          </cell>
          <cell r="H1525" t="str">
            <v>PLNT</v>
          </cell>
          <cell r="I1525" t="str">
            <v>PLNT</v>
          </cell>
          <cell r="J1525" t="str">
            <v>PLNT</v>
          </cell>
          <cell r="K1525" t="str">
            <v>PLNT</v>
          </cell>
          <cell r="L1525" t="str">
            <v>PLNT</v>
          </cell>
        </row>
        <row r="1526">
          <cell r="B1526" t="str">
            <v>PT</v>
          </cell>
          <cell r="C1526" t="str">
            <v>PT</v>
          </cell>
          <cell r="D1526" t="str">
            <v>PT</v>
          </cell>
          <cell r="E1526" t="str">
            <v>PT</v>
          </cell>
          <cell r="F1526" t="str">
            <v>PT</v>
          </cell>
          <cell r="H1526" t="str">
            <v>PLNT</v>
          </cell>
          <cell r="I1526" t="str">
            <v>PLNT</v>
          </cell>
          <cell r="J1526" t="str">
            <v>PLNT</v>
          </cell>
          <cell r="K1526" t="str">
            <v>PLNT</v>
          </cell>
          <cell r="L1526" t="str">
            <v>PLNT</v>
          </cell>
        </row>
        <row r="1527">
          <cell r="B1527" t="str">
            <v>CUST</v>
          </cell>
          <cell r="C1527" t="str">
            <v>CUST</v>
          </cell>
          <cell r="D1527" t="str">
            <v>CUST</v>
          </cell>
          <cell r="E1527" t="str">
            <v>CUST</v>
          </cell>
          <cell r="F1527" t="str">
            <v>CUST</v>
          </cell>
          <cell r="H1527" t="str">
            <v>CUST</v>
          </cell>
          <cell r="I1527" t="str">
            <v>CUST</v>
          </cell>
          <cell r="J1527" t="str">
            <v>CUST</v>
          </cell>
          <cell r="K1527" t="str">
            <v>CUST</v>
          </cell>
          <cell r="L1527" t="str">
            <v>CUST</v>
          </cell>
        </row>
        <row r="1528">
          <cell r="B1528" t="str">
            <v>PTD</v>
          </cell>
          <cell r="C1528" t="str">
            <v>PTD</v>
          </cell>
          <cell r="D1528" t="str">
            <v>PTD</v>
          </cell>
          <cell r="E1528" t="str">
            <v>PTD</v>
          </cell>
          <cell r="F1528" t="str">
            <v>PTD</v>
          </cell>
          <cell r="H1528" t="str">
            <v>PLNT</v>
          </cell>
          <cell r="I1528" t="str">
            <v>PLNT</v>
          </cell>
          <cell r="J1528" t="str">
            <v>PLNT</v>
          </cell>
          <cell r="K1528" t="str">
            <v>PLNT</v>
          </cell>
          <cell r="L1528" t="str">
            <v>PLNT</v>
          </cell>
        </row>
        <row r="1529">
          <cell r="B1529" t="str">
            <v>P</v>
          </cell>
          <cell r="C1529" t="str">
            <v>P</v>
          </cell>
          <cell r="D1529" t="str">
            <v>P</v>
          </cell>
          <cell r="E1529" t="str">
            <v>P</v>
          </cell>
          <cell r="F1529" t="str">
            <v>P</v>
          </cell>
          <cell r="H1529" t="str">
            <v>PLNT</v>
          </cell>
          <cell r="I1529" t="str">
            <v>PLNT</v>
          </cell>
          <cell r="J1529" t="str">
            <v>PLNT</v>
          </cell>
          <cell r="K1529" t="str">
            <v>PLNT</v>
          </cell>
          <cell r="L1529" t="str">
            <v>PLNT</v>
          </cell>
        </row>
        <row r="1530">
          <cell r="B1530" t="str">
            <v>G-SG</v>
          </cell>
          <cell r="C1530" t="str">
            <v>G-SG</v>
          </cell>
          <cell r="D1530" t="str">
            <v>G-SG</v>
          </cell>
          <cell r="E1530" t="str">
            <v>G-SG</v>
          </cell>
          <cell r="F1530" t="str">
            <v>G-SG</v>
          </cell>
          <cell r="H1530" t="str">
            <v>PLNT</v>
          </cell>
          <cell r="I1530" t="str">
            <v>PLNT</v>
          </cell>
          <cell r="J1530" t="str">
            <v>PLNT</v>
          </cell>
          <cell r="K1530" t="str">
            <v>PLNT</v>
          </cell>
          <cell r="L1530" t="str">
            <v>PLNT</v>
          </cell>
        </row>
        <row r="1531">
          <cell r="B1531" t="str">
            <v>G-SG</v>
          </cell>
          <cell r="C1531" t="str">
            <v>G-SG</v>
          </cell>
          <cell r="D1531" t="str">
            <v>G-SG</v>
          </cell>
          <cell r="E1531" t="str">
            <v>G-SG</v>
          </cell>
          <cell r="F1531" t="str">
            <v>G-SG</v>
          </cell>
          <cell r="H1531" t="str">
            <v>PLNT</v>
          </cell>
          <cell r="I1531" t="str">
            <v>PLNT</v>
          </cell>
          <cell r="J1531" t="str">
            <v>PLNT</v>
          </cell>
          <cell r="K1531" t="str">
            <v>PLNT</v>
          </cell>
          <cell r="L1531" t="str">
            <v>PLNT</v>
          </cell>
        </row>
        <row r="1535">
          <cell r="B1535" t="str">
            <v>P</v>
          </cell>
          <cell r="C1535" t="str">
            <v>P</v>
          </cell>
          <cell r="D1535" t="str">
            <v>P</v>
          </cell>
          <cell r="E1535" t="str">
            <v>P</v>
          </cell>
          <cell r="F1535" t="str">
            <v>P</v>
          </cell>
          <cell r="H1535" t="str">
            <v>ZERO</v>
          </cell>
          <cell r="I1535" t="str">
            <v>ZERO</v>
          </cell>
          <cell r="J1535" t="str">
            <v>ZERO</v>
          </cell>
          <cell r="K1535" t="str">
            <v>ZERO</v>
          </cell>
          <cell r="L1535" t="str">
            <v>ZERO</v>
          </cell>
        </row>
        <row r="1536">
          <cell r="B1536" t="str">
            <v>P</v>
          </cell>
          <cell r="C1536" t="str">
            <v>P</v>
          </cell>
          <cell r="D1536" t="str">
            <v>P</v>
          </cell>
          <cell r="E1536" t="str">
            <v>P</v>
          </cell>
          <cell r="F1536" t="str">
            <v>P</v>
          </cell>
          <cell r="H1536" t="str">
            <v>ZERO</v>
          </cell>
          <cell r="I1536" t="str">
            <v>ZERO</v>
          </cell>
          <cell r="J1536" t="str">
            <v>ZERO</v>
          </cell>
          <cell r="K1536" t="str">
            <v>ZERO</v>
          </cell>
          <cell r="L1536" t="str">
            <v>ZERO</v>
          </cell>
        </row>
        <row r="1541">
          <cell r="B1541" t="str">
            <v>P</v>
          </cell>
          <cell r="C1541" t="str">
            <v>P</v>
          </cell>
          <cell r="D1541" t="str">
            <v>P</v>
          </cell>
          <cell r="E1541" t="str">
            <v>P</v>
          </cell>
          <cell r="F1541" t="str">
            <v>P</v>
          </cell>
          <cell r="H1541" t="str">
            <v>PLNT</v>
          </cell>
          <cell r="I1541" t="str">
            <v>PLNT</v>
          </cell>
          <cell r="J1541" t="str">
            <v>PLNT</v>
          </cell>
          <cell r="K1541" t="str">
            <v>PLNT</v>
          </cell>
          <cell r="L1541" t="str">
            <v>PLNT</v>
          </cell>
        </row>
        <row r="1544">
          <cell r="B1544" t="str">
            <v>P</v>
          </cell>
          <cell r="C1544" t="str">
            <v>P</v>
          </cell>
          <cell r="D1544" t="str">
            <v>P</v>
          </cell>
          <cell r="E1544" t="str">
            <v>P</v>
          </cell>
          <cell r="F1544" t="str">
            <v>P</v>
          </cell>
          <cell r="H1544" t="str">
            <v>PLNT</v>
          </cell>
          <cell r="I1544" t="str">
            <v>PLNT</v>
          </cell>
          <cell r="J1544" t="str">
            <v>PLNT</v>
          </cell>
          <cell r="K1544" t="str">
            <v>PLNT</v>
          </cell>
          <cell r="L1544" t="str">
            <v>PLNT</v>
          </cell>
        </row>
        <row r="1549">
          <cell r="B1549" t="str">
            <v>G-SITUS</v>
          </cell>
          <cell r="C1549" t="str">
            <v>G-SITUS</v>
          </cell>
          <cell r="D1549" t="str">
            <v>G-SITUS</v>
          </cell>
          <cell r="E1549" t="str">
            <v>G-SITUS</v>
          </cell>
          <cell r="F1549" t="str">
            <v>G-SITUS</v>
          </cell>
          <cell r="H1549" t="str">
            <v>PLNT</v>
          </cell>
          <cell r="I1549" t="str">
            <v>PLNT</v>
          </cell>
          <cell r="J1549" t="str">
            <v>PLNT</v>
          </cell>
          <cell r="K1549" t="str">
            <v>PLNT</v>
          </cell>
          <cell r="L1549" t="str">
            <v>PLNT</v>
          </cell>
        </row>
        <row r="1550">
          <cell r="B1550" t="str">
            <v>P</v>
          </cell>
          <cell r="C1550" t="str">
            <v>P</v>
          </cell>
          <cell r="D1550" t="str">
            <v>P</v>
          </cell>
          <cell r="E1550" t="str">
            <v>P</v>
          </cell>
          <cell r="F1550" t="str">
            <v>P</v>
          </cell>
          <cell r="H1550" t="str">
            <v>PLNT</v>
          </cell>
          <cell r="I1550" t="str">
            <v>PLNT</v>
          </cell>
          <cell r="J1550" t="str">
            <v>PLNT</v>
          </cell>
          <cell r="K1550" t="str">
            <v>PLNT</v>
          </cell>
          <cell r="L1550" t="str">
            <v>PLNT</v>
          </cell>
        </row>
        <row r="1551">
          <cell r="B1551" t="str">
            <v>PTD</v>
          </cell>
          <cell r="C1551" t="str">
            <v>PTD</v>
          </cell>
          <cell r="D1551" t="str">
            <v>PTD</v>
          </cell>
          <cell r="E1551" t="str">
            <v>PTD</v>
          </cell>
          <cell r="F1551" t="str">
            <v>PTD</v>
          </cell>
          <cell r="H1551" t="str">
            <v>PLNT</v>
          </cell>
          <cell r="I1551" t="str">
            <v>PLNT</v>
          </cell>
          <cell r="J1551" t="str">
            <v>PLNT</v>
          </cell>
          <cell r="K1551" t="str">
            <v>PLNT</v>
          </cell>
          <cell r="L1551" t="str">
            <v>PLNT</v>
          </cell>
        </row>
        <row r="1558">
          <cell r="B1558" t="str">
            <v>LABOR</v>
          </cell>
          <cell r="C1558" t="str">
            <v>LABOR</v>
          </cell>
          <cell r="D1558" t="str">
            <v>LABOR</v>
          </cell>
          <cell r="E1558" t="str">
            <v>LABOR</v>
          </cell>
          <cell r="F1558" t="str">
            <v>LABOR</v>
          </cell>
          <cell r="H1558" t="str">
            <v>PLNT</v>
          </cell>
          <cell r="I1558" t="str">
            <v>PLNT</v>
          </cell>
          <cell r="J1558" t="str">
            <v>PLNT</v>
          </cell>
          <cell r="K1558" t="str">
            <v>PLNT</v>
          </cell>
          <cell r="L1558" t="str">
            <v>PLNT</v>
          </cell>
        </row>
        <row r="1561">
          <cell r="B1561" t="str">
            <v>PTD</v>
          </cell>
          <cell r="C1561" t="str">
            <v>PTD</v>
          </cell>
          <cell r="D1561" t="str">
            <v>PTD</v>
          </cell>
          <cell r="E1561" t="str">
            <v>PTD</v>
          </cell>
          <cell r="F1561" t="str">
            <v>PTD</v>
          </cell>
          <cell r="H1561" t="str">
            <v>PLNT</v>
          </cell>
          <cell r="I1561" t="str">
            <v>PLNT</v>
          </cell>
          <cell r="J1561" t="str">
            <v>PLNT</v>
          </cell>
          <cell r="K1561" t="str">
            <v>PLNT</v>
          </cell>
          <cell r="L1561" t="str">
            <v>PLNT</v>
          </cell>
        </row>
        <row r="1565">
          <cell r="B1565" t="str">
            <v>G-SITUS</v>
          </cell>
          <cell r="C1565" t="str">
            <v>G-SITUS</v>
          </cell>
          <cell r="D1565" t="str">
            <v>G-SITUS</v>
          </cell>
          <cell r="E1565" t="str">
            <v>G-SITUS</v>
          </cell>
          <cell r="F1565" t="str">
            <v>G-SITUS</v>
          </cell>
          <cell r="H1565" t="str">
            <v>PLNT</v>
          </cell>
          <cell r="I1565" t="str">
            <v>PLNT</v>
          </cell>
          <cell r="J1565" t="str">
            <v>PLNT</v>
          </cell>
          <cell r="K1565" t="str">
            <v>PLNT</v>
          </cell>
          <cell r="L1565" t="str">
            <v>PLNT</v>
          </cell>
        </row>
        <row r="1566">
          <cell r="B1566" t="str">
            <v>PTD</v>
          </cell>
          <cell r="C1566" t="str">
            <v>PTD</v>
          </cell>
          <cell r="D1566" t="str">
            <v>PTD</v>
          </cell>
          <cell r="E1566" t="str">
            <v>PTD</v>
          </cell>
          <cell r="F1566" t="str">
            <v>PTD</v>
          </cell>
          <cell r="H1566" t="str">
            <v>PLNT</v>
          </cell>
          <cell r="I1566" t="str">
            <v>PLNT</v>
          </cell>
          <cell r="J1566" t="str">
            <v>PLNT</v>
          </cell>
          <cell r="K1566" t="str">
            <v>PLNT</v>
          </cell>
          <cell r="L1566" t="str">
            <v>PLNT</v>
          </cell>
        </row>
        <row r="1567">
          <cell r="B1567" t="str">
            <v>CUST</v>
          </cell>
          <cell r="C1567" t="str">
            <v>CUST</v>
          </cell>
          <cell r="D1567" t="str">
            <v>CUST</v>
          </cell>
          <cell r="E1567" t="str">
            <v>CUST</v>
          </cell>
          <cell r="F1567" t="str">
            <v>CUST</v>
          </cell>
          <cell r="H1567" t="str">
            <v>CUST</v>
          </cell>
          <cell r="I1567" t="str">
            <v>CUST</v>
          </cell>
          <cell r="J1567" t="str">
            <v>CUST</v>
          </cell>
          <cell r="K1567" t="str">
            <v>CUST</v>
          </cell>
          <cell r="L1567" t="str">
            <v>CUST</v>
          </cell>
        </row>
        <row r="1568">
          <cell r="B1568" t="str">
            <v>G-SG</v>
          </cell>
          <cell r="C1568" t="str">
            <v>G-SG</v>
          </cell>
          <cell r="D1568" t="str">
            <v>G-SG</v>
          </cell>
          <cell r="E1568" t="str">
            <v>G-SG</v>
          </cell>
          <cell r="F1568" t="str">
            <v>G-SG</v>
          </cell>
          <cell r="H1568" t="str">
            <v>PLNT</v>
          </cell>
          <cell r="I1568" t="str">
            <v>PLNT</v>
          </cell>
          <cell r="J1568" t="str">
            <v>PLNT</v>
          </cell>
          <cell r="K1568" t="str">
            <v>PLNT</v>
          </cell>
          <cell r="L1568" t="str">
            <v>PLNT</v>
          </cell>
        </row>
        <row r="1569">
          <cell r="B1569" t="str">
            <v>PT</v>
          </cell>
          <cell r="C1569" t="str">
            <v>PT</v>
          </cell>
          <cell r="D1569" t="str">
            <v>PT</v>
          </cell>
          <cell r="E1569" t="str">
            <v>PT</v>
          </cell>
          <cell r="F1569" t="str">
            <v>PT</v>
          </cell>
          <cell r="H1569" t="str">
            <v>PLNT</v>
          </cell>
          <cell r="I1569" t="str">
            <v>PLNT</v>
          </cell>
          <cell r="J1569" t="str">
            <v>PLNT</v>
          </cell>
          <cell r="K1569" t="str">
            <v>PLNT</v>
          </cell>
          <cell r="L1569" t="str">
            <v>PLNT</v>
          </cell>
        </row>
        <row r="1570">
          <cell r="B1570" t="str">
            <v>PT</v>
          </cell>
          <cell r="C1570" t="str">
            <v>PT</v>
          </cell>
          <cell r="D1570" t="str">
            <v>PT</v>
          </cell>
          <cell r="E1570" t="str">
            <v>PT</v>
          </cell>
          <cell r="F1570" t="str">
            <v>PT</v>
          </cell>
          <cell r="H1570" t="str">
            <v>PLNT</v>
          </cell>
          <cell r="I1570" t="str">
            <v>PLNT</v>
          </cell>
          <cell r="J1570" t="str">
            <v>PLNT</v>
          </cell>
          <cell r="K1570" t="str">
            <v>PLNT</v>
          </cell>
          <cell r="L1570" t="str">
            <v>PLNT</v>
          </cell>
        </row>
        <row r="1574">
          <cell r="B1574" t="str">
            <v>G-SITUS</v>
          </cell>
          <cell r="C1574" t="str">
            <v>G-SITUS</v>
          </cell>
          <cell r="D1574" t="str">
            <v>G-SITUS</v>
          </cell>
          <cell r="E1574" t="str">
            <v>G-SITUS</v>
          </cell>
          <cell r="F1574" t="str">
            <v>G-SITUS</v>
          </cell>
          <cell r="H1574" t="str">
            <v>PLNT</v>
          </cell>
          <cell r="I1574" t="str">
            <v>PLNT</v>
          </cell>
          <cell r="J1574" t="str">
            <v>PLNT</v>
          </cell>
          <cell r="K1574" t="str">
            <v>PLNT</v>
          </cell>
          <cell r="L1574" t="str">
            <v>PLNT</v>
          </cell>
        </row>
        <row r="1575">
          <cell r="B1575" t="str">
            <v>PTD</v>
          </cell>
          <cell r="C1575" t="str">
            <v>PTD</v>
          </cell>
          <cell r="D1575" t="str">
            <v>PTD</v>
          </cell>
          <cell r="E1575" t="str">
            <v>PTD</v>
          </cell>
          <cell r="F1575" t="str">
            <v>PTD</v>
          </cell>
          <cell r="H1575" t="str">
            <v>PLNT</v>
          </cell>
          <cell r="I1575" t="str">
            <v>PLNT</v>
          </cell>
          <cell r="J1575" t="str">
            <v>PLNT</v>
          </cell>
          <cell r="K1575" t="str">
            <v>PLNT</v>
          </cell>
          <cell r="L1575" t="str">
            <v>PLNT</v>
          </cell>
        </row>
        <row r="1576">
          <cell r="B1576" t="str">
            <v>G-SG</v>
          </cell>
          <cell r="C1576" t="str">
            <v>G-SG</v>
          </cell>
          <cell r="D1576" t="str">
            <v>G-SG</v>
          </cell>
          <cell r="E1576" t="str">
            <v>G-SG</v>
          </cell>
          <cell r="F1576" t="str">
            <v>G-SG</v>
          </cell>
          <cell r="H1576" t="str">
            <v>PLNT</v>
          </cell>
          <cell r="I1576" t="str">
            <v>PLNT</v>
          </cell>
          <cell r="J1576" t="str">
            <v>PLNT</v>
          </cell>
          <cell r="K1576" t="str">
            <v>PLNT</v>
          </cell>
          <cell r="L1576" t="str">
            <v>PLNT</v>
          </cell>
        </row>
        <row r="1577">
          <cell r="B1577" t="str">
            <v>PT</v>
          </cell>
          <cell r="C1577" t="str">
            <v>PT</v>
          </cell>
          <cell r="D1577" t="str">
            <v>PT</v>
          </cell>
          <cell r="E1577" t="str">
            <v>PT</v>
          </cell>
          <cell r="F1577" t="str">
            <v>PT</v>
          </cell>
          <cell r="H1577" t="str">
            <v>PLNT</v>
          </cell>
          <cell r="I1577" t="str">
            <v>PLNT</v>
          </cell>
          <cell r="J1577" t="str">
            <v>PLNT</v>
          </cell>
          <cell r="K1577" t="str">
            <v>PLNT</v>
          </cell>
          <cell r="L1577" t="str">
            <v>PLNT</v>
          </cell>
        </row>
        <row r="1578">
          <cell r="B1578" t="str">
            <v>PT</v>
          </cell>
          <cell r="C1578" t="str">
            <v>PT</v>
          </cell>
          <cell r="D1578" t="str">
            <v>PT</v>
          </cell>
          <cell r="E1578" t="str">
            <v>PT</v>
          </cell>
          <cell r="F1578" t="str">
            <v>PT</v>
          </cell>
          <cell r="H1578" t="str">
            <v>PLNT</v>
          </cell>
          <cell r="I1578" t="str">
            <v>PLNT</v>
          </cell>
          <cell r="J1578" t="str">
            <v>PLNT</v>
          </cell>
          <cell r="K1578" t="str">
            <v>PLNT</v>
          </cell>
          <cell r="L1578" t="str">
            <v>PLNT</v>
          </cell>
        </row>
        <row r="1584">
          <cell r="B1584" t="str">
            <v>I-SITUS</v>
          </cell>
          <cell r="C1584" t="str">
            <v>I-SITUS</v>
          </cell>
          <cell r="D1584" t="str">
            <v>I-SITUS</v>
          </cell>
          <cell r="E1584" t="str">
            <v>I-SITUS</v>
          </cell>
          <cell r="F1584" t="str">
            <v>I-SITUS</v>
          </cell>
          <cell r="H1584" t="str">
            <v>PLNT</v>
          </cell>
          <cell r="I1584" t="str">
            <v>PLNT</v>
          </cell>
          <cell r="J1584" t="str">
            <v>PLNT</v>
          </cell>
          <cell r="K1584" t="str">
            <v>PLNT</v>
          </cell>
          <cell r="L1584" t="str">
            <v>PLNT</v>
          </cell>
        </row>
        <row r="1585">
          <cell r="B1585" t="str">
            <v>PTD</v>
          </cell>
          <cell r="C1585" t="str">
            <v>PTD</v>
          </cell>
          <cell r="D1585" t="str">
            <v>PTD</v>
          </cell>
          <cell r="E1585" t="str">
            <v>PTD</v>
          </cell>
          <cell r="F1585" t="str">
            <v>PTD</v>
          </cell>
          <cell r="H1585" t="str">
            <v>PLNT</v>
          </cell>
          <cell r="I1585" t="str">
            <v>PLNT</v>
          </cell>
          <cell r="J1585" t="str">
            <v>PLNT</v>
          </cell>
          <cell r="K1585" t="str">
            <v>PLNT</v>
          </cell>
          <cell r="L1585" t="str">
            <v>PLNT</v>
          </cell>
        </row>
        <row r="1586">
          <cell r="B1586" t="str">
            <v>I-SG</v>
          </cell>
          <cell r="C1586" t="str">
            <v>I-SG</v>
          </cell>
          <cell r="D1586" t="str">
            <v>I-SG</v>
          </cell>
          <cell r="E1586" t="str">
            <v>I-SG</v>
          </cell>
          <cell r="F1586" t="str">
            <v>I-SG</v>
          </cell>
          <cell r="H1586" t="str">
            <v>PLNT</v>
          </cell>
          <cell r="I1586" t="str">
            <v>PLNT</v>
          </cell>
          <cell r="J1586" t="str">
            <v>PLNT</v>
          </cell>
          <cell r="K1586" t="str">
            <v>PLNT</v>
          </cell>
          <cell r="L1586" t="str">
            <v>PLNT</v>
          </cell>
        </row>
        <row r="1589">
          <cell r="B1589" t="str">
            <v>I-SITUS</v>
          </cell>
          <cell r="C1589" t="str">
            <v>I-SITUS</v>
          </cell>
          <cell r="D1589" t="str">
            <v>I-SITUS</v>
          </cell>
          <cell r="E1589" t="str">
            <v>I-SITUS</v>
          </cell>
          <cell r="F1589" t="str">
            <v>I-SITUS</v>
          </cell>
          <cell r="H1589" t="str">
            <v>PLNT</v>
          </cell>
          <cell r="I1589" t="str">
            <v>PLNT</v>
          </cell>
          <cell r="J1589" t="str">
            <v>PLNT</v>
          </cell>
          <cell r="K1589" t="str">
            <v>PLNT</v>
          </cell>
          <cell r="L1589" t="str">
            <v>PLNT</v>
          </cell>
        </row>
        <row r="1590">
          <cell r="B1590" t="str">
            <v>I-SG</v>
          </cell>
          <cell r="C1590" t="str">
            <v>I-SG</v>
          </cell>
          <cell r="D1590" t="str">
            <v>I-SG</v>
          </cell>
          <cell r="E1590" t="str">
            <v>I-SG</v>
          </cell>
          <cell r="F1590" t="str">
            <v>I-SG</v>
          </cell>
          <cell r="H1590" t="str">
            <v>PLNT</v>
          </cell>
          <cell r="I1590" t="str">
            <v>PLNT</v>
          </cell>
          <cell r="J1590" t="str">
            <v>PLNT</v>
          </cell>
          <cell r="K1590" t="str">
            <v>PLNT</v>
          </cell>
          <cell r="L1590" t="str">
            <v>PLNT</v>
          </cell>
        </row>
        <row r="1591">
          <cell r="B1591" t="str">
            <v>I-SG</v>
          </cell>
          <cell r="C1591" t="str">
            <v>I-SG</v>
          </cell>
          <cell r="D1591" t="str">
            <v>I-SG</v>
          </cell>
          <cell r="E1591" t="str">
            <v>I-SG</v>
          </cell>
          <cell r="F1591" t="str">
            <v>I-SG</v>
          </cell>
          <cell r="H1591" t="str">
            <v>PLNT</v>
          </cell>
          <cell r="I1591" t="str">
            <v>PLNT</v>
          </cell>
          <cell r="J1591" t="str">
            <v>PLNT</v>
          </cell>
          <cell r="K1591" t="str">
            <v>PLNT</v>
          </cell>
          <cell r="L1591" t="str">
            <v>PLNT</v>
          </cell>
        </row>
        <row r="1592">
          <cell r="B1592" t="str">
            <v>I-SG</v>
          </cell>
          <cell r="C1592" t="str">
            <v>I-SG</v>
          </cell>
          <cell r="D1592" t="str">
            <v>I-SG</v>
          </cell>
          <cell r="E1592" t="str">
            <v>I-SG</v>
          </cell>
          <cell r="F1592" t="str">
            <v>I-SG</v>
          </cell>
          <cell r="H1592" t="str">
            <v>PLNT</v>
          </cell>
          <cell r="I1592" t="str">
            <v>PLNT</v>
          </cell>
          <cell r="J1592" t="str">
            <v>PLNT</v>
          </cell>
          <cell r="K1592" t="str">
            <v>PLNT</v>
          </cell>
          <cell r="L1592" t="str">
            <v>PLNT</v>
          </cell>
        </row>
        <row r="1593">
          <cell r="B1593" t="str">
            <v>P</v>
          </cell>
          <cell r="C1593" t="str">
            <v>P</v>
          </cell>
          <cell r="D1593" t="str">
            <v>P</v>
          </cell>
          <cell r="E1593" t="str">
            <v>P</v>
          </cell>
          <cell r="F1593" t="str">
            <v>P</v>
          </cell>
          <cell r="H1593" t="str">
            <v>PLNT</v>
          </cell>
          <cell r="I1593" t="str">
            <v>PLNT</v>
          </cell>
          <cell r="J1593" t="str">
            <v>PLNT</v>
          </cell>
          <cell r="K1593" t="str">
            <v>PLNT</v>
          </cell>
          <cell r="L1593" t="str">
            <v>PLNT</v>
          </cell>
        </row>
        <row r="1594">
          <cell r="B1594" t="str">
            <v>P</v>
          </cell>
          <cell r="C1594" t="str">
            <v>P</v>
          </cell>
          <cell r="D1594" t="str">
            <v>P</v>
          </cell>
          <cell r="E1594" t="str">
            <v>P</v>
          </cell>
          <cell r="F1594" t="str">
            <v>P</v>
          </cell>
          <cell r="H1594" t="str">
            <v>PLNT</v>
          </cell>
          <cell r="I1594" t="str">
            <v>PLNT</v>
          </cell>
          <cell r="J1594" t="str">
            <v>PLNT</v>
          </cell>
          <cell r="K1594" t="str">
            <v>PLNT</v>
          </cell>
          <cell r="L1594" t="str">
            <v>PLNT</v>
          </cell>
        </row>
        <row r="1598">
          <cell r="B1598" t="str">
            <v>I-SITUS</v>
          </cell>
          <cell r="C1598" t="str">
            <v>I-SITUS</v>
          </cell>
          <cell r="D1598" t="str">
            <v>I-SITUS</v>
          </cell>
          <cell r="E1598" t="str">
            <v>I-SITUS</v>
          </cell>
          <cell r="F1598" t="str">
            <v>I-SITUS</v>
          </cell>
          <cell r="H1598" t="str">
            <v>PLNT</v>
          </cell>
          <cell r="I1598" t="str">
            <v>PLNT</v>
          </cell>
          <cell r="J1598" t="str">
            <v>PLNT</v>
          </cell>
          <cell r="K1598" t="str">
            <v>PLNT</v>
          </cell>
          <cell r="L1598" t="str">
            <v>PLNT</v>
          </cell>
        </row>
        <row r="1599">
          <cell r="B1599" t="str">
            <v>I-SG</v>
          </cell>
          <cell r="C1599" t="str">
            <v>I-SG</v>
          </cell>
          <cell r="D1599" t="str">
            <v>I-SG</v>
          </cell>
          <cell r="E1599" t="str">
            <v>I-SG</v>
          </cell>
          <cell r="F1599" t="str">
            <v>I-SG</v>
          </cell>
          <cell r="H1599" t="str">
            <v>PLNT</v>
          </cell>
          <cell r="I1599" t="str">
            <v>PLNT</v>
          </cell>
          <cell r="J1599" t="str">
            <v>PLNT</v>
          </cell>
          <cell r="K1599" t="str">
            <v>PLNT</v>
          </cell>
          <cell r="L1599" t="str">
            <v>PLNT</v>
          </cell>
        </row>
        <row r="1600">
          <cell r="B1600" t="str">
            <v>PTD</v>
          </cell>
          <cell r="C1600" t="str">
            <v>PTD</v>
          </cell>
          <cell r="D1600" t="str">
            <v>PTD</v>
          </cell>
          <cell r="E1600" t="str">
            <v>PTD</v>
          </cell>
          <cell r="F1600" t="str">
            <v>PTD</v>
          </cell>
          <cell r="H1600" t="str">
            <v>PLNT</v>
          </cell>
          <cell r="I1600" t="str">
            <v>PLNT</v>
          </cell>
          <cell r="J1600" t="str">
            <v>PLNT</v>
          </cell>
          <cell r="K1600" t="str">
            <v>PLNT</v>
          </cell>
          <cell r="L1600" t="str">
            <v>PLNT</v>
          </cell>
        </row>
        <row r="1601">
          <cell r="B1601" t="str">
            <v>P</v>
          </cell>
          <cell r="C1601" t="str">
            <v>P</v>
          </cell>
          <cell r="D1601" t="str">
            <v>P</v>
          </cell>
          <cell r="E1601" t="str">
            <v>P</v>
          </cell>
          <cell r="F1601" t="str">
            <v>P</v>
          </cell>
          <cell r="H1601" t="str">
            <v>PLNT</v>
          </cell>
          <cell r="I1601" t="str">
            <v>PLNT</v>
          </cell>
          <cell r="J1601" t="str">
            <v>PLNT</v>
          </cell>
          <cell r="K1601" t="str">
            <v>PLNT</v>
          </cell>
          <cell r="L1601" t="str">
            <v>PLNT</v>
          </cell>
        </row>
        <row r="1602">
          <cell r="B1602" t="str">
            <v>CUST</v>
          </cell>
          <cell r="C1602" t="str">
            <v>CUST</v>
          </cell>
          <cell r="D1602" t="str">
            <v>CUST</v>
          </cell>
          <cell r="E1602" t="str">
            <v>CUST</v>
          </cell>
          <cell r="F1602" t="str">
            <v>CUST</v>
          </cell>
          <cell r="H1602" t="str">
            <v>CUST</v>
          </cell>
          <cell r="I1602" t="str">
            <v>CUST</v>
          </cell>
          <cell r="J1602" t="str">
            <v>CUST</v>
          </cell>
          <cell r="K1602" t="str">
            <v>CUST</v>
          </cell>
          <cell r="L1602" t="str">
            <v>CUST</v>
          </cell>
        </row>
        <row r="1603">
          <cell r="B1603" t="str">
            <v>P</v>
          </cell>
          <cell r="C1603" t="str">
            <v>P</v>
          </cell>
          <cell r="D1603" t="str">
            <v>P</v>
          </cell>
          <cell r="E1603" t="str">
            <v>P</v>
          </cell>
          <cell r="F1603" t="str">
            <v>P</v>
          </cell>
          <cell r="H1603" t="str">
            <v>PLNT</v>
          </cell>
          <cell r="I1603" t="str">
            <v>PLNT</v>
          </cell>
          <cell r="J1603" t="str">
            <v>PLNT</v>
          </cell>
          <cell r="K1603" t="str">
            <v>PLNT</v>
          </cell>
          <cell r="L1603" t="str">
            <v>PLNT</v>
          </cell>
        </row>
        <row r="1604">
          <cell r="B1604" t="str">
            <v>I-DGP</v>
          </cell>
          <cell r="C1604" t="str">
            <v>I-DGP</v>
          </cell>
          <cell r="D1604" t="str">
            <v>I-DGP</v>
          </cell>
          <cell r="E1604" t="str">
            <v>I-DGP</v>
          </cell>
          <cell r="F1604" t="str">
            <v>I-DGP</v>
          </cell>
          <cell r="H1604" t="str">
            <v>PLNT</v>
          </cell>
          <cell r="I1604" t="str">
            <v>PLNT</v>
          </cell>
          <cell r="J1604" t="str">
            <v>PLNT</v>
          </cell>
          <cell r="K1604" t="str">
            <v>PLNT</v>
          </cell>
          <cell r="L1604" t="str">
            <v>PLNT</v>
          </cell>
        </row>
        <row r="1607">
          <cell r="B1607" t="str">
            <v>I-SITUS</v>
          </cell>
          <cell r="C1607" t="str">
            <v>I-SITUS</v>
          </cell>
          <cell r="D1607" t="str">
            <v>I-SITUS</v>
          </cell>
          <cell r="E1607" t="str">
            <v>I-SITUS</v>
          </cell>
          <cell r="F1607" t="str">
            <v>I-SITUS</v>
          </cell>
          <cell r="H1607" t="str">
            <v>PLNT</v>
          </cell>
          <cell r="I1607" t="str">
            <v>PLNT</v>
          </cell>
          <cell r="J1607" t="str">
            <v>PLNT</v>
          </cell>
          <cell r="K1607" t="str">
            <v>PLNT</v>
          </cell>
          <cell r="L1607" t="str">
            <v>PLNT</v>
          </cell>
        </row>
        <row r="1611">
          <cell r="B1611" t="str">
            <v>I-SITUS</v>
          </cell>
          <cell r="C1611" t="str">
            <v>I-SITUS</v>
          </cell>
          <cell r="D1611" t="str">
            <v>I-SITUS</v>
          </cell>
          <cell r="E1611" t="str">
            <v>I-SITUS</v>
          </cell>
          <cell r="F1611" t="str">
            <v>I-SITUS</v>
          </cell>
          <cell r="H1611" t="str">
            <v>PLNT</v>
          </cell>
          <cell r="I1611" t="str">
            <v>PLNT</v>
          </cell>
          <cell r="J1611" t="str">
            <v>PLNT</v>
          </cell>
          <cell r="K1611" t="str">
            <v>PLNT</v>
          </cell>
          <cell r="L1611" t="str">
            <v>PLNT</v>
          </cell>
        </row>
        <row r="1612">
          <cell r="B1612" t="str">
            <v>I-SG</v>
          </cell>
          <cell r="C1612" t="str">
            <v>I-SG</v>
          </cell>
          <cell r="D1612" t="str">
            <v>I-SG</v>
          </cell>
          <cell r="E1612" t="str">
            <v>I-SG</v>
          </cell>
          <cell r="F1612" t="str">
            <v>I-SG</v>
          </cell>
          <cell r="H1612" t="str">
            <v>PLNT</v>
          </cell>
          <cell r="I1612" t="str">
            <v>PLNT</v>
          </cell>
          <cell r="J1612" t="str">
            <v>PLNT</v>
          </cell>
          <cell r="K1612" t="str">
            <v>PLNT</v>
          </cell>
          <cell r="L1612" t="str">
            <v>PLNT</v>
          </cell>
        </row>
        <row r="1613">
          <cell r="B1613" t="str">
            <v>P</v>
          </cell>
          <cell r="C1613" t="str">
            <v>P</v>
          </cell>
          <cell r="D1613" t="str">
            <v>P</v>
          </cell>
          <cell r="E1613" t="str">
            <v>P</v>
          </cell>
          <cell r="F1613" t="str">
            <v>P</v>
          </cell>
          <cell r="H1613" t="str">
            <v>PLNT</v>
          </cell>
          <cell r="I1613" t="str">
            <v>PLNT</v>
          </cell>
          <cell r="J1613" t="str">
            <v>PLNT</v>
          </cell>
          <cell r="K1613" t="str">
            <v>PLNT</v>
          </cell>
          <cell r="L1613" t="str">
            <v>PLNT</v>
          </cell>
        </row>
        <row r="1614">
          <cell r="B1614" t="str">
            <v>PTD</v>
          </cell>
          <cell r="C1614" t="str">
            <v>PTD</v>
          </cell>
          <cell r="D1614" t="str">
            <v>PTD</v>
          </cell>
          <cell r="E1614" t="str">
            <v>PTD</v>
          </cell>
          <cell r="F1614" t="str">
            <v>PTD</v>
          </cell>
          <cell r="H1614" t="str">
            <v>PLNT</v>
          </cell>
          <cell r="I1614" t="str">
            <v>PLNT</v>
          </cell>
          <cell r="J1614" t="str">
            <v>PLNT</v>
          </cell>
          <cell r="K1614" t="str">
            <v>PLNT</v>
          </cell>
          <cell r="L1614" t="str">
            <v>PLNT</v>
          </cell>
        </row>
        <row r="1623">
          <cell r="B1623" t="str">
            <v>DPW</v>
          </cell>
          <cell r="C1623" t="str">
            <v>DPW</v>
          </cell>
          <cell r="D1623" t="str">
            <v>DPW</v>
          </cell>
          <cell r="E1623" t="str">
            <v>DPW</v>
          </cell>
          <cell r="F1623" t="str">
            <v>DPW</v>
          </cell>
          <cell r="H1623" t="str">
            <v>PLNT</v>
          </cell>
          <cell r="I1623" t="str">
            <v>PLNT</v>
          </cell>
          <cell r="J1623" t="str">
            <v>PLNT</v>
          </cell>
          <cell r="K1623" t="str">
            <v>PLNT</v>
          </cell>
          <cell r="L1623" t="str">
            <v>PLNT</v>
          </cell>
        </row>
        <row r="1624">
          <cell r="B1624" t="str">
            <v>P</v>
          </cell>
          <cell r="C1624" t="str">
            <v>P</v>
          </cell>
          <cell r="D1624" t="str">
            <v>P</v>
          </cell>
          <cell r="E1624" t="str">
            <v>P</v>
          </cell>
          <cell r="F1624" t="str">
            <v>P</v>
          </cell>
          <cell r="H1624" t="str">
            <v>PLNT</v>
          </cell>
          <cell r="I1624" t="str">
            <v>PLNT</v>
          </cell>
          <cell r="J1624" t="str">
            <v>PLNT</v>
          </cell>
          <cell r="K1624" t="str">
            <v>PLNT</v>
          </cell>
          <cell r="L1624" t="str">
            <v>PLNT</v>
          </cell>
        </row>
        <row r="1625">
          <cell r="B1625" t="str">
            <v>T</v>
          </cell>
          <cell r="C1625" t="str">
            <v>T</v>
          </cell>
          <cell r="D1625" t="str">
            <v>T</v>
          </cell>
          <cell r="E1625" t="str">
            <v>T</v>
          </cell>
          <cell r="F1625" t="str">
            <v>T</v>
          </cell>
          <cell r="H1625" t="str">
            <v>PLNT</v>
          </cell>
          <cell r="I1625" t="str">
            <v>PLNT</v>
          </cell>
          <cell r="J1625" t="str">
            <v>PLNT</v>
          </cell>
          <cell r="K1625" t="str">
            <v>PLNT</v>
          </cell>
          <cell r="L1625" t="str">
            <v>PLNT</v>
          </cell>
        </row>
        <row r="1626">
          <cell r="B1626" t="str">
            <v>P</v>
          </cell>
          <cell r="C1626" t="str">
            <v>P</v>
          </cell>
          <cell r="D1626" t="str">
            <v>P</v>
          </cell>
          <cell r="E1626" t="str">
            <v>P</v>
          </cell>
          <cell r="F1626" t="str">
            <v>P</v>
          </cell>
          <cell r="H1626" t="str">
            <v>PLNT</v>
          </cell>
          <cell r="I1626" t="str">
            <v>PLNT</v>
          </cell>
          <cell r="J1626" t="str">
            <v>PLNT</v>
          </cell>
          <cell r="K1626" t="str">
            <v>PLNT</v>
          </cell>
          <cell r="L1626" t="str">
            <v>PLNT</v>
          </cell>
        </row>
        <row r="1627">
          <cell r="B1627" t="str">
            <v>P</v>
          </cell>
          <cell r="C1627" t="str">
            <v>P</v>
          </cell>
          <cell r="D1627" t="str">
            <v>P</v>
          </cell>
          <cell r="E1627" t="str">
            <v>P</v>
          </cell>
          <cell r="F1627" t="str">
            <v>P</v>
          </cell>
          <cell r="H1627" t="str">
            <v>PLNT</v>
          </cell>
          <cell r="I1627" t="str">
            <v>PLNT</v>
          </cell>
          <cell r="J1627" t="str">
            <v>PLNT</v>
          </cell>
          <cell r="K1627" t="str">
            <v>PLNT</v>
          </cell>
          <cell r="L1627" t="str">
            <v>PLNT</v>
          </cell>
        </row>
        <row r="1628">
          <cell r="B1628" t="str">
            <v>G</v>
          </cell>
          <cell r="C1628" t="str">
            <v>G</v>
          </cell>
          <cell r="D1628" t="str">
            <v>G</v>
          </cell>
          <cell r="E1628" t="str">
            <v>G</v>
          </cell>
          <cell r="F1628" t="str">
            <v>G</v>
          </cell>
          <cell r="H1628" t="str">
            <v>PLNT</v>
          </cell>
          <cell r="I1628" t="str">
            <v>PLNT</v>
          </cell>
          <cell r="J1628" t="str">
            <v>PLNT</v>
          </cell>
          <cell r="K1628" t="str">
            <v>PLNT</v>
          </cell>
          <cell r="L1628" t="str">
            <v>PLNT</v>
          </cell>
        </row>
        <row r="1632">
          <cell r="B1632" t="str">
            <v>P</v>
          </cell>
          <cell r="C1632" t="str">
            <v>P</v>
          </cell>
          <cell r="D1632" t="str">
            <v>P</v>
          </cell>
          <cell r="E1632" t="str">
            <v>P</v>
          </cell>
          <cell r="F1632" t="str">
            <v>P</v>
          </cell>
          <cell r="H1632" t="str">
            <v>PLNT</v>
          </cell>
          <cell r="I1632" t="str">
            <v>PLNT</v>
          </cell>
          <cell r="J1632" t="str">
            <v>PLNT</v>
          </cell>
          <cell r="K1632" t="str">
            <v>PLNT</v>
          </cell>
          <cell r="L1632" t="str">
            <v>PLNT</v>
          </cell>
        </row>
        <row r="1633">
          <cell r="B1633" t="str">
            <v>P</v>
          </cell>
          <cell r="C1633" t="str">
            <v>P</v>
          </cell>
          <cell r="D1633" t="str">
            <v>P</v>
          </cell>
          <cell r="E1633" t="str">
            <v>P</v>
          </cell>
          <cell r="F1633" t="str">
            <v>P</v>
          </cell>
          <cell r="H1633" t="str">
            <v>PLNT</v>
          </cell>
          <cell r="I1633" t="str">
            <v>PLNT</v>
          </cell>
          <cell r="J1633" t="str">
            <v>PLNT</v>
          </cell>
          <cell r="K1633" t="str">
            <v>PLNT</v>
          </cell>
          <cell r="L1633" t="str">
            <v>PLNT</v>
          </cell>
        </row>
        <row r="1634">
          <cell r="B1634" t="str">
            <v>P</v>
          </cell>
          <cell r="C1634" t="str">
            <v>P</v>
          </cell>
          <cell r="D1634" t="str">
            <v>P</v>
          </cell>
          <cell r="E1634" t="str">
            <v>P</v>
          </cell>
          <cell r="F1634" t="str">
            <v>P</v>
          </cell>
          <cell r="H1634" t="str">
            <v>PLNT</v>
          </cell>
          <cell r="I1634" t="str">
            <v>PLNT</v>
          </cell>
          <cell r="J1634" t="str">
            <v>PLNT</v>
          </cell>
          <cell r="K1634" t="str">
            <v>PLNT</v>
          </cell>
          <cell r="L1634" t="str">
            <v>PLNT</v>
          </cell>
        </row>
        <row r="1638">
          <cell r="B1638" t="str">
            <v>P</v>
          </cell>
          <cell r="C1638" t="str">
            <v>P</v>
          </cell>
          <cell r="D1638" t="str">
            <v>P</v>
          </cell>
          <cell r="E1638" t="str">
            <v>P</v>
          </cell>
          <cell r="F1638" t="str">
            <v>P</v>
          </cell>
          <cell r="H1638" t="str">
            <v>PLNT</v>
          </cell>
          <cell r="I1638" t="str">
            <v>PLNT</v>
          </cell>
          <cell r="J1638" t="str">
            <v>PLNT</v>
          </cell>
          <cell r="K1638" t="str">
            <v>PLNT</v>
          </cell>
          <cell r="L1638" t="str">
            <v>PLNT</v>
          </cell>
        </row>
        <row r="1639">
          <cell r="B1639" t="str">
            <v>P</v>
          </cell>
          <cell r="C1639" t="str">
            <v>P</v>
          </cell>
          <cell r="D1639" t="str">
            <v>P</v>
          </cell>
          <cell r="E1639" t="str">
            <v>P</v>
          </cell>
          <cell r="F1639" t="str">
            <v>P</v>
          </cell>
          <cell r="H1639" t="str">
            <v>PLNT</v>
          </cell>
          <cell r="I1639" t="str">
            <v>PLNT</v>
          </cell>
          <cell r="J1639" t="str">
            <v>PLNT</v>
          </cell>
          <cell r="K1639" t="str">
            <v>PLNT</v>
          </cell>
          <cell r="L1639" t="str">
            <v>PLNT</v>
          </cell>
        </row>
        <row r="1640">
          <cell r="B1640" t="str">
            <v>P</v>
          </cell>
          <cell r="C1640" t="str">
            <v>P</v>
          </cell>
          <cell r="D1640" t="str">
            <v>P</v>
          </cell>
          <cell r="E1640" t="str">
            <v>P</v>
          </cell>
          <cell r="F1640" t="str">
            <v>P</v>
          </cell>
          <cell r="H1640" t="str">
            <v>PLNT</v>
          </cell>
          <cell r="I1640" t="str">
            <v>PLNT</v>
          </cell>
          <cell r="J1640" t="str">
            <v>PLNT</v>
          </cell>
          <cell r="K1640" t="str">
            <v>PLNT</v>
          </cell>
          <cell r="L1640" t="str">
            <v>PLNT</v>
          </cell>
        </row>
        <row r="1643">
          <cell r="B1643" t="str">
            <v>LABOR</v>
          </cell>
          <cell r="C1643" t="str">
            <v>LABOR</v>
          </cell>
          <cell r="D1643" t="str">
            <v>LABOR</v>
          </cell>
          <cell r="E1643" t="str">
            <v>LABOR</v>
          </cell>
          <cell r="F1643" t="str">
            <v>LABOR</v>
          </cell>
          <cell r="H1643" t="str">
            <v>PLNT</v>
          </cell>
          <cell r="I1643" t="str">
            <v>PLNT</v>
          </cell>
          <cell r="J1643" t="str">
            <v>PLNT</v>
          </cell>
          <cell r="K1643" t="str">
            <v>PLNT</v>
          </cell>
          <cell r="L1643" t="str">
            <v>PLNT</v>
          </cell>
        </row>
        <row r="1647">
          <cell r="B1647" t="str">
            <v>DMSC</v>
          </cell>
          <cell r="C1647" t="str">
            <v>DMSC</v>
          </cell>
          <cell r="D1647" t="str">
            <v>DMSC</v>
          </cell>
          <cell r="E1647" t="str">
            <v>DMSC</v>
          </cell>
          <cell r="F1647" t="str">
            <v>DMSC</v>
          </cell>
          <cell r="H1647" t="str">
            <v>MISC</v>
          </cell>
          <cell r="I1647" t="str">
            <v>MISC</v>
          </cell>
          <cell r="J1647" t="str">
            <v>MISC</v>
          </cell>
          <cell r="K1647" t="str">
            <v>MISC</v>
          </cell>
          <cell r="L1647" t="str">
            <v>MISC</v>
          </cell>
        </row>
        <row r="1648">
          <cell r="B1648" t="str">
            <v>DMSC</v>
          </cell>
          <cell r="C1648" t="str">
            <v>DMSC</v>
          </cell>
          <cell r="D1648" t="str">
            <v>DMSC</v>
          </cell>
          <cell r="E1648" t="str">
            <v>DMSC</v>
          </cell>
          <cell r="F1648" t="str">
            <v>DMSC</v>
          </cell>
          <cell r="H1648" t="str">
            <v>MISC</v>
          </cell>
          <cell r="I1648" t="str">
            <v>MISC</v>
          </cell>
          <cell r="J1648" t="str">
            <v>MISC</v>
          </cell>
          <cell r="K1648" t="str">
            <v>MISC</v>
          </cell>
          <cell r="L1648" t="str">
            <v>MISC</v>
          </cell>
        </row>
        <row r="1652">
          <cell r="B1652" t="str">
            <v>DMSC</v>
          </cell>
          <cell r="C1652" t="str">
            <v>DMSC</v>
          </cell>
          <cell r="D1652" t="str">
            <v>DMSC</v>
          </cell>
          <cell r="E1652" t="str">
            <v>DMSC</v>
          </cell>
          <cell r="F1652" t="str">
            <v>DMSC</v>
          </cell>
          <cell r="H1652" t="str">
            <v>MISC</v>
          </cell>
          <cell r="I1652" t="str">
            <v>MISC</v>
          </cell>
          <cell r="J1652" t="str">
            <v>MISC</v>
          </cell>
          <cell r="K1652" t="str">
            <v>MISC</v>
          </cell>
          <cell r="L1652" t="str">
            <v>MISC</v>
          </cell>
        </row>
        <row r="1653">
          <cell r="B1653" t="str">
            <v>DMSC</v>
          </cell>
          <cell r="C1653" t="str">
            <v>DMSC</v>
          </cell>
          <cell r="D1653" t="str">
            <v>DMSC</v>
          </cell>
          <cell r="E1653" t="str">
            <v>DMSC</v>
          </cell>
          <cell r="F1653" t="str">
            <v>DMSC</v>
          </cell>
          <cell r="H1653" t="str">
            <v>MISC</v>
          </cell>
          <cell r="I1653" t="str">
            <v>MISC</v>
          </cell>
          <cell r="J1653" t="str">
            <v>MISC</v>
          </cell>
          <cell r="K1653" t="str">
            <v>MISC</v>
          </cell>
          <cell r="L1653" t="str">
            <v>MISC</v>
          </cell>
        </row>
        <row r="1654">
          <cell r="B1654" t="str">
            <v>DMSC</v>
          </cell>
          <cell r="C1654" t="str">
            <v>DMSC</v>
          </cell>
          <cell r="D1654" t="str">
            <v>DMSC</v>
          </cell>
          <cell r="E1654" t="str">
            <v>DMSC</v>
          </cell>
          <cell r="F1654" t="str">
            <v>DMSC</v>
          </cell>
          <cell r="H1654" t="str">
            <v>MISC</v>
          </cell>
          <cell r="I1654" t="str">
            <v>MISC</v>
          </cell>
          <cell r="J1654" t="str">
            <v>MISC</v>
          </cell>
          <cell r="K1654" t="str">
            <v>MISC</v>
          </cell>
          <cell r="L1654" t="str">
            <v>MISC</v>
          </cell>
        </row>
        <row r="1655">
          <cell r="B1655" t="str">
            <v>DMSC</v>
          </cell>
          <cell r="C1655" t="str">
            <v>DMSC</v>
          </cell>
          <cell r="D1655" t="str">
            <v>DMSC</v>
          </cell>
          <cell r="E1655" t="str">
            <v>DMSC</v>
          </cell>
          <cell r="F1655" t="str">
            <v>DMSC</v>
          </cell>
          <cell r="H1655" t="str">
            <v>MISC</v>
          </cell>
          <cell r="I1655" t="str">
            <v>MISC</v>
          </cell>
          <cell r="J1655" t="str">
            <v>MISC</v>
          </cell>
          <cell r="K1655" t="str">
            <v>MISC</v>
          </cell>
          <cell r="L1655" t="str">
            <v>MISC</v>
          </cell>
        </row>
        <row r="1659">
          <cell r="B1659" t="str">
            <v>DMSC</v>
          </cell>
          <cell r="C1659" t="str">
            <v>DMSC</v>
          </cell>
          <cell r="D1659" t="str">
            <v>DMSC</v>
          </cell>
          <cell r="E1659" t="str">
            <v>DMSC</v>
          </cell>
          <cell r="F1659" t="str">
            <v>DMSC</v>
          </cell>
          <cell r="H1659" t="str">
            <v>MISC</v>
          </cell>
          <cell r="I1659" t="str">
            <v>MISC</v>
          </cell>
          <cell r="J1659" t="str">
            <v>MISC</v>
          </cell>
          <cell r="K1659" t="str">
            <v>MISC</v>
          </cell>
          <cell r="L1659" t="str">
            <v>MISC</v>
          </cell>
        </row>
        <row r="1660">
          <cell r="B1660" t="str">
            <v>CUST</v>
          </cell>
          <cell r="C1660" t="str">
            <v>DMSC</v>
          </cell>
          <cell r="D1660" t="str">
            <v>CUST</v>
          </cell>
          <cell r="E1660" t="str">
            <v>CUST</v>
          </cell>
          <cell r="F1660" t="str">
            <v>CUST</v>
          </cell>
          <cell r="H1660" t="str">
            <v>CUST</v>
          </cell>
          <cell r="I1660" t="str">
            <v>CUST</v>
          </cell>
          <cell r="J1660" t="str">
            <v>CUST</v>
          </cell>
          <cell r="K1660" t="str">
            <v>CUST</v>
          </cell>
          <cell r="L1660" t="str">
            <v>CUST</v>
          </cell>
        </row>
        <row r="1661">
          <cell r="B1661" t="str">
            <v>CUST</v>
          </cell>
          <cell r="C1661" t="str">
            <v>DMSC</v>
          </cell>
          <cell r="D1661" t="str">
            <v>CUST</v>
          </cell>
          <cell r="E1661" t="str">
            <v>CUST</v>
          </cell>
          <cell r="F1661" t="str">
            <v>CUST</v>
          </cell>
          <cell r="H1661" t="str">
            <v>CUST</v>
          </cell>
          <cell r="I1661" t="str">
            <v>CUST</v>
          </cell>
          <cell r="J1661" t="str">
            <v>CUST</v>
          </cell>
          <cell r="K1661" t="str">
            <v>CUST</v>
          </cell>
          <cell r="L1661" t="str">
            <v>CUST</v>
          </cell>
        </row>
        <row r="1662">
          <cell r="B1662" t="str">
            <v>DMSC</v>
          </cell>
          <cell r="C1662" t="str">
            <v>DMSC</v>
          </cell>
          <cell r="D1662" t="str">
            <v>DMSC</v>
          </cell>
          <cell r="E1662" t="str">
            <v>DMSC</v>
          </cell>
          <cell r="F1662" t="str">
            <v>DMSC</v>
          </cell>
          <cell r="H1662" t="str">
            <v>MISC</v>
          </cell>
          <cell r="I1662" t="str">
            <v>MISC</v>
          </cell>
          <cell r="J1662" t="str">
            <v>MISC</v>
          </cell>
          <cell r="K1662" t="str">
            <v>MISC</v>
          </cell>
          <cell r="L1662" t="str">
            <v>MISC</v>
          </cell>
        </row>
        <row r="1663">
          <cell r="B1663" t="str">
            <v>DMSC</v>
          </cell>
          <cell r="C1663" t="str">
            <v>DMSC</v>
          </cell>
          <cell r="D1663" t="str">
            <v>DMSC</v>
          </cell>
          <cell r="E1663" t="str">
            <v>DMSC</v>
          </cell>
          <cell r="F1663" t="str">
            <v>DMSC</v>
          </cell>
          <cell r="H1663" t="str">
            <v>MISC</v>
          </cell>
          <cell r="I1663" t="str">
            <v>MISC</v>
          </cell>
          <cell r="J1663" t="str">
            <v>MISC</v>
          </cell>
          <cell r="K1663" t="str">
            <v>MISC</v>
          </cell>
          <cell r="L1663" t="str">
            <v>MISC</v>
          </cell>
        </row>
        <row r="1669">
          <cell r="B1669" t="str">
            <v>P</v>
          </cell>
          <cell r="C1669" t="str">
            <v>P</v>
          </cell>
          <cell r="D1669" t="str">
            <v>P</v>
          </cell>
          <cell r="E1669" t="str">
            <v>P</v>
          </cell>
          <cell r="F1669" t="str">
            <v>P</v>
          </cell>
          <cell r="H1669" t="str">
            <v>PLNT</v>
          </cell>
          <cell r="I1669" t="str">
            <v>PLNT</v>
          </cell>
          <cell r="J1669" t="str">
            <v>PLNT</v>
          </cell>
          <cell r="K1669" t="str">
            <v>PLNT</v>
          </cell>
          <cell r="L1669" t="str">
            <v>PLNT</v>
          </cell>
        </row>
        <row r="1670">
          <cell r="B1670" t="str">
            <v>P</v>
          </cell>
          <cell r="C1670" t="str">
            <v>P</v>
          </cell>
          <cell r="D1670" t="str">
            <v>P</v>
          </cell>
          <cell r="E1670" t="str">
            <v>P</v>
          </cell>
          <cell r="F1670" t="str">
            <v>P</v>
          </cell>
          <cell r="H1670" t="str">
            <v>PLNT</v>
          </cell>
          <cell r="I1670" t="str">
            <v>PLNT</v>
          </cell>
          <cell r="J1670" t="str">
            <v>PLNT</v>
          </cell>
          <cell r="K1670" t="str">
            <v>PLNT</v>
          </cell>
          <cell r="L1670" t="str">
            <v>PLNT</v>
          </cell>
        </row>
        <row r="1671">
          <cell r="B1671" t="str">
            <v>P</v>
          </cell>
          <cell r="C1671" t="str">
            <v>P</v>
          </cell>
          <cell r="D1671" t="str">
            <v>P</v>
          </cell>
          <cell r="E1671" t="str">
            <v>P</v>
          </cell>
          <cell r="F1671" t="str">
            <v>P</v>
          </cell>
          <cell r="H1671" t="str">
            <v>PLNT</v>
          </cell>
          <cell r="I1671" t="str">
            <v>PLNT</v>
          </cell>
          <cell r="J1671" t="str">
            <v>PLNT</v>
          </cell>
          <cell r="K1671" t="str">
            <v>PLNT</v>
          </cell>
          <cell r="L1671" t="str">
            <v>PLNT</v>
          </cell>
        </row>
        <row r="1675">
          <cell r="B1675" t="str">
            <v>P</v>
          </cell>
          <cell r="C1675" t="str">
            <v>P</v>
          </cell>
          <cell r="D1675" t="str">
            <v>P</v>
          </cell>
          <cell r="E1675" t="str">
            <v>P</v>
          </cell>
          <cell r="F1675" t="str">
            <v>P</v>
          </cell>
          <cell r="H1675" t="str">
            <v>PLNT</v>
          </cell>
          <cell r="I1675" t="str">
            <v>PLNT</v>
          </cell>
          <cell r="J1675" t="str">
            <v>PLNT</v>
          </cell>
          <cell r="K1675" t="str">
            <v>PLNT</v>
          </cell>
          <cell r="L1675" t="str">
            <v>PLNT</v>
          </cell>
        </row>
        <row r="1679">
          <cell r="B1679" t="str">
            <v>P</v>
          </cell>
          <cell r="C1679" t="str">
            <v>P</v>
          </cell>
          <cell r="D1679" t="str">
            <v>P</v>
          </cell>
          <cell r="E1679" t="str">
            <v>P</v>
          </cell>
          <cell r="F1679" t="str">
            <v>P</v>
          </cell>
          <cell r="H1679" t="str">
            <v>PLNT</v>
          </cell>
          <cell r="I1679" t="str">
            <v>PLNT</v>
          </cell>
          <cell r="J1679" t="str">
            <v>PLNT</v>
          </cell>
          <cell r="K1679" t="str">
            <v>PLNT</v>
          </cell>
          <cell r="L1679" t="str">
            <v>PLNT</v>
          </cell>
        </row>
        <row r="1683">
          <cell r="B1683" t="str">
            <v>P</v>
          </cell>
          <cell r="C1683" t="str">
            <v>P</v>
          </cell>
          <cell r="D1683" t="str">
            <v>P</v>
          </cell>
          <cell r="E1683" t="str">
            <v>P</v>
          </cell>
          <cell r="F1683" t="str">
            <v>P</v>
          </cell>
          <cell r="H1683" t="str">
            <v>PLNT</v>
          </cell>
          <cell r="I1683" t="str">
            <v>PLNT</v>
          </cell>
          <cell r="J1683" t="str">
            <v>PLNT</v>
          </cell>
          <cell r="K1683" t="str">
            <v>PLNT</v>
          </cell>
          <cell r="L1683" t="str">
            <v>PLNT</v>
          </cell>
        </row>
        <row r="1687">
          <cell r="B1687" t="str">
            <v>P</v>
          </cell>
          <cell r="C1687" t="str">
            <v>P</v>
          </cell>
          <cell r="D1687" t="str">
            <v>P</v>
          </cell>
          <cell r="E1687" t="str">
            <v>P</v>
          </cell>
          <cell r="F1687" t="str">
            <v>P</v>
          </cell>
          <cell r="H1687" t="str">
            <v>PLNT</v>
          </cell>
          <cell r="I1687" t="str">
            <v>PLNT</v>
          </cell>
          <cell r="J1687" t="str">
            <v>PLNT</v>
          </cell>
          <cell r="K1687" t="str">
            <v>PLNT</v>
          </cell>
          <cell r="L1687" t="str">
            <v>PLNT</v>
          </cell>
        </row>
        <row r="1693">
          <cell r="B1693" t="str">
            <v>MSS</v>
          </cell>
          <cell r="C1693" t="str">
            <v>MSS</v>
          </cell>
          <cell r="D1693" t="str">
            <v>MSS</v>
          </cell>
          <cell r="E1693" t="str">
            <v>MSS</v>
          </cell>
          <cell r="F1693" t="str">
            <v>MSS</v>
          </cell>
          <cell r="H1693" t="str">
            <v>PLNT</v>
          </cell>
          <cell r="I1693" t="str">
            <v>PLNT</v>
          </cell>
          <cell r="J1693" t="str">
            <v>PLNT</v>
          </cell>
          <cell r="K1693" t="str">
            <v>PLNT</v>
          </cell>
          <cell r="L1693" t="str">
            <v>PLNT</v>
          </cell>
        </row>
        <row r="1694">
          <cell r="B1694" t="str">
            <v>MSS</v>
          </cell>
          <cell r="C1694" t="str">
            <v>MSS</v>
          </cell>
          <cell r="D1694" t="str">
            <v>MSS</v>
          </cell>
          <cell r="E1694" t="str">
            <v>MSS</v>
          </cell>
          <cell r="F1694" t="str">
            <v>MSS</v>
          </cell>
          <cell r="H1694" t="str">
            <v>PLNT</v>
          </cell>
          <cell r="I1694" t="str">
            <v>PLNT</v>
          </cell>
          <cell r="J1694" t="str">
            <v>PLNT</v>
          </cell>
          <cell r="K1694" t="str">
            <v>PLNT</v>
          </cell>
          <cell r="L1694" t="str">
            <v>PLNT</v>
          </cell>
        </row>
        <row r="1695">
          <cell r="B1695" t="str">
            <v>MSS</v>
          </cell>
          <cell r="C1695" t="str">
            <v>MSS</v>
          </cell>
          <cell r="D1695" t="str">
            <v>MSS</v>
          </cell>
          <cell r="E1695" t="str">
            <v>MSS</v>
          </cell>
          <cell r="F1695" t="str">
            <v>MSS</v>
          </cell>
          <cell r="H1695" t="str">
            <v>PLNT</v>
          </cell>
          <cell r="I1695" t="str">
            <v>PLNT</v>
          </cell>
          <cell r="J1695" t="str">
            <v>PLNT</v>
          </cell>
          <cell r="K1695" t="str">
            <v>PLNT</v>
          </cell>
          <cell r="L1695" t="str">
            <v>PLNT</v>
          </cell>
        </row>
        <row r="1696">
          <cell r="B1696" t="str">
            <v>MSS</v>
          </cell>
          <cell r="C1696" t="str">
            <v>MSS</v>
          </cell>
          <cell r="D1696" t="str">
            <v>MSS</v>
          </cell>
          <cell r="E1696" t="str">
            <v>MSS</v>
          </cell>
          <cell r="F1696" t="str">
            <v>MSS</v>
          </cell>
          <cell r="H1696" t="str">
            <v>PLNT</v>
          </cell>
          <cell r="I1696" t="str">
            <v>PLNT</v>
          </cell>
          <cell r="J1696" t="str">
            <v>PLNT</v>
          </cell>
          <cell r="K1696" t="str">
            <v>PLNT</v>
          </cell>
          <cell r="L1696" t="str">
            <v>PLNT</v>
          </cell>
        </row>
        <row r="1697">
          <cell r="B1697" t="str">
            <v>MSS</v>
          </cell>
          <cell r="C1697" t="str">
            <v>MSS</v>
          </cell>
          <cell r="D1697" t="str">
            <v>MSS</v>
          </cell>
          <cell r="E1697" t="str">
            <v>MSS</v>
          </cell>
          <cell r="F1697" t="str">
            <v>MSS</v>
          </cell>
          <cell r="H1697" t="str">
            <v>PLNT</v>
          </cell>
          <cell r="I1697" t="str">
            <v>PLNT</v>
          </cell>
          <cell r="J1697" t="str">
            <v>PLNT</v>
          </cell>
          <cell r="K1697" t="str">
            <v>PLNT</v>
          </cell>
          <cell r="L1697" t="str">
            <v>PLNT</v>
          </cell>
        </row>
        <row r="1698">
          <cell r="B1698" t="str">
            <v>MSS</v>
          </cell>
          <cell r="C1698" t="str">
            <v>MSS</v>
          </cell>
          <cell r="D1698" t="str">
            <v>MSS</v>
          </cell>
          <cell r="E1698" t="str">
            <v>MSS</v>
          </cell>
          <cell r="F1698" t="str">
            <v>MSS</v>
          </cell>
          <cell r="H1698" t="str">
            <v>PLNT</v>
          </cell>
          <cell r="I1698" t="str">
            <v>PLNT</v>
          </cell>
          <cell r="J1698" t="str">
            <v>PLNT</v>
          </cell>
          <cell r="K1698" t="str">
            <v>PLNT</v>
          </cell>
          <cell r="L1698" t="str">
            <v>PLNT</v>
          </cell>
        </row>
        <row r="1699">
          <cell r="B1699" t="str">
            <v>MSS</v>
          </cell>
          <cell r="C1699" t="str">
            <v>MSS</v>
          </cell>
          <cell r="D1699" t="str">
            <v>MSS</v>
          </cell>
          <cell r="E1699" t="str">
            <v>MSS</v>
          </cell>
          <cell r="F1699" t="str">
            <v>MSS</v>
          </cell>
          <cell r="H1699" t="str">
            <v>PLNT</v>
          </cell>
          <cell r="I1699" t="str">
            <v>PLNT</v>
          </cell>
          <cell r="J1699" t="str">
            <v>PLNT</v>
          </cell>
          <cell r="K1699" t="str">
            <v>PLNT</v>
          </cell>
          <cell r="L1699" t="str">
            <v>PLNT</v>
          </cell>
        </row>
        <row r="1700">
          <cell r="B1700" t="str">
            <v>MSS</v>
          </cell>
          <cell r="C1700" t="str">
            <v>MSS</v>
          </cell>
          <cell r="D1700" t="str">
            <v>MSS</v>
          </cell>
          <cell r="E1700" t="str">
            <v>MSS</v>
          </cell>
          <cell r="F1700" t="str">
            <v>MSS</v>
          </cell>
          <cell r="H1700" t="str">
            <v>PLNT</v>
          </cell>
          <cell r="I1700" t="str">
            <v>PLNT</v>
          </cell>
          <cell r="J1700" t="str">
            <v>PLNT</v>
          </cell>
          <cell r="K1700" t="str">
            <v>PLNT</v>
          </cell>
          <cell r="L1700" t="str">
            <v>PLNT</v>
          </cell>
        </row>
        <row r="1701">
          <cell r="B1701" t="str">
            <v>MSS</v>
          </cell>
          <cell r="C1701" t="str">
            <v>MSS</v>
          </cell>
          <cell r="D1701" t="str">
            <v>MSS</v>
          </cell>
          <cell r="E1701" t="str">
            <v>MSS</v>
          </cell>
          <cell r="F1701" t="str">
            <v>MSS</v>
          </cell>
          <cell r="H1701" t="str">
            <v>PLNT</v>
          </cell>
          <cell r="I1701" t="str">
            <v>PLNT</v>
          </cell>
          <cell r="J1701" t="str">
            <v>PLNT</v>
          </cell>
          <cell r="K1701" t="str">
            <v>PLNT</v>
          </cell>
          <cell r="L1701" t="str">
            <v>PLNT</v>
          </cell>
        </row>
        <row r="1702">
          <cell r="B1702" t="str">
            <v>MSS</v>
          </cell>
          <cell r="C1702" t="str">
            <v>MSS</v>
          </cell>
          <cell r="D1702" t="str">
            <v>MSS</v>
          </cell>
          <cell r="E1702" t="str">
            <v>MSS</v>
          </cell>
          <cell r="F1702" t="str">
            <v>MSS</v>
          </cell>
          <cell r="H1702" t="str">
            <v>PLNT</v>
          </cell>
          <cell r="I1702" t="str">
            <v>PLNT</v>
          </cell>
          <cell r="J1702" t="str">
            <v>PLNT</v>
          </cell>
          <cell r="K1702" t="str">
            <v>PLNT</v>
          </cell>
          <cell r="L1702" t="str">
            <v>PLNT</v>
          </cell>
        </row>
        <row r="1703">
          <cell r="B1703" t="str">
            <v>MSS</v>
          </cell>
          <cell r="C1703" t="str">
            <v>MSS</v>
          </cell>
          <cell r="D1703" t="str">
            <v>MSS</v>
          </cell>
          <cell r="E1703" t="str">
            <v>MSS</v>
          </cell>
          <cell r="F1703" t="str">
            <v>MSS</v>
          </cell>
          <cell r="H1703" t="str">
            <v>PLNT</v>
          </cell>
          <cell r="I1703" t="str">
            <v>PLNT</v>
          </cell>
          <cell r="J1703" t="str">
            <v>PLNT</v>
          </cell>
          <cell r="K1703" t="str">
            <v>PLNT</v>
          </cell>
          <cell r="L1703" t="str">
            <v>PLNT</v>
          </cell>
        </row>
        <row r="1704">
          <cell r="B1704" t="str">
            <v>MSS</v>
          </cell>
          <cell r="C1704" t="str">
            <v>MSS</v>
          </cell>
          <cell r="D1704" t="str">
            <v>MSS</v>
          </cell>
          <cell r="E1704" t="str">
            <v>MSS</v>
          </cell>
          <cell r="F1704" t="str">
            <v>MSS</v>
          </cell>
          <cell r="H1704" t="str">
            <v>PLNT</v>
          </cell>
          <cell r="I1704" t="str">
            <v>PLNT</v>
          </cell>
          <cell r="J1704" t="str">
            <v>PLNT</v>
          </cell>
          <cell r="K1704" t="str">
            <v>PLNT</v>
          </cell>
          <cell r="L1704" t="str">
            <v>PLNT</v>
          </cell>
        </row>
        <row r="1705">
          <cell r="B1705" t="str">
            <v>MSS</v>
          </cell>
          <cell r="C1705" t="str">
            <v>MSS</v>
          </cell>
          <cell r="D1705" t="str">
            <v>MSS</v>
          </cell>
          <cell r="E1705" t="str">
            <v>MSS</v>
          </cell>
          <cell r="F1705" t="str">
            <v>MSS</v>
          </cell>
          <cell r="H1705" t="str">
            <v>PLNT</v>
          </cell>
          <cell r="I1705" t="str">
            <v>PLNT</v>
          </cell>
          <cell r="J1705" t="str">
            <v>PLNT</v>
          </cell>
          <cell r="K1705" t="str">
            <v>PLNT</v>
          </cell>
          <cell r="L1705" t="str">
            <v>PLNT</v>
          </cell>
        </row>
        <row r="1709">
          <cell r="B1709" t="str">
            <v>MSS</v>
          </cell>
          <cell r="C1709" t="str">
            <v>MSS</v>
          </cell>
          <cell r="D1709" t="str">
            <v>MSS</v>
          </cell>
          <cell r="E1709" t="str">
            <v>MSS</v>
          </cell>
          <cell r="F1709" t="str">
            <v>MSS</v>
          </cell>
          <cell r="H1709" t="str">
            <v>PLNT</v>
          </cell>
          <cell r="I1709" t="str">
            <v>PLNT</v>
          </cell>
          <cell r="J1709" t="str">
            <v>PLNT</v>
          </cell>
          <cell r="K1709" t="str">
            <v>PLNT</v>
          </cell>
          <cell r="L1709" t="str">
            <v>PLNT</v>
          </cell>
        </row>
        <row r="1714">
          <cell r="B1714" t="str">
            <v>MSS</v>
          </cell>
          <cell r="C1714" t="str">
            <v>MSS</v>
          </cell>
          <cell r="D1714" t="str">
            <v>MSS</v>
          </cell>
          <cell r="E1714" t="str">
            <v>MSS</v>
          </cell>
          <cell r="F1714" t="str">
            <v>MSS</v>
          </cell>
          <cell r="H1714" t="str">
            <v>PLNT</v>
          </cell>
          <cell r="I1714" t="str">
            <v>PLNT</v>
          </cell>
          <cell r="J1714" t="str">
            <v>PLNT</v>
          </cell>
          <cell r="K1714" t="str">
            <v>PLNT</v>
          </cell>
          <cell r="L1714" t="str">
            <v>PLNT</v>
          </cell>
        </row>
        <row r="1721">
          <cell r="B1721" t="str">
            <v>DMSC</v>
          </cell>
          <cell r="C1721" t="str">
            <v>DMSC</v>
          </cell>
          <cell r="D1721" t="str">
            <v>DMSC</v>
          </cell>
          <cell r="E1721" t="str">
            <v>DMSC</v>
          </cell>
          <cell r="F1721" t="str">
            <v>DMSC</v>
          </cell>
          <cell r="H1721" t="str">
            <v>PLNT</v>
          </cell>
          <cell r="I1721" t="str">
            <v>PLNT</v>
          </cell>
          <cell r="J1721" t="str">
            <v>PLNT</v>
          </cell>
          <cell r="K1721" t="str">
            <v>PLNT</v>
          </cell>
          <cell r="L1721" t="str">
            <v>PLNT</v>
          </cell>
        </row>
        <row r="1722">
          <cell r="B1722" t="str">
            <v>GP</v>
          </cell>
          <cell r="C1722" t="str">
            <v>GP</v>
          </cell>
          <cell r="D1722" t="str">
            <v>GP</v>
          </cell>
          <cell r="E1722" t="str">
            <v>GP</v>
          </cell>
          <cell r="F1722" t="str">
            <v>GP</v>
          </cell>
          <cell r="H1722" t="str">
            <v>PLNT</v>
          </cell>
          <cell r="I1722" t="str">
            <v>PLNT</v>
          </cell>
          <cell r="J1722" t="str">
            <v>PLNT</v>
          </cell>
          <cell r="K1722" t="str">
            <v>PLNT</v>
          </cell>
          <cell r="L1722" t="str">
            <v>PLNT</v>
          </cell>
        </row>
        <row r="1723">
          <cell r="B1723" t="str">
            <v>PT</v>
          </cell>
          <cell r="C1723" t="str">
            <v>PT</v>
          </cell>
          <cell r="D1723" t="str">
            <v>PT</v>
          </cell>
          <cell r="E1723" t="str">
            <v>PT</v>
          </cell>
          <cell r="F1723" t="str">
            <v>PT</v>
          </cell>
          <cell r="H1723" t="str">
            <v>PLNT</v>
          </cell>
          <cell r="I1723" t="str">
            <v>PLNT</v>
          </cell>
          <cell r="J1723" t="str">
            <v>PLNT</v>
          </cell>
          <cell r="K1723" t="str">
            <v>PLNT</v>
          </cell>
          <cell r="L1723" t="str">
            <v>PLNT</v>
          </cell>
        </row>
        <row r="1724">
          <cell r="B1724" t="str">
            <v>P</v>
          </cell>
          <cell r="C1724" t="str">
            <v>P</v>
          </cell>
          <cell r="D1724" t="str">
            <v>P</v>
          </cell>
          <cell r="E1724" t="str">
            <v>P</v>
          </cell>
          <cell r="F1724" t="str">
            <v>P</v>
          </cell>
          <cell r="H1724" t="str">
            <v>PLNT</v>
          </cell>
          <cell r="I1724" t="str">
            <v>PLNT</v>
          </cell>
          <cell r="J1724" t="str">
            <v>PLNT</v>
          </cell>
          <cell r="K1724" t="str">
            <v>PLNT</v>
          </cell>
          <cell r="L1724" t="str">
            <v>PLNT</v>
          </cell>
        </row>
        <row r="1725">
          <cell r="B1725" t="str">
            <v>PTD</v>
          </cell>
          <cell r="C1725" t="str">
            <v>PTD</v>
          </cell>
          <cell r="D1725" t="str">
            <v>PTD</v>
          </cell>
          <cell r="E1725" t="str">
            <v>PTD</v>
          </cell>
          <cell r="F1725" t="str">
            <v>PTD</v>
          </cell>
          <cell r="H1725" t="str">
            <v>PLNT</v>
          </cell>
          <cell r="I1725" t="str">
            <v>PLNT</v>
          </cell>
          <cell r="J1725" t="str">
            <v>PLNT</v>
          </cell>
          <cell r="K1725" t="str">
            <v>PLNT</v>
          </cell>
          <cell r="L1725" t="str">
            <v>PLNT</v>
          </cell>
        </row>
        <row r="1729">
          <cell r="B1729" t="str">
            <v>DDS2</v>
          </cell>
          <cell r="C1729" t="str">
            <v>DDS2</v>
          </cell>
          <cell r="D1729" t="str">
            <v>DDS2</v>
          </cell>
          <cell r="E1729" t="str">
            <v>DDS2</v>
          </cell>
          <cell r="F1729" t="str">
            <v>DDS2</v>
          </cell>
          <cell r="H1729" t="str">
            <v>PLNT</v>
          </cell>
          <cell r="I1729" t="str">
            <v>PLNT</v>
          </cell>
          <cell r="J1729" t="str">
            <v>PLNT</v>
          </cell>
          <cell r="K1729" t="str">
            <v>PLNT</v>
          </cell>
          <cell r="L1729" t="str">
            <v>PLNT</v>
          </cell>
        </row>
        <row r="1730">
          <cell r="B1730" t="str">
            <v>DEFSG</v>
          </cell>
          <cell r="C1730" t="str">
            <v>DEFSG</v>
          </cell>
          <cell r="D1730" t="str">
            <v>DEFSG</v>
          </cell>
          <cell r="E1730" t="str">
            <v>DEFSG</v>
          </cell>
          <cell r="F1730" t="str">
            <v>DEFSG</v>
          </cell>
          <cell r="H1730" t="str">
            <v>PLNT</v>
          </cell>
          <cell r="I1730" t="str">
            <v>PLNT</v>
          </cell>
          <cell r="J1730" t="str">
            <v>PLNT</v>
          </cell>
          <cell r="K1730" t="str">
            <v>PLNT</v>
          </cell>
          <cell r="L1730" t="str">
            <v>PLNT</v>
          </cell>
        </row>
        <row r="1731">
          <cell r="B1731" t="str">
            <v>P</v>
          </cell>
          <cell r="C1731" t="str">
            <v>P</v>
          </cell>
          <cell r="D1731" t="str">
            <v>P</v>
          </cell>
          <cell r="E1731" t="str">
            <v>P</v>
          </cell>
          <cell r="F1731" t="str">
            <v>P</v>
          </cell>
          <cell r="H1731" t="str">
            <v>PLNT</v>
          </cell>
          <cell r="I1731" t="str">
            <v>PLNT</v>
          </cell>
          <cell r="J1731" t="str">
            <v>PLNT</v>
          </cell>
          <cell r="K1731" t="str">
            <v>PLNT</v>
          </cell>
          <cell r="L1731" t="str">
            <v>PLNT</v>
          </cell>
        </row>
        <row r="1732">
          <cell r="B1732" t="str">
            <v>DEFSG</v>
          </cell>
          <cell r="C1732" t="str">
            <v>DEFSG</v>
          </cell>
          <cell r="D1732" t="str">
            <v>DEFSG</v>
          </cell>
          <cell r="E1732" t="str">
            <v>DEFSG</v>
          </cell>
          <cell r="F1732" t="str">
            <v>DEFSG</v>
          </cell>
          <cell r="H1732" t="str">
            <v>PLNT</v>
          </cell>
          <cell r="I1732" t="str">
            <v>PLNT</v>
          </cell>
          <cell r="J1732" t="str">
            <v>PLNT</v>
          </cell>
          <cell r="K1732" t="str">
            <v>PLNT</v>
          </cell>
          <cell r="L1732" t="str">
            <v>PLNT</v>
          </cell>
        </row>
        <row r="1733">
          <cell r="B1733" t="str">
            <v>P</v>
          </cell>
          <cell r="C1733" t="str">
            <v>P</v>
          </cell>
          <cell r="D1733" t="str">
            <v>P</v>
          </cell>
          <cell r="E1733" t="str">
            <v>P</v>
          </cell>
          <cell r="F1733" t="str">
            <v>P</v>
          </cell>
          <cell r="H1733" t="str">
            <v>PLNT</v>
          </cell>
          <cell r="I1733" t="str">
            <v>PLNT</v>
          </cell>
          <cell r="J1733" t="str">
            <v>PLNT</v>
          </cell>
          <cell r="K1733" t="str">
            <v>PLNT</v>
          </cell>
          <cell r="L1733" t="str">
            <v>PLNT</v>
          </cell>
        </row>
        <row r="1734">
          <cell r="B1734" t="str">
            <v>P</v>
          </cell>
          <cell r="C1734" t="str">
            <v>P</v>
          </cell>
          <cell r="D1734" t="str">
            <v>P</v>
          </cell>
          <cell r="E1734" t="str">
            <v>P</v>
          </cell>
          <cell r="F1734" t="str">
            <v>P</v>
          </cell>
          <cell r="H1734" t="str">
            <v>PLNT</v>
          </cell>
          <cell r="I1734" t="str">
            <v>PLNT</v>
          </cell>
          <cell r="J1734" t="str">
            <v>PLNT</v>
          </cell>
          <cell r="K1734" t="str">
            <v>PLNT</v>
          </cell>
          <cell r="L1734" t="str">
            <v>PLNT</v>
          </cell>
        </row>
        <row r="1735">
          <cell r="B1735" t="str">
            <v>DDSO2</v>
          </cell>
          <cell r="C1735" t="str">
            <v>DDSO2</v>
          </cell>
          <cell r="D1735" t="str">
            <v>DDSO2</v>
          </cell>
          <cell r="E1735" t="str">
            <v>DDSO2</v>
          </cell>
          <cell r="F1735" t="str">
            <v>DDSO2</v>
          </cell>
          <cell r="H1735" t="str">
            <v>PLNT</v>
          </cell>
          <cell r="I1735" t="str">
            <v>PLNT</v>
          </cell>
          <cell r="J1735" t="str">
            <v>PLNT</v>
          </cell>
          <cell r="K1735" t="str">
            <v>PLNT</v>
          </cell>
          <cell r="L1735" t="str">
            <v>PLNT</v>
          </cell>
        </row>
        <row r="1739">
          <cell r="B1739" t="str">
            <v>LABOR</v>
          </cell>
          <cell r="C1739" t="str">
            <v>LABOR</v>
          </cell>
          <cell r="D1739" t="str">
            <v>LABOR</v>
          </cell>
          <cell r="E1739" t="str">
            <v>LABOR</v>
          </cell>
          <cell r="F1739" t="str">
            <v>LABOR</v>
          </cell>
          <cell r="H1739" t="str">
            <v>PLNT</v>
          </cell>
          <cell r="I1739" t="str">
            <v>PLNT</v>
          </cell>
          <cell r="J1739" t="str">
            <v>PLNT</v>
          </cell>
          <cell r="K1739" t="str">
            <v>PLNT</v>
          </cell>
          <cell r="L1739" t="str">
            <v>PLNT</v>
          </cell>
        </row>
        <row r="1740">
          <cell r="B1740" t="str">
            <v>P</v>
          </cell>
          <cell r="C1740" t="str">
            <v>P</v>
          </cell>
          <cell r="D1740" t="str">
            <v>P</v>
          </cell>
          <cell r="E1740" t="str">
            <v>P</v>
          </cell>
          <cell r="F1740" t="str">
            <v>P</v>
          </cell>
          <cell r="H1740" t="str">
            <v>PLNT</v>
          </cell>
          <cell r="I1740" t="str">
            <v>PLNT</v>
          </cell>
          <cell r="J1740" t="str">
            <v>PLNT</v>
          </cell>
          <cell r="K1740" t="str">
            <v>PLNT</v>
          </cell>
          <cell r="L1740" t="str">
            <v>PLNT</v>
          </cell>
        </row>
        <row r="1741">
          <cell r="B1741" t="str">
            <v>P</v>
          </cell>
          <cell r="C1741" t="str">
            <v>P</v>
          </cell>
          <cell r="D1741" t="str">
            <v>P</v>
          </cell>
          <cell r="E1741" t="str">
            <v>P</v>
          </cell>
          <cell r="F1741" t="str">
            <v>P</v>
          </cell>
          <cell r="H1741" t="str">
            <v>PLNT</v>
          </cell>
          <cell r="I1741" t="str">
            <v>PLNT</v>
          </cell>
          <cell r="J1741" t="str">
            <v>PLNT</v>
          </cell>
          <cell r="K1741" t="str">
            <v>PLNT</v>
          </cell>
          <cell r="L1741" t="str">
            <v>PLNT</v>
          </cell>
        </row>
        <row r="1742">
          <cell r="B1742" t="str">
            <v>DEFSG</v>
          </cell>
          <cell r="C1742" t="str">
            <v>DEFSG</v>
          </cell>
          <cell r="D1742" t="str">
            <v>DEFSG</v>
          </cell>
          <cell r="E1742" t="str">
            <v>DEFSG</v>
          </cell>
          <cell r="F1742" t="str">
            <v>DEFSG</v>
          </cell>
          <cell r="H1742" t="str">
            <v>PLNT</v>
          </cell>
          <cell r="I1742" t="str">
            <v>PLNT</v>
          </cell>
          <cell r="J1742" t="str">
            <v>PLNT</v>
          </cell>
          <cell r="K1742" t="str">
            <v>PLNT</v>
          </cell>
          <cell r="L1742" t="str">
            <v>PLNT</v>
          </cell>
        </row>
        <row r="1743">
          <cell r="B1743" t="str">
            <v>LABOR</v>
          </cell>
          <cell r="C1743" t="str">
            <v>LABOR</v>
          </cell>
          <cell r="D1743" t="str">
            <v>LABOR</v>
          </cell>
          <cell r="E1743" t="str">
            <v>LABOR</v>
          </cell>
          <cell r="F1743" t="str">
            <v>LABOR</v>
          </cell>
          <cell r="H1743" t="str">
            <v>PLNT</v>
          </cell>
          <cell r="I1743" t="str">
            <v>PLNT</v>
          </cell>
          <cell r="J1743" t="str">
            <v>PLNT</v>
          </cell>
          <cell r="K1743" t="str">
            <v>PLNT</v>
          </cell>
          <cell r="L1743" t="str">
            <v>PLNT</v>
          </cell>
        </row>
        <row r="1744">
          <cell r="B1744" t="str">
            <v>P</v>
          </cell>
          <cell r="C1744" t="str">
            <v>P</v>
          </cell>
          <cell r="D1744" t="str">
            <v>P</v>
          </cell>
          <cell r="E1744" t="str">
            <v>P</v>
          </cell>
          <cell r="F1744" t="str">
            <v>P</v>
          </cell>
          <cell r="H1744" t="str">
            <v>PLNT</v>
          </cell>
          <cell r="I1744" t="str">
            <v>PLNT</v>
          </cell>
          <cell r="J1744" t="str">
            <v>PLNT</v>
          </cell>
          <cell r="K1744" t="str">
            <v>PLNT</v>
          </cell>
          <cell r="L1744" t="str">
            <v>PLNT</v>
          </cell>
        </row>
        <row r="1745">
          <cell r="B1745" t="str">
            <v>P</v>
          </cell>
          <cell r="C1745" t="str">
            <v>P</v>
          </cell>
          <cell r="D1745" t="str">
            <v>P</v>
          </cell>
          <cell r="E1745" t="str">
            <v>P</v>
          </cell>
          <cell r="F1745" t="str">
            <v>P</v>
          </cell>
          <cell r="H1745" t="str">
            <v>PLNT</v>
          </cell>
          <cell r="I1745" t="str">
            <v>PLNT</v>
          </cell>
          <cell r="J1745" t="str">
            <v>PLNT</v>
          </cell>
          <cell r="K1745" t="str">
            <v>PLNT</v>
          </cell>
          <cell r="L1745" t="str">
            <v>PLNT</v>
          </cell>
        </row>
        <row r="1746">
          <cell r="B1746" t="str">
            <v>GP</v>
          </cell>
          <cell r="C1746" t="str">
            <v>GP</v>
          </cell>
          <cell r="D1746" t="str">
            <v>GP</v>
          </cell>
          <cell r="E1746" t="str">
            <v>GP</v>
          </cell>
          <cell r="F1746" t="str">
            <v>GP</v>
          </cell>
          <cell r="H1746" t="str">
            <v>PLNT</v>
          </cell>
          <cell r="I1746" t="str">
            <v>PLNT</v>
          </cell>
          <cell r="J1746" t="str">
            <v>PLNT</v>
          </cell>
          <cell r="K1746" t="str">
            <v>PLNT</v>
          </cell>
          <cell r="L1746" t="str">
            <v>PLNT</v>
          </cell>
        </row>
        <row r="1751">
          <cell r="B1751" t="str">
            <v>CWC</v>
          </cell>
          <cell r="C1751" t="str">
            <v>CWC</v>
          </cell>
          <cell r="D1751" t="str">
            <v>CWC</v>
          </cell>
          <cell r="E1751" t="str">
            <v>CWC</v>
          </cell>
          <cell r="F1751" t="str">
            <v>CWC</v>
          </cell>
          <cell r="H1751" t="str">
            <v>PLNT</v>
          </cell>
          <cell r="I1751" t="str">
            <v>PLNT</v>
          </cell>
          <cell r="J1751" t="str">
            <v>PLNT</v>
          </cell>
          <cell r="K1751" t="str">
            <v>PLNT</v>
          </cell>
          <cell r="L1751" t="str">
            <v>PLNT</v>
          </cell>
        </row>
        <row r="1752">
          <cell r="B1752" t="str">
            <v>CWC</v>
          </cell>
          <cell r="C1752" t="str">
            <v>CWC</v>
          </cell>
          <cell r="D1752" t="str">
            <v>CWC</v>
          </cell>
          <cell r="E1752" t="str">
            <v>CWC</v>
          </cell>
          <cell r="F1752" t="str">
            <v>CWC</v>
          </cell>
          <cell r="H1752" t="str">
            <v>PLNT</v>
          </cell>
          <cell r="I1752" t="str">
            <v>PLNT</v>
          </cell>
          <cell r="J1752" t="str">
            <v>PLNT</v>
          </cell>
          <cell r="K1752" t="str">
            <v>PLNT</v>
          </cell>
          <cell r="L1752" t="str">
            <v>PLNT</v>
          </cell>
        </row>
        <row r="1753">
          <cell r="B1753" t="str">
            <v>CWC</v>
          </cell>
          <cell r="C1753" t="str">
            <v>CWC</v>
          </cell>
          <cell r="D1753" t="str">
            <v>CWC</v>
          </cell>
          <cell r="E1753" t="str">
            <v>CWC</v>
          </cell>
          <cell r="F1753" t="str">
            <v>CWC</v>
          </cell>
          <cell r="H1753" t="str">
            <v>PLNT</v>
          </cell>
          <cell r="I1753" t="str">
            <v>PLNT</v>
          </cell>
          <cell r="J1753" t="str">
            <v>PLNT</v>
          </cell>
          <cell r="K1753" t="str">
            <v>PLNT</v>
          </cell>
          <cell r="L1753" t="str">
            <v>PLNT</v>
          </cell>
        </row>
        <row r="1757">
          <cell r="B1757" t="str">
            <v>GP</v>
          </cell>
          <cell r="C1757" t="str">
            <v>GP</v>
          </cell>
          <cell r="D1757" t="str">
            <v>GP</v>
          </cell>
          <cell r="E1757" t="str">
            <v>GP</v>
          </cell>
          <cell r="F1757" t="str">
            <v>GP</v>
          </cell>
          <cell r="H1757" t="str">
            <v>PLNT</v>
          </cell>
          <cell r="I1757" t="str">
            <v>PLNT</v>
          </cell>
          <cell r="J1757" t="str">
            <v>PLNT</v>
          </cell>
          <cell r="K1757" t="str">
            <v>PLNT</v>
          </cell>
          <cell r="L1757" t="str">
            <v>PLNT</v>
          </cell>
        </row>
        <row r="1758">
          <cell r="B1758" t="str">
            <v>GP</v>
          </cell>
          <cell r="C1758" t="str">
            <v>GP</v>
          </cell>
          <cell r="D1758" t="str">
            <v>GP</v>
          </cell>
          <cell r="E1758" t="str">
            <v>GP</v>
          </cell>
          <cell r="F1758" t="str">
            <v>GP</v>
          </cell>
          <cell r="H1758" t="str">
            <v>PLNT</v>
          </cell>
          <cell r="I1758" t="str">
            <v>PLNT</v>
          </cell>
          <cell r="J1758" t="str">
            <v>PLNT</v>
          </cell>
          <cell r="K1758" t="str">
            <v>PLNT</v>
          </cell>
          <cell r="L1758" t="str">
            <v>PLNT</v>
          </cell>
        </row>
        <row r="1759">
          <cell r="B1759" t="str">
            <v>P</v>
          </cell>
          <cell r="C1759" t="str">
            <v>P</v>
          </cell>
          <cell r="D1759" t="str">
            <v>P</v>
          </cell>
          <cell r="E1759" t="str">
            <v>P</v>
          </cell>
          <cell r="F1759" t="str">
            <v>P</v>
          </cell>
          <cell r="H1759" t="str">
            <v>PLNT</v>
          </cell>
          <cell r="I1759" t="str">
            <v>PLNT</v>
          </cell>
          <cell r="J1759" t="str">
            <v>PLNT</v>
          </cell>
          <cell r="K1759" t="str">
            <v>PLNT</v>
          </cell>
          <cell r="L1759" t="str">
            <v>PLNT</v>
          </cell>
        </row>
        <row r="1760">
          <cell r="B1760" t="str">
            <v>PTD</v>
          </cell>
          <cell r="C1760" t="str">
            <v>PTD</v>
          </cell>
          <cell r="D1760" t="str">
            <v>PTD</v>
          </cell>
          <cell r="E1760" t="str">
            <v>PTD</v>
          </cell>
          <cell r="F1760" t="str">
            <v>PTD</v>
          </cell>
          <cell r="H1760" t="str">
            <v>PLNT</v>
          </cell>
          <cell r="I1760" t="str">
            <v>PLNT</v>
          </cell>
          <cell r="J1760" t="str">
            <v>PLNT</v>
          </cell>
          <cell r="K1760" t="str">
            <v>PLNT</v>
          </cell>
          <cell r="L1760" t="str">
            <v>PLNT</v>
          </cell>
        </row>
        <row r="1761">
          <cell r="B1761" t="str">
            <v>P</v>
          </cell>
          <cell r="C1761" t="str">
            <v>P</v>
          </cell>
          <cell r="D1761" t="str">
            <v>P</v>
          </cell>
          <cell r="E1761" t="str">
            <v>P</v>
          </cell>
          <cell r="F1761" t="str">
            <v>P</v>
          </cell>
          <cell r="H1761" t="str">
            <v>PLNT</v>
          </cell>
          <cell r="I1761" t="str">
            <v>PLNT</v>
          </cell>
          <cell r="J1761" t="str">
            <v>PLNT</v>
          </cell>
          <cell r="K1761" t="str">
            <v>PLNT</v>
          </cell>
          <cell r="L1761" t="str">
            <v>PLNT</v>
          </cell>
        </row>
        <row r="1762">
          <cell r="B1762" t="str">
            <v>T</v>
          </cell>
          <cell r="C1762" t="str">
            <v>T</v>
          </cell>
          <cell r="D1762" t="str">
            <v>T</v>
          </cell>
          <cell r="E1762" t="str">
            <v>T</v>
          </cell>
          <cell r="F1762" t="str">
            <v>T</v>
          </cell>
          <cell r="H1762" t="str">
            <v>PLNT</v>
          </cell>
          <cell r="I1762" t="str">
            <v>PLNT</v>
          </cell>
          <cell r="J1762" t="str">
            <v>PLNT</v>
          </cell>
          <cell r="K1762" t="str">
            <v>PLNT</v>
          </cell>
          <cell r="L1762" t="str">
            <v>PLNT</v>
          </cell>
        </row>
        <row r="1763">
          <cell r="B1763" t="str">
            <v>P</v>
          </cell>
          <cell r="C1763" t="str">
            <v>P</v>
          </cell>
          <cell r="D1763" t="str">
            <v>P</v>
          </cell>
          <cell r="E1763" t="str">
            <v>P</v>
          </cell>
          <cell r="F1763" t="str">
            <v>P</v>
          </cell>
          <cell r="H1763" t="str">
            <v>PLNT</v>
          </cell>
          <cell r="I1763" t="str">
            <v>PLNT</v>
          </cell>
          <cell r="J1763" t="str">
            <v>PLNT</v>
          </cell>
          <cell r="K1763" t="str">
            <v>PLNT</v>
          </cell>
          <cell r="L1763" t="str">
            <v>PLNT</v>
          </cell>
        </row>
        <row r="1764">
          <cell r="B1764" t="str">
            <v>P</v>
          </cell>
          <cell r="C1764" t="str">
            <v>P</v>
          </cell>
          <cell r="D1764" t="str">
            <v>P</v>
          </cell>
          <cell r="E1764" t="str">
            <v>P</v>
          </cell>
          <cell r="F1764" t="str">
            <v>P</v>
          </cell>
          <cell r="H1764" t="str">
            <v>PLNT</v>
          </cell>
          <cell r="I1764" t="str">
            <v>PLNT</v>
          </cell>
          <cell r="J1764" t="str">
            <v>PLNT</v>
          </cell>
          <cell r="K1764" t="str">
            <v>PLNT</v>
          </cell>
          <cell r="L1764" t="str">
            <v>PLNT</v>
          </cell>
        </row>
        <row r="1765">
          <cell r="B1765" t="str">
            <v>P</v>
          </cell>
          <cell r="C1765" t="str">
            <v>P</v>
          </cell>
          <cell r="D1765" t="str">
            <v>P</v>
          </cell>
          <cell r="E1765" t="str">
            <v>P</v>
          </cell>
          <cell r="F1765" t="str">
            <v>P</v>
          </cell>
          <cell r="H1765" t="str">
            <v>PLNT</v>
          </cell>
          <cell r="I1765" t="str">
            <v>PLNT</v>
          </cell>
          <cell r="J1765" t="str">
            <v>PLNT</v>
          </cell>
          <cell r="K1765" t="str">
            <v>PLNT</v>
          </cell>
          <cell r="L1765" t="str">
            <v>PLNT</v>
          </cell>
        </row>
        <row r="1772">
          <cell r="B1772" t="str">
            <v>P</v>
          </cell>
          <cell r="C1772" t="str">
            <v>P</v>
          </cell>
          <cell r="D1772" t="str">
            <v>P</v>
          </cell>
          <cell r="E1772" t="str">
            <v>P</v>
          </cell>
          <cell r="F1772" t="str">
            <v>P</v>
          </cell>
          <cell r="H1772" t="str">
            <v>PLNT</v>
          </cell>
          <cell r="I1772" t="str">
            <v>PLNT</v>
          </cell>
          <cell r="J1772" t="str">
            <v>PLNT</v>
          </cell>
          <cell r="K1772" t="str">
            <v>PLNT</v>
          </cell>
          <cell r="L1772" t="str">
            <v>PLNT</v>
          </cell>
        </row>
        <row r="1777">
          <cell r="B1777" t="str">
            <v>P</v>
          </cell>
          <cell r="C1777" t="str">
            <v>P</v>
          </cell>
          <cell r="D1777" t="str">
            <v>P</v>
          </cell>
          <cell r="E1777" t="str">
            <v>P</v>
          </cell>
          <cell r="F1777" t="str">
            <v>P</v>
          </cell>
          <cell r="H1777" t="str">
            <v>PLNT</v>
          </cell>
          <cell r="I1777" t="str">
            <v>PLNT</v>
          </cell>
          <cell r="J1777" t="str">
            <v>PLNT</v>
          </cell>
          <cell r="K1777" t="str">
            <v>PLNT</v>
          </cell>
          <cell r="L1777" t="str">
            <v>PLNT</v>
          </cell>
        </row>
        <row r="1778">
          <cell r="B1778" t="str">
            <v>P</v>
          </cell>
          <cell r="C1778" t="str">
            <v>P</v>
          </cell>
          <cell r="D1778" t="str">
            <v>P</v>
          </cell>
          <cell r="E1778" t="str">
            <v>P</v>
          </cell>
          <cell r="F1778" t="str">
            <v>P</v>
          </cell>
          <cell r="H1778" t="str">
            <v>PLNT</v>
          </cell>
          <cell r="I1778" t="str">
            <v>PLNT</v>
          </cell>
          <cell r="J1778" t="str">
            <v>PLNT</v>
          </cell>
          <cell r="K1778" t="str">
            <v>PLNT</v>
          </cell>
          <cell r="L1778" t="str">
            <v>PLNT</v>
          </cell>
        </row>
        <row r="1779">
          <cell r="B1779" t="str">
            <v>P</v>
          </cell>
          <cell r="C1779" t="str">
            <v>P</v>
          </cell>
          <cell r="D1779" t="str">
            <v>P</v>
          </cell>
          <cell r="E1779" t="str">
            <v>P</v>
          </cell>
          <cell r="F1779" t="str">
            <v>P</v>
          </cell>
          <cell r="H1779" t="str">
            <v>PLNT</v>
          </cell>
          <cell r="I1779" t="str">
            <v>PLNT</v>
          </cell>
          <cell r="J1779" t="str">
            <v>PLNT</v>
          </cell>
          <cell r="K1779" t="str">
            <v>PLNT</v>
          </cell>
          <cell r="L1779" t="str">
            <v>PLNT</v>
          </cell>
        </row>
        <row r="1783">
          <cell r="B1783" t="str">
            <v>P</v>
          </cell>
          <cell r="C1783" t="str">
            <v>P</v>
          </cell>
          <cell r="D1783" t="str">
            <v>P</v>
          </cell>
          <cell r="E1783" t="str">
            <v>P</v>
          </cell>
          <cell r="F1783" t="str">
            <v>P</v>
          </cell>
          <cell r="H1783" t="str">
            <v>PLNT</v>
          </cell>
          <cell r="I1783" t="str">
            <v>PLNT</v>
          </cell>
          <cell r="J1783" t="str">
            <v>PLNT</v>
          </cell>
          <cell r="K1783" t="str">
            <v>PLNT</v>
          </cell>
          <cell r="L1783" t="str">
            <v>PLNT</v>
          </cell>
        </row>
        <row r="1784">
          <cell r="B1784" t="str">
            <v>P</v>
          </cell>
          <cell r="C1784" t="str">
            <v>P</v>
          </cell>
          <cell r="D1784" t="str">
            <v>P</v>
          </cell>
          <cell r="E1784" t="str">
            <v>P</v>
          </cell>
          <cell r="F1784" t="str">
            <v>P</v>
          </cell>
          <cell r="H1784" t="str">
            <v>PLNT</v>
          </cell>
          <cell r="I1784" t="str">
            <v>PLNT</v>
          </cell>
          <cell r="J1784" t="str">
            <v>PLNT</v>
          </cell>
          <cell r="K1784" t="str">
            <v>PLNT</v>
          </cell>
          <cell r="L1784" t="str">
            <v>PLNT</v>
          </cell>
        </row>
        <row r="1788">
          <cell r="B1788" t="str">
            <v>P</v>
          </cell>
          <cell r="C1788" t="str">
            <v>P</v>
          </cell>
          <cell r="D1788" t="str">
            <v>P</v>
          </cell>
          <cell r="E1788" t="str">
            <v>P</v>
          </cell>
          <cell r="F1788" t="str">
            <v>P</v>
          </cell>
          <cell r="H1788" t="str">
            <v>PLNT</v>
          </cell>
          <cell r="I1788" t="str">
            <v>PLNT</v>
          </cell>
          <cell r="J1788" t="str">
            <v>PLNT</v>
          </cell>
          <cell r="K1788" t="str">
            <v>PLNT</v>
          </cell>
          <cell r="L1788" t="str">
            <v>PLNT</v>
          </cell>
        </row>
        <row r="1798">
          <cell r="B1798" t="str">
            <v>CUST</v>
          </cell>
          <cell r="C1798" t="str">
            <v>CUST</v>
          </cell>
          <cell r="D1798" t="str">
            <v>CUST</v>
          </cell>
          <cell r="E1798" t="str">
            <v>CUST</v>
          </cell>
          <cell r="F1798" t="str">
            <v>CUST</v>
          </cell>
          <cell r="H1798" t="str">
            <v>CUST</v>
          </cell>
          <cell r="I1798" t="str">
            <v>CUST</v>
          </cell>
          <cell r="J1798" t="str">
            <v>CUST</v>
          </cell>
          <cell r="K1798" t="str">
            <v>CUST</v>
          </cell>
          <cell r="L1798" t="str">
            <v>CUST</v>
          </cell>
        </row>
        <row r="1802">
          <cell r="B1802" t="str">
            <v>PTD</v>
          </cell>
          <cell r="C1802" t="str">
            <v>PTD</v>
          </cell>
          <cell r="D1802" t="str">
            <v>PTD</v>
          </cell>
          <cell r="E1802" t="str">
            <v>PTD</v>
          </cell>
          <cell r="F1802" t="str">
            <v>PTD</v>
          </cell>
          <cell r="H1802" t="str">
            <v>PLNT</v>
          </cell>
          <cell r="I1802" t="str">
            <v>PLNT</v>
          </cell>
          <cell r="J1802" t="str">
            <v>PLNT</v>
          </cell>
          <cell r="K1802" t="str">
            <v>PLNT</v>
          </cell>
          <cell r="L1802" t="str">
            <v>PLNT</v>
          </cell>
        </row>
        <row r="1806">
          <cell r="B1806" t="str">
            <v>PTD</v>
          </cell>
          <cell r="C1806" t="str">
            <v>PTD</v>
          </cell>
          <cell r="D1806" t="str">
            <v>PTD</v>
          </cell>
          <cell r="E1806" t="str">
            <v>PTD</v>
          </cell>
          <cell r="F1806" t="str">
            <v>PTD</v>
          </cell>
          <cell r="H1806" t="str">
            <v>PLNT</v>
          </cell>
          <cell r="I1806" t="str">
            <v>PLNT</v>
          </cell>
          <cell r="J1806" t="str">
            <v>PLNT</v>
          </cell>
          <cell r="K1806" t="str">
            <v>PLNT</v>
          </cell>
          <cell r="L1806" t="str">
            <v>PLNT</v>
          </cell>
        </row>
        <row r="1810">
          <cell r="B1810" t="str">
            <v>P</v>
          </cell>
          <cell r="C1810" t="str">
            <v>P</v>
          </cell>
          <cell r="D1810" t="str">
            <v>P</v>
          </cell>
          <cell r="E1810" t="str">
            <v>P</v>
          </cell>
          <cell r="F1810" t="str">
            <v>P</v>
          </cell>
          <cell r="H1810" t="str">
            <v>PLNT</v>
          </cell>
          <cell r="I1810" t="str">
            <v>PLNT</v>
          </cell>
          <cell r="J1810" t="str">
            <v>PLNT</v>
          </cell>
          <cell r="K1810" t="str">
            <v>PLNT</v>
          </cell>
          <cell r="L1810" t="str">
            <v>PLNT</v>
          </cell>
        </row>
        <row r="1811">
          <cell r="B1811" t="str">
            <v>PTD</v>
          </cell>
          <cell r="C1811" t="str">
            <v>PTD</v>
          </cell>
          <cell r="D1811" t="str">
            <v>PTD</v>
          </cell>
          <cell r="E1811" t="str">
            <v>PTD</v>
          </cell>
          <cell r="F1811" t="str">
            <v>PTD</v>
          </cell>
          <cell r="H1811" t="str">
            <v>PLNT</v>
          </cell>
          <cell r="I1811" t="str">
            <v>PLNT</v>
          </cell>
          <cell r="J1811" t="str">
            <v>PLNT</v>
          </cell>
          <cell r="K1811" t="str">
            <v>PLNT</v>
          </cell>
          <cell r="L1811" t="str">
            <v>PLNT</v>
          </cell>
        </row>
        <row r="1816">
          <cell r="B1816" t="str">
            <v>P</v>
          </cell>
          <cell r="C1816" t="str">
            <v>P</v>
          </cell>
          <cell r="D1816" t="str">
            <v>P</v>
          </cell>
          <cell r="E1816" t="str">
            <v>P</v>
          </cell>
          <cell r="F1816" t="str">
            <v>P</v>
          </cell>
          <cell r="H1816" t="str">
            <v>PLNT</v>
          </cell>
          <cell r="I1816" t="str">
            <v>PLNT</v>
          </cell>
          <cell r="J1816" t="str">
            <v>PLNT</v>
          </cell>
          <cell r="K1816" t="str">
            <v>PLNT</v>
          </cell>
          <cell r="L1816" t="str">
            <v>PLNT</v>
          </cell>
        </row>
        <row r="1820">
          <cell r="B1820" t="str">
            <v>P</v>
          </cell>
          <cell r="C1820" t="str">
            <v>P</v>
          </cell>
          <cell r="D1820" t="str">
            <v>P</v>
          </cell>
          <cell r="E1820" t="str">
            <v>P</v>
          </cell>
          <cell r="F1820" t="str">
            <v>P</v>
          </cell>
          <cell r="H1820" t="str">
            <v>PLNT</v>
          </cell>
          <cell r="I1820" t="str">
            <v>PLNT</v>
          </cell>
          <cell r="J1820" t="str">
            <v>PLNT</v>
          </cell>
          <cell r="K1820" t="str">
            <v>PLNT</v>
          </cell>
          <cell r="L1820" t="str">
            <v>PLNT</v>
          </cell>
        </row>
        <row r="1824">
          <cell r="B1824" t="str">
            <v>PTD</v>
          </cell>
          <cell r="C1824" t="str">
            <v>PTD</v>
          </cell>
          <cell r="D1824" t="str">
            <v>PTD</v>
          </cell>
          <cell r="E1824" t="str">
            <v>PTD</v>
          </cell>
          <cell r="F1824" t="str">
            <v>PTD</v>
          </cell>
          <cell r="H1824" t="str">
            <v>PLNT</v>
          </cell>
          <cell r="I1824" t="str">
            <v>PLNT</v>
          </cell>
          <cell r="J1824" t="str">
            <v>PLNT</v>
          </cell>
          <cell r="K1824" t="str">
            <v>PLNT</v>
          </cell>
          <cell r="L1824" t="str">
            <v>PLNT</v>
          </cell>
        </row>
        <row r="1825">
          <cell r="B1825" t="str">
            <v>P</v>
          </cell>
          <cell r="C1825" t="str">
            <v>P</v>
          </cell>
          <cell r="D1825" t="str">
            <v>P</v>
          </cell>
          <cell r="E1825" t="str">
            <v>P</v>
          </cell>
          <cell r="F1825" t="str">
            <v>P</v>
          </cell>
          <cell r="H1825" t="str">
            <v>PLNT</v>
          </cell>
          <cell r="I1825" t="str">
            <v>PLNT</v>
          </cell>
          <cell r="J1825" t="str">
            <v>PLNT</v>
          </cell>
          <cell r="K1825" t="str">
            <v>PLNT</v>
          </cell>
          <cell r="L1825" t="str">
            <v>PLNT</v>
          </cell>
        </row>
        <row r="1828">
          <cell r="B1828" t="str">
            <v>P</v>
          </cell>
          <cell r="C1828" t="str">
            <v>P</v>
          </cell>
          <cell r="D1828" t="str">
            <v>P</v>
          </cell>
          <cell r="E1828" t="str">
            <v>P</v>
          </cell>
          <cell r="F1828" t="str">
            <v>P</v>
          </cell>
          <cell r="H1828" t="str">
            <v>PLNT</v>
          </cell>
          <cell r="I1828" t="str">
            <v>PLNT</v>
          </cell>
          <cell r="J1828" t="str">
            <v>PLNT</v>
          </cell>
          <cell r="K1828" t="str">
            <v>PLNT</v>
          </cell>
          <cell r="L1828" t="str">
            <v>PLNT</v>
          </cell>
        </row>
        <row r="1829">
          <cell r="B1829" t="str">
            <v>P</v>
          </cell>
          <cell r="C1829" t="str">
            <v>P</v>
          </cell>
          <cell r="D1829" t="str">
            <v>P</v>
          </cell>
          <cell r="E1829" t="str">
            <v>P</v>
          </cell>
          <cell r="F1829" t="str">
            <v>P</v>
          </cell>
          <cell r="H1829" t="str">
            <v>PLNT</v>
          </cell>
          <cell r="I1829" t="str">
            <v>PLNT</v>
          </cell>
          <cell r="J1829" t="str">
            <v>PLNT</v>
          </cell>
          <cell r="K1829" t="str">
            <v>PLNT</v>
          </cell>
          <cell r="L1829" t="str">
            <v>PLNT</v>
          </cell>
        </row>
        <row r="1833">
          <cell r="B1833" t="str">
            <v>DPW</v>
          </cell>
          <cell r="C1833" t="str">
            <v>DPW</v>
          </cell>
          <cell r="D1833" t="str">
            <v>DPW</v>
          </cell>
          <cell r="E1833" t="str">
            <v>DPW</v>
          </cell>
          <cell r="F1833" t="str">
            <v>DPW</v>
          </cell>
          <cell r="H1833" t="str">
            <v>PLNT</v>
          </cell>
          <cell r="I1833" t="str">
            <v>PLNT</v>
          </cell>
          <cell r="J1833" t="str">
            <v>PLNT</v>
          </cell>
          <cell r="K1833" t="str">
            <v>PLNT</v>
          </cell>
          <cell r="L1833" t="str">
            <v>PLNT</v>
          </cell>
        </row>
        <row r="1834">
          <cell r="B1834" t="str">
            <v>DPW</v>
          </cell>
          <cell r="C1834" t="str">
            <v>DPW</v>
          </cell>
          <cell r="D1834" t="str">
            <v>DPW</v>
          </cell>
          <cell r="E1834" t="str">
            <v>DPW</v>
          </cell>
          <cell r="F1834" t="str">
            <v>DPW</v>
          </cell>
          <cell r="H1834" t="str">
            <v>PLNT</v>
          </cell>
          <cell r="I1834" t="str">
            <v>PLNT</v>
          </cell>
          <cell r="J1834" t="str">
            <v>PLNT</v>
          </cell>
          <cell r="K1834" t="str">
            <v>PLNT</v>
          </cell>
          <cell r="L1834" t="str">
            <v>PLNT</v>
          </cell>
        </row>
        <row r="1835">
          <cell r="B1835" t="str">
            <v>T</v>
          </cell>
          <cell r="C1835" t="str">
            <v>T</v>
          </cell>
          <cell r="D1835" t="str">
            <v>T</v>
          </cell>
          <cell r="E1835" t="str">
            <v>T</v>
          </cell>
          <cell r="F1835" t="str">
            <v>T</v>
          </cell>
          <cell r="H1835" t="str">
            <v>PLNT</v>
          </cell>
          <cell r="I1835" t="str">
            <v>PLNT</v>
          </cell>
          <cell r="J1835" t="str">
            <v>PLNT</v>
          </cell>
          <cell r="K1835" t="str">
            <v>PLNT</v>
          </cell>
          <cell r="L1835" t="str">
            <v>PLNT</v>
          </cell>
        </row>
        <row r="1836">
          <cell r="B1836" t="str">
            <v>DPW</v>
          </cell>
          <cell r="C1836" t="str">
            <v>DPW</v>
          </cell>
          <cell r="D1836" t="str">
            <v>DPW</v>
          </cell>
          <cell r="E1836" t="str">
            <v>DPW</v>
          </cell>
          <cell r="F1836" t="str">
            <v>DPW</v>
          </cell>
          <cell r="H1836" t="str">
            <v>PLNT</v>
          </cell>
          <cell r="I1836" t="str">
            <v>PLNT</v>
          </cell>
          <cell r="J1836" t="str">
            <v>PLNT</v>
          </cell>
          <cell r="K1836" t="str">
            <v>PLNT</v>
          </cell>
          <cell r="L1836" t="str">
            <v>PLNT</v>
          </cell>
        </row>
        <row r="1837">
          <cell r="B1837" t="str">
            <v>CUST</v>
          </cell>
          <cell r="C1837" t="str">
            <v>CUST</v>
          </cell>
          <cell r="D1837" t="str">
            <v>CUST</v>
          </cell>
          <cell r="E1837" t="str">
            <v>CUST</v>
          </cell>
          <cell r="F1837" t="str">
            <v>CUST</v>
          </cell>
          <cell r="H1837" t="str">
            <v>CUST</v>
          </cell>
          <cell r="I1837" t="str">
            <v>CUST</v>
          </cell>
          <cell r="J1837" t="str">
            <v>CUST</v>
          </cell>
          <cell r="K1837" t="str">
            <v>CUST</v>
          </cell>
          <cell r="L1837" t="str">
            <v>CUST</v>
          </cell>
        </row>
        <row r="1841">
          <cell r="B1841" t="str">
            <v>P</v>
          </cell>
          <cell r="C1841" t="str">
            <v>P</v>
          </cell>
          <cell r="D1841" t="str">
            <v>P</v>
          </cell>
          <cell r="E1841" t="str">
            <v>P</v>
          </cell>
          <cell r="F1841" t="str">
            <v>P</v>
          </cell>
          <cell r="H1841" t="str">
            <v>PLNT</v>
          </cell>
          <cell r="I1841" t="str">
            <v>PLNT</v>
          </cell>
          <cell r="J1841" t="str">
            <v>PLNT</v>
          </cell>
          <cell r="K1841" t="str">
            <v>PLNT</v>
          </cell>
          <cell r="L1841" t="str">
            <v>PLNT</v>
          </cell>
        </row>
        <row r="1845">
          <cell r="B1845" t="str">
            <v>P</v>
          </cell>
          <cell r="C1845" t="str">
            <v>P</v>
          </cell>
          <cell r="D1845" t="str">
            <v>P</v>
          </cell>
          <cell r="E1845" t="str">
            <v>P</v>
          </cell>
          <cell r="F1845" t="str">
            <v>P</v>
          </cell>
          <cell r="H1845" t="str">
            <v>PLNT</v>
          </cell>
          <cell r="I1845" t="str">
            <v>PLNT</v>
          </cell>
          <cell r="J1845" t="str">
            <v>PLNT</v>
          </cell>
          <cell r="K1845" t="str">
            <v>PLNT</v>
          </cell>
          <cell r="L1845" t="str">
            <v>PLNT</v>
          </cell>
        </row>
        <row r="1846">
          <cell r="B1846" t="str">
            <v>LABOR</v>
          </cell>
          <cell r="C1846" t="str">
            <v>LABOR</v>
          </cell>
          <cell r="D1846" t="str">
            <v>LABOR</v>
          </cell>
          <cell r="E1846" t="str">
            <v>LABOR</v>
          </cell>
          <cell r="F1846" t="str">
            <v>LABOR</v>
          </cell>
          <cell r="H1846" t="str">
            <v>PLNT</v>
          </cell>
          <cell r="I1846" t="str">
            <v>PLNT</v>
          </cell>
          <cell r="J1846" t="str">
            <v>PLNT</v>
          </cell>
          <cell r="K1846" t="str">
            <v>PLNT</v>
          </cell>
          <cell r="L1846" t="str">
            <v>PLNT</v>
          </cell>
        </row>
        <row r="1847">
          <cell r="B1847" t="str">
            <v>P</v>
          </cell>
          <cell r="C1847" t="str">
            <v>P</v>
          </cell>
          <cell r="D1847" t="str">
            <v>P</v>
          </cell>
          <cell r="E1847" t="str">
            <v>P</v>
          </cell>
          <cell r="F1847" t="str">
            <v>P</v>
          </cell>
          <cell r="H1847" t="str">
            <v>PLNT</v>
          </cell>
          <cell r="I1847" t="str">
            <v>PLNT</v>
          </cell>
          <cell r="J1847" t="str">
            <v>PLNT</v>
          </cell>
          <cell r="K1847" t="str">
            <v>PLNT</v>
          </cell>
          <cell r="L1847" t="str">
            <v>PLNT</v>
          </cell>
        </row>
        <row r="1848">
          <cell r="B1848" t="str">
            <v>P</v>
          </cell>
          <cell r="C1848" t="str">
            <v>P</v>
          </cell>
          <cell r="D1848" t="str">
            <v>P</v>
          </cell>
          <cell r="E1848" t="str">
            <v>P</v>
          </cell>
          <cell r="F1848" t="str">
            <v>P</v>
          </cell>
          <cell r="H1848" t="str">
            <v>PLNT</v>
          </cell>
          <cell r="I1848" t="str">
            <v>PLNT</v>
          </cell>
          <cell r="J1848" t="str">
            <v>PLNT</v>
          </cell>
          <cell r="K1848" t="str">
            <v>PLNT</v>
          </cell>
          <cell r="L1848" t="str">
            <v>PLNT</v>
          </cell>
        </row>
        <row r="1852">
          <cell r="B1852" t="str">
            <v>P</v>
          </cell>
          <cell r="C1852" t="str">
            <v>P</v>
          </cell>
          <cell r="D1852" t="str">
            <v>P</v>
          </cell>
          <cell r="E1852" t="str">
            <v>P</v>
          </cell>
          <cell r="F1852" t="str">
            <v>P</v>
          </cell>
          <cell r="H1852" t="str">
            <v>PLNT</v>
          </cell>
          <cell r="I1852" t="str">
            <v>PLNT</v>
          </cell>
          <cell r="J1852" t="str">
            <v>PLNT</v>
          </cell>
          <cell r="K1852" t="str">
            <v>PLNT</v>
          </cell>
          <cell r="L1852" t="str">
            <v>PLNT</v>
          </cell>
        </row>
        <row r="1853">
          <cell r="B1853" t="str">
            <v>CUST</v>
          </cell>
          <cell r="C1853" t="str">
            <v>CUST</v>
          </cell>
          <cell r="D1853" t="str">
            <v>CUST</v>
          </cell>
          <cell r="E1853" t="str">
            <v>CUST</v>
          </cell>
          <cell r="F1853" t="str">
            <v>CUST</v>
          </cell>
          <cell r="H1853" t="str">
            <v>PLNT</v>
          </cell>
          <cell r="I1853" t="str">
            <v>PLNT</v>
          </cell>
          <cell r="J1853" t="str">
            <v>PLNT</v>
          </cell>
          <cell r="K1853" t="str">
            <v>PLNT</v>
          </cell>
          <cell r="L1853" t="str">
            <v>PLNT</v>
          </cell>
        </row>
        <row r="1854">
          <cell r="B1854" t="str">
            <v>LABOR</v>
          </cell>
          <cell r="C1854" t="str">
            <v>LABOR</v>
          </cell>
          <cell r="D1854" t="str">
            <v>LABOR</v>
          </cell>
          <cell r="E1854" t="str">
            <v>LABOR</v>
          </cell>
          <cell r="F1854" t="str">
            <v>LABOR</v>
          </cell>
          <cell r="H1854" t="str">
            <v>DISom</v>
          </cell>
          <cell r="I1854" t="str">
            <v>DISom</v>
          </cell>
          <cell r="J1854" t="str">
            <v>DISom</v>
          </cell>
          <cell r="K1854" t="str">
            <v>DISom</v>
          </cell>
          <cell r="L1854" t="str">
            <v>DISom</v>
          </cell>
        </row>
        <row r="1855">
          <cell r="B1855" t="str">
            <v>P</v>
          </cell>
          <cell r="C1855" t="str">
            <v>P</v>
          </cell>
          <cell r="D1855" t="str">
            <v>P</v>
          </cell>
          <cell r="E1855" t="str">
            <v>P</v>
          </cell>
          <cell r="F1855" t="str">
            <v>P</v>
          </cell>
          <cell r="H1855" t="str">
            <v>PLNT</v>
          </cell>
          <cell r="I1855" t="str">
            <v>PLNT</v>
          </cell>
          <cell r="J1855" t="str">
            <v>PLNT</v>
          </cell>
          <cell r="K1855" t="str">
            <v>PLNT</v>
          </cell>
          <cell r="L1855" t="str">
            <v>PLNT</v>
          </cell>
        </row>
        <row r="1856">
          <cell r="B1856" t="str">
            <v>IBT</v>
          </cell>
          <cell r="C1856" t="str">
            <v>IBT</v>
          </cell>
          <cell r="D1856" t="str">
            <v>IBT</v>
          </cell>
          <cell r="E1856" t="str">
            <v>IBT</v>
          </cell>
          <cell r="F1856" t="str">
            <v>IBT</v>
          </cell>
          <cell r="H1856" t="str">
            <v>PLNT</v>
          </cell>
          <cell r="I1856" t="str">
            <v>PLNT</v>
          </cell>
          <cell r="J1856" t="str">
            <v>PLNT</v>
          </cell>
          <cell r="K1856" t="str">
            <v>PLNT</v>
          </cell>
          <cell r="L1856" t="str">
            <v>PLNT</v>
          </cell>
        </row>
        <row r="1857">
          <cell r="B1857" t="str">
            <v>P</v>
          </cell>
          <cell r="C1857" t="str">
            <v>P</v>
          </cell>
          <cell r="D1857" t="str">
            <v>P</v>
          </cell>
          <cell r="E1857" t="str">
            <v>P</v>
          </cell>
          <cell r="F1857" t="str">
            <v>P</v>
          </cell>
          <cell r="H1857" t="str">
            <v>PLNT</v>
          </cell>
          <cell r="I1857" t="str">
            <v>PLNT</v>
          </cell>
          <cell r="J1857" t="str">
            <v>PLNT</v>
          </cell>
          <cell r="K1857" t="str">
            <v>PLNT</v>
          </cell>
          <cell r="L1857" t="str">
            <v>PLNT</v>
          </cell>
        </row>
        <row r="1858">
          <cell r="B1858" t="str">
            <v>P</v>
          </cell>
          <cell r="C1858" t="str">
            <v>P</v>
          </cell>
          <cell r="D1858" t="str">
            <v>P</v>
          </cell>
          <cell r="E1858" t="str">
            <v>P</v>
          </cell>
          <cell r="F1858" t="str">
            <v>P</v>
          </cell>
          <cell r="H1858" t="str">
            <v>PLNT</v>
          </cell>
          <cell r="I1858" t="str">
            <v>PLNT</v>
          </cell>
          <cell r="J1858" t="str">
            <v>PLNT</v>
          </cell>
          <cell r="K1858" t="str">
            <v>PLNT</v>
          </cell>
          <cell r="L1858" t="str">
            <v>PLNT</v>
          </cell>
        </row>
        <row r="1859">
          <cell r="B1859" t="str">
            <v>CUST</v>
          </cell>
          <cell r="C1859" t="str">
            <v>CUST</v>
          </cell>
          <cell r="D1859" t="str">
            <v>CUST</v>
          </cell>
          <cell r="E1859" t="str">
            <v>CUST</v>
          </cell>
          <cell r="F1859" t="str">
            <v>CUST</v>
          </cell>
          <cell r="H1859" t="str">
            <v>CUST</v>
          </cell>
          <cell r="I1859" t="str">
            <v>CUST</v>
          </cell>
          <cell r="J1859" t="str">
            <v>CUST</v>
          </cell>
          <cell r="K1859" t="str">
            <v>CUST</v>
          </cell>
          <cell r="L1859" t="str">
            <v>CUST</v>
          </cell>
        </row>
        <row r="1860">
          <cell r="B1860" t="str">
            <v>P</v>
          </cell>
          <cell r="C1860" t="str">
            <v>P</v>
          </cell>
          <cell r="D1860" t="str">
            <v>P</v>
          </cell>
          <cell r="E1860" t="str">
            <v>P</v>
          </cell>
          <cell r="F1860" t="str">
            <v>P</v>
          </cell>
          <cell r="H1860" t="str">
            <v>PLNT</v>
          </cell>
          <cell r="I1860" t="str">
            <v>PLNT</v>
          </cell>
          <cell r="J1860" t="str">
            <v>PLNT</v>
          </cell>
          <cell r="K1860" t="str">
            <v>PLNT</v>
          </cell>
          <cell r="L1860" t="str">
            <v>PLNT</v>
          </cell>
        </row>
        <row r="1861">
          <cell r="B1861" t="str">
            <v>P</v>
          </cell>
          <cell r="C1861" t="str">
            <v>P</v>
          </cell>
          <cell r="D1861" t="str">
            <v>P</v>
          </cell>
          <cell r="E1861" t="str">
            <v>P</v>
          </cell>
          <cell r="F1861" t="str">
            <v>P</v>
          </cell>
          <cell r="H1861" t="str">
            <v>PLNT</v>
          </cell>
          <cell r="I1861" t="str">
            <v>PLNT</v>
          </cell>
          <cell r="J1861" t="str">
            <v>PLNT</v>
          </cell>
          <cell r="K1861" t="str">
            <v>PLNT</v>
          </cell>
          <cell r="L1861" t="str">
            <v>PLNT</v>
          </cell>
        </row>
        <row r="1862">
          <cell r="B1862" t="str">
            <v>P</v>
          </cell>
          <cell r="C1862" t="str">
            <v>P</v>
          </cell>
          <cell r="D1862" t="str">
            <v>P</v>
          </cell>
          <cell r="E1862" t="str">
            <v>P</v>
          </cell>
          <cell r="F1862" t="str">
            <v>P</v>
          </cell>
          <cell r="H1862" t="str">
            <v>PLNT</v>
          </cell>
          <cell r="I1862" t="str">
            <v>PLNT</v>
          </cell>
          <cell r="J1862" t="str">
            <v>PLNT</v>
          </cell>
          <cell r="K1862" t="str">
            <v>PLNT</v>
          </cell>
          <cell r="L1862" t="str">
            <v>PLNT</v>
          </cell>
        </row>
        <row r="1863">
          <cell r="B1863" t="str">
            <v>PTD</v>
          </cell>
          <cell r="C1863" t="str">
            <v>PTD</v>
          </cell>
          <cell r="D1863" t="str">
            <v>PTD</v>
          </cell>
          <cell r="E1863" t="str">
            <v>PTD</v>
          </cell>
          <cell r="F1863" t="str">
            <v>PTD</v>
          </cell>
          <cell r="H1863" t="str">
            <v>PLNT</v>
          </cell>
          <cell r="I1863" t="str">
            <v>PLNT</v>
          </cell>
          <cell r="J1863" t="str">
            <v>PLNT</v>
          </cell>
          <cell r="K1863" t="str">
            <v>PLNT</v>
          </cell>
          <cell r="L1863" t="str">
            <v>PLNT</v>
          </cell>
        </row>
        <row r="1864">
          <cell r="B1864" t="str">
            <v>DPW</v>
          </cell>
          <cell r="C1864" t="str">
            <v>DPW</v>
          </cell>
          <cell r="D1864" t="str">
            <v>DPW</v>
          </cell>
          <cell r="E1864" t="str">
            <v>DPW</v>
          </cell>
          <cell r="F1864" t="str">
            <v>DPW</v>
          </cell>
          <cell r="H1864" t="str">
            <v>PLNT</v>
          </cell>
          <cell r="I1864" t="str">
            <v>PLNT</v>
          </cell>
          <cell r="J1864" t="str">
            <v>PLNT</v>
          </cell>
          <cell r="K1864" t="str">
            <v>PLNT</v>
          </cell>
          <cell r="L1864" t="str">
            <v>PLNT</v>
          </cell>
        </row>
        <row r="1865">
          <cell r="B1865" t="str">
            <v>P</v>
          </cell>
          <cell r="C1865" t="str">
            <v>P</v>
          </cell>
          <cell r="D1865" t="str">
            <v>P</v>
          </cell>
          <cell r="E1865" t="str">
            <v>P</v>
          </cell>
          <cell r="F1865" t="str">
            <v>P</v>
          </cell>
          <cell r="H1865" t="str">
            <v>PLNT</v>
          </cell>
          <cell r="I1865" t="str">
            <v>PLNT</v>
          </cell>
          <cell r="J1865" t="str">
            <v>PLNT</v>
          </cell>
          <cell r="K1865" t="str">
            <v>PLNT</v>
          </cell>
          <cell r="L1865" t="str">
            <v>PLNT</v>
          </cell>
        </row>
        <row r="1866">
          <cell r="B1866" t="str">
            <v xml:space="preserve"> </v>
          </cell>
          <cell r="C1866" t="str">
            <v xml:space="preserve"> </v>
          </cell>
          <cell r="D1866" t="str">
            <v xml:space="preserve"> </v>
          </cell>
          <cell r="E1866" t="str">
            <v xml:space="preserve"> </v>
          </cell>
          <cell r="F1866" t="str">
            <v xml:space="preserve"> </v>
          </cell>
        </row>
        <row r="1869">
          <cell r="B1869" t="str">
            <v>P</v>
          </cell>
          <cell r="C1869" t="str">
            <v>P</v>
          </cell>
          <cell r="D1869" t="str">
            <v>P</v>
          </cell>
          <cell r="E1869" t="str">
            <v>P</v>
          </cell>
          <cell r="F1869" t="str">
            <v>P</v>
          </cell>
          <cell r="H1869" t="str">
            <v>PLNT</v>
          </cell>
          <cell r="I1869" t="str">
            <v>PLNT</v>
          </cell>
          <cell r="J1869" t="str">
            <v>PLNT</v>
          </cell>
          <cell r="K1869" t="str">
            <v>PLNT</v>
          </cell>
          <cell r="L1869" t="str">
            <v>PLNT</v>
          </cell>
        </row>
        <row r="1870">
          <cell r="B1870" t="str">
            <v>PT</v>
          </cell>
          <cell r="C1870" t="str">
            <v>PT</v>
          </cell>
          <cell r="D1870" t="str">
            <v>PT</v>
          </cell>
          <cell r="E1870" t="str">
            <v>PT</v>
          </cell>
          <cell r="F1870" t="str">
            <v>PT</v>
          </cell>
          <cell r="H1870" t="str">
            <v>PLNT</v>
          </cell>
          <cell r="I1870" t="str">
            <v>PLNT</v>
          </cell>
          <cell r="J1870" t="str">
            <v>PLNT</v>
          </cell>
          <cell r="K1870" t="str">
            <v>PLNT</v>
          </cell>
          <cell r="L1870" t="str">
            <v>PLNT</v>
          </cell>
        </row>
        <row r="1871">
          <cell r="B1871" t="str">
            <v>T</v>
          </cell>
          <cell r="C1871" t="str">
            <v>T</v>
          </cell>
          <cell r="D1871" t="str">
            <v>T</v>
          </cell>
          <cell r="E1871" t="str">
            <v>T</v>
          </cell>
          <cell r="F1871" t="str">
            <v>T</v>
          </cell>
          <cell r="H1871" t="str">
            <v>PLNT</v>
          </cell>
          <cell r="I1871" t="str">
            <v>PLNT</v>
          </cell>
          <cell r="J1871" t="str">
            <v>PLNT</v>
          </cell>
          <cell r="K1871" t="str">
            <v>PLNT</v>
          </cell>
          <cell r="L1871" t="str">
            <v>PLNT</v>
          </cell>
        </row>
        <row r="1875">
          <cell r="B1875" t="str">
            <v>GP</v>
          </cell>
          <cell r="C1875" t="str">
            <v>GP</v>
          </cell>
          <cell r="D1875" t="str">
            <v>GP</v>
          </cell>
          <cell r="E1875" t="str">
            <v>GP</v>
          </cell>
          <cell r="F1875" t="str">
            <v>GP</v>
          </cell>
          <cell r="H1875" t="str">
            <v>PLNT</v>
          </cell>
          <cell r="I1875" t="str">
            <v>PLNT</v>
          </cell>
          <cell r="J1875" t="str">
            <v>PLNT</v>
          </cell>
          <cell r="K1875" t="str">
            <v>PLNT</v>
          </cell>
          <cell r="L1875" t="str">
            <v>PLNT</v>
          </cell>
        </row>
        <row r="1876">
          <cell r="B1876" t="str">
            <v>ACCMDIT</v>
          </cell>
          <cell r="C1876" t="str">
            <v>ACCMDIT</v>
          </cell>
          <cell r="D1876" t="str">
            <v>ACCMDIT</v>
          </cell>
          <cell r="E1876" t="str">
            <v>ACCMDIT</v>
          </cell>
          <cell r="F1876" t="str">
            <v>ACCMDIT</v>
          </cell>
          <cell r="H1876" t="str">
            <v>PLNT</v>
          </cell>
          <cell r="I1876" t="str">
            <v>PLNT</v>
          </cell>
          <cell r="J1876" t="str">
            <v>PLNT</v>
          </cell>
          <cell r="K1876" t="str">
            <v>PLNT</v>
          </cell>
          <cell r="L1876" t="str">
            <v>PLNT</v>
          </cell>
        </row>
        <row r="1877">
          <cell r="B1877" t="str">
            <v>PT</v>
          </cell>
          <cell r="C1877" t="str">
            <v>PT</v>
          </cell>
          <cell r="D1877" t="str">
            <v>PT</v>
          </cell>
          <cell r="E1877" t="str">
            <v>PT</v>
          </cell>
          <cell r="F1877" t="str">
            <v>PT</v>
          </cell>
          <cell r="H1877" t="str">
            <v>PLNT</v>
          </cell>
          <cell r="I1877" t="str">
            <v>PLNT</v>
          </cell>
          <cell r="J1877" t="str">
            <v>PLNT</v>
          </cell>
          <cell r="K1877" t="str">
            <v>PLNT</v>
          </cell>
          <cell r="L1877" t="str">
            <v>PLNT</v>
          </cell>
        </row>
        <row r="1878">
          <cell r="B1878" t="str">
            <v>LABOR</v>
          </cell>
          <cell r="C1878" t="str">
            <v>LABOR</v>
          </cell>
          <cell r="D1878" t="str">
            <v>LABOR</v>
          </cell>
          <cell r="E1878" t="str">
            <v>LABOR</v>
          </cell>
          <cell r="F1878" t="str">
            <v>LABOR</v>
          </cell>
          <cell r="H1878" t="str">
            <v>DISom</v>
          </cell>
          <cell r="I1878" t="str">
            <v>DISom</v>
          </cell>
          <cell r="J1878" t="str">
            <v>DISom</v>
          </cell>
          <cell r="K1878" t="str">
            <v>DISom</v>
          </cell>
          <cell r="L1878" t="str">
            <v>DISom</v>
          </cell>
        </row>
        <row r="1879">
          <cell r="B1879" t="str">
            <v>PTD</v>
          </cell>
          <cell r="C1879" t="str">
            <v>PTD</v>
          </cell>
          <cell r="D1879" t="str">
            <v>PTD</v>
          </cell>
          <cell r="E1879" t="str">
            <v>PTD</v>
          </cell>
          <cell r="F1879" t="str">
            <v>PTD</v>
          </cell>
          <cell r="H1879" t="str">
            <v>PLNT</v>
          </cell>
          <cell r="I1879" t="str">
            <v>PLNT</v>
          </cell>
          <cell r="J1879" t="str">
            <v>PLNT</v>
          </cell>
          <cell r="K1879" t="str">
            <v>PLNT</v>
          </cell>
          <cell r="L1879" t="str">
            <v>PLNT</v>
          </cell>
        </row>
        <row r="1880">
          <cell r="B1880" t="str">
            <v>DPW</v>
          </cell>
          <cell r="C1880" t="str">
            <v>DPW</v>
          </cell>
          <cell r="D1880" t="str">
            <v>DPW</v>
          </cell>
          <cell r="E1880" t="str">
            <v>DPW</v>
          </cell>
          <cell r="F1880" t="str">
            <v>DPW</v>
          </cell>
          <cell r="H1880" t="str">
            <v>PLNT</v>
          </cell>
          <cell r="I1880" t="str">
            <v>PLNT</v>
          </cell>
          <cell r="J1880" t="str">
            <v>PLNT</v>
          </cell>
          <cell r="K1880" t="str">
            <v>PLNT</v>
          </cell>
          <cell r="L1880" t="str">
            <v>PLNT</v>
          </cell>
        </row>
        <row r="1881">
          <cell r="B1881" t="str">
            <v>P</v>
          </cell>
          <cell r="C1881" t="str">
            <v>P</v>
          </cell>
          <cell r="D1881" t="str">
            <v>P</v>
          </cell>
          <cell r="E1881" t="str">
            <v>P</v>
          </cell>
          <cell r="F1881" t="str">
            <v>P</v>
          </cell>
          <cell r="H1881" t="str">
            <v>PLNT</v>
          </cell>
          <cell r="I1881" t="str">
            <v>PLNT</v>
          </cell>
          <cell r="J1881" t="str">
            <v>PLNT</v>
          </cell>
          <cell r="K1881" t="str">
            <v>PLNT</v>
          </cell>
          <cell r="L1881" t="str">
            <v>PLNT</v>
          </cell>
        </row>
        <row r="1882">
          <cell r="B1882" t="str">
            <v>GP</v>
          </cell>
          <cell r="C1882" t="str">
            <v>GP</v>
          </cell>
          <cell r="D1882" t="str">
            <v>GP</v>
          </cell>
          <cell r="E1882" t="str">
            <v>GP</v>
          </cell>
          <cell r="F1882" t="str">
            <v>GP</v>
          </cell>
          <cell r="H1882" t="str">
            <v>PLNT</v>
          </cell>
          <cell r="I1882" t="str">
            <v>PLNT</v>
          </cell>
          <cell r="J1882" t="str">
            <v>PLNT</v>
          </cell>
          <cell r="K1882" t="str">
            <v>PLNT</v>
          </cell>
          <cell r="L1882" t="str">
            <v>PLNT</v>
          </cell>
        </row>
        <row r="1883">
          <cell r="B1883" t="str">
            <v>TAXDEPR</v>
          </cell>
          <cell r="C1883" t="str">
            <v>TAXDEPR</v>
          </cell>
          <cell r="D1883" t="str">
            <v>TAXDEPR</v>
          </cell>
          <cell r="E1883" t="str">
            <v>TAXDEPR</v>
          </cell>
          <cell r="F1883" t="str">
            <v>TAXDEPR</v>
          </cell>
          <cell r="H1883" t="str">
            <v>PLNT</v>
          </cell>
          <cell r="I1883" t="str">
            <v>PLNT</v>
          </cell>
          <cell r="J1883" t="str">
            <v>PLNT</v>
          </cell>
          <cell r="K1883" t="str">
            <v>PLNT</v>
          </cell>
          <cell r="L1883" t="str">
            <v>PLNT</v>
          </cell>
        </row>
        <row r="1884">
          <cell r="B1884" t="str">
            <v>P</v>
          </cell>
          <cell r="C1884" t="str">
            <v>P</v>
          </cell>
          <cell r="D1884" t="str">
            <v>P</v>
          </cell>
          <cell r="E1884" t="str">
            <v>P</v>
          </cell>
          <cell r="F1884" t="str">
            <v>P</v>
          </cell>
          <cell r="H1884" t="str">
            <v>PLNT</v>
          </cell>
          <cell r="I1884" t="str">
            <v>PLNT</v>
          </cell>
          <cell r="J1884" t="str">
            <v>PLNT</v>
          </cell>
          <cell r="K1884" t="str">
            <v>PLNT</v>
          </cell>
          <cell r="L1884" t="str">
            <v>PLNT</v>
          </cell>
        </row>
        <row r="1885">
          <cell r="B1885" t="str">
            <v>PT</v>
          </cell>
          <cell r="C1885" t="str">
            <v>PT</v>
          </cell>
          <cell r="D1885" t="str">
            <v>PT</v>
          </cell>
          <cell r="E1885" t="str">
            <v>PT</v>
          </cell>
          <cell r="F1885" t="str">
            <v>PT</v>
          </cell>
          <cell r="H1885" t="str">
            <v>PLNT</v>
          </cell>
          <cell r="I1885" t="str">
            <v>PLNT</v>
          </cell>
          <cell r="J1885" t="str">
            <v>PLNT</v>
          </cell>
          <cell r="K1885" t="str">
            <v>PLNT</v>
          </cell>
          <cell r="L1885" t="str">
            <v>PLNT</v>
          </cell>
        </row>
        <row r="1886">
          <cell r="B1886" t="str">
            <v>PT</v>
          </cell>
          <cell r="C1886" t="str">
            <v>PT</v>
          </cell>
          <cell r="D1886" t="str">
            <v>PT</v>
          </cell>
          <cell r="E1886" t="str">
            <v>PT</v>
          </cell>
          <cell r="F1886" t="str">
            <v>PT</v>
          </cell>
          <cell r="H1886" t="str">
            <v>PLNT</v>
          </cell>
          <cell r="I1886" t="str">
            <v>PLNT</v>
          </cell>
          <cell r="J1886" t="str">
            <v>PLNT</v>
          </cell>
          <cell r="K1886" t="str">
            <v>PLNT</v>
          </cell>
          <cell r="L1886" t="str">
            <v>PLNT</v>
          </cell>
        </row>
        <row r="1887">
          <cell r="B1887" t="str">
            <v>P</v>
          </cell>
          <cell r="C1887" t="str">
            <v>P</v>
          </cell>
          <cell r="D1887" t="str">
            <v>P</v>
          </cell>
          <cell r="E1887" t="str">
            <v>P</v>
          </cell>
          <cell r="F1887" t="str">
            <v>P</v>
          </cell>
          <cell r="H1887" t="str">
            <v>PLNT</v>
          </cell>
          <cell r="I1887" t="str">
            <v>PLNT</v>
          </cell>
          <cell r="J1887" t="str">
            <v>PLNT</v>
          </cell>
          <cell r="K1887" t="str">
            <v>PLNT</v>
          </cell>
          <cell r="L1887" t="str">
            <v>PLNT</v>
          </cell>
        </row>
        <row r="1888">
          <cell r="B1888" t="str">
            <v>P</v>
          </cell>
          <cell r="C1888" t="str">
            <v>P</v>
          </cell>
          <cell r="D1888" t="str">
            <v>P</v>
          </cell>
          <cell r="E1888" t="str">
            <v>P</v>
          </cell>
          <cell r="F1888" t="str">
            <v>P</v>
          </cell>
          <cell r="H1888" t="str">
            <v>PLNT</v>
          </cell>
          <cell r="I1888" t="str">
            <v>PLNT</v>
          </cell>
          <cell r="J1888" t="str">
            <v>PLNT</v>
          </cell>
          <cell r="K1888" t="str">
            <v>PLNT</v>
          </cell>
          <cell r="L1888" t="str">
            <v>PLNT</v>
          </cell>
        </row>
        <row r="1889">
          <cell r="B1889" t="str">
            <v>P</v>
          </cell>
          <cell r="C1889" t="str">
            <v>P</v>
          </cell>
          <cell r="D1889" t="str">
            <v>P</v>
          </cell>
          <cell r="E1889" t="str">
            <v>P</v>
          </cell>
          <cell r="F1889" t="str">
            <v>P</v>
          </cell>
          <cell r="H1889" t="str">
            <v>PLNT</v>
          </cell>
          <cell r="I1889" t="str">
            <v>PLNT</v>
          </cell>
          <cell r="J1889" t="str">
            <v>PLNT</v>
          </cell>
          <cell r="K1889" t="str">
            <v>PLNT</v>
          </cell>
          <cell r="L1889" t="str">
            <v>PLNT</v>
          </cell>
        </row>
        <row r="1893">
          <cell r="B1893" t="str">
            <v>GP</v>
          </cell>
          <cell r="C1893" t="str">
            <v>GP</v>
          </cell>
          <cell r="D1893" t="str">
            <v>GP</v>
          </cell>
          <cell r="E1893" t="str">
            <v>GP</v>
          </cell>
          <cell r="F1893" t="str">
            <v>GP</v>
          </cell>
          <cell r="H1893" t="str">
            <v>PLNT</v>
          </cell>
          <cell r="I1893" t="str">
            <v>PLNT</v>
          </cell>
          <cell r="J1893" t="str">
            <v>PLNT</v>
          </cell>
          <cell r="K1893" t="str">
            <v>PLNT</v>
          </cell>
          <cell r="L1893" t="str">
            <v>PLNT</v>
          </cell>
        </row>
        <row r="1894">
          <cell r="B1894" t="str">
            <v>P</v>
          </cell>
          <cell r="C1894" t="str">
            <v>P</v>
          </cell>
          <cell r="D1894" t="str">
            <v>P</v>
          </cell>
          <cell r="E1894" t="str">
            <v>P</v>
          </cell>
          <cell r="F1894" t="str">
            <v>P</v>
          </cell>
          <cell r="H1894" t="str">
            <v>PLNT</v>
          </cell>
          <cell r="I1894" t="str">
            <v>PLNT</v>
          </cell>
          <cell r="J1894" t="str">
            <v>PLNT</v>
          </cell>
          <cell r="K1894" t="str">
            <v>PLNT</v>
          </cell>
          <cell r="L1894" t="str">
            <v>PLNT</v>
          </cell>
        </row>
        <row r="1895">
          <cell r="B1895" t="str">
            <v>P</v>
          </cell>
          <cell r="C1895" t="str">
            <v>P</v>
          </cell>
          <cell r="D1895" t="str">
            <v>P</v>
          </cell>
          <cell r="E1895" t="str">
            <v>P</v>
          </cell>
          <cell r="F1895" t="str">
            <v>P</v>
          </cell>
          <cell r="H1895" t="str">
            <v>PLNT</v>
          </cell>
          <cell r="I1895" t="str">
            <v>PLNT</v>
          </cell>
          <cell r="J1895" t="str">
            <v>PLNT</v>
          </cell>
          <cell r="K1895" t="str">
            <v>PLNT</v>
          </cell>
          <cell r="L1895" t="str">
            <v>PLNT</v>
          </cell>
        </row>
        <row r="1896">
          <cell r="B1896" t="str">
            <v>LABOR</v>
          </cell>
          <cell r="C1896" t="str">
            <v>LABOR</v>
          </cell>
          <cell r="D1896" t="str">
            <v>LABOR</v>
          </cell>
          <cell r="E1896" t="str">
            <v>LABOR</v>
          </cell>
          <cell r="F1896" t="str">
            <v>LABOR</v>
          </cell>
          <cell r="H1896" t="str">
            <v>DISom</v>
          </cell>
          <cell r="I1896" t="str">
            <v>DISom</v>
          </cell>
          <cell r="J1896" t="str">
            <v>DISom</v>
          </cell>
          <cell r="K1896" t="str">
            <v>DISom</v>
          </cell>
          <cell r="L1896" t="str">
            <v>DISom</v>
          </cell>
        </row>
        <row r="1897">
          <cell r="B1897" t="str">
            <v>GP</v>
          </cell>
          <cell r="C1897" t="str">
            <v>GP</v>
          </cell>
          <cell r="D1897" t="str">
            <v>GP</v>
          </cell>
          <cell r="E1897" t="str">
            <v>GP</v>
          </cell>
          <cell r="F1897" t="str">
            <v>GP</v>
          </cell>
          <cell r="H1897" t="str">
            <v>PLNT</v>
          </cell>
          <cell r="I1897" t="str">
            <v>PLNT</v>
          </cell>
          <cell r="J1897" t="str">
            <v>PLNT</v>
          </cell>
          <cell r="K1897" t="str">
            <v>PLNT</v>
          </cell>
          <cell r="L1897" t="str">
            <v>PLNT</v>
          </cell>
        </row>
        <row r="1898">
          <cell r="B1898" t="str">
            <v>PTD</v>
          </cell>
          <cell r="C1898" t="str">
            <v>PTD</v>
          </cell>
          <cell r="D1898" t="str">
            <v>PTD</v>
          </cell>
          <cell r="E1898" t="str">
            <v>PTD</v>
          </cell>
          <cell r="F1898" t="str">
            <v>PTD</v>
          </cell>
          <cell r="H1898" t="str">
            <v>PLNT</v>
          </cell>
          <cell r="I1898" t="str">
            <v>PLNT</v>
          </cell>
          <cell r="J1898" t="str">
            <v>PLNT</v>
          </cell>
          <cell r="K1898" t="str">
            <v>PLNT</v>
          </cell>
          <cell r="L1898" t="str">
            <v>PLNT</v>
          </cell>
        </row>
        <row r="1899">
          <cell r="B1899" t="str">
            <v>P</v>
          </cell>
          <cell r="C1899" t="str">
            <v>P</v>
          </cell>
          <cell r="D1899" t="str">
            <v>P</v>
          </cell>
          <cell r="E1899" t="str">
            <v>P</v>
          </cell>
          <cell r="F1899" t="str">
            <v>P</v>
          </cell>
          <cell r="H1899" t="str">
            <v>PLNT</v>
          </cell>
          <cell r="I1899" t="str">
            <v>PLNT</v>
          </cell>
          <cell r="J1899" t="str">
            <v>PLNT</v>
          </cell>
          <cell r="K1899" t="str">
            <v>PLNT</v>
          </cell>
          <cell r="L1899" t="str">
            <v>PLNT</v>
          </cell>
        </row>
        <row r="1900">
          <cell r="B1900" t="str">
            <v>P</v>
          </cell>
          <cell r="C1900" t="str">
            <v>P</v>
          </cell>
          <cell r="D1900" t="str">
            <v>P</v>
          </cell>
          <cell r="E1900" t="str">
            <v>P</v>
          </cell>
          <cell r="F1900" t="str">
            <v>P</v>
          </cell>
          <cell r="H1900" t="str">
            <v>PLNT</v>
          </cell>
          <cell r="I1900" t="str">
            <v>PLNT</v>
          </cell>
          <cell r="J1900" t="str">
            <v>PLNT</v>
          </cell>
          <cell r="K1900" t="str">
            <v>PLNT</v>
          </cell>
          <cell r="L1900" t="str">
            <v>PLNT</v>
          </cell>
        </row>
        <row r="1901">
          <cell r="B1901" t="str">
            <v>P</v>
          </cell>
          <cell r="C1901" t="str">
            <v>P</v>
          </cell>
          <cell r="D1901" t="str">
            <v>P</v>
          </cell>
          <cell r="E1901" t="str">
            <v>P</v>
          </cell>
          <cell r="F1901" t="str">
            <v>P</v>
          </cell>
          <cell r="H1901" t="str">
            <v>PLNT</v>
          </cell>
          <cell r="I1901" t="str">
            <v>PLNT</v>
          </cell>
          <cell r="J1901" t="str">
            <v>PLNT</v>
          </cell>
          <cell r="K1901" t="str">
            <v>PLNT</v>
          </cell>
          <cell r="L1901" t="str">
            <v>PLNT</v>
          </cell>
        </row>
        <row r="1902">
          <cell r="B1902" t="str">
            <v>P</v>
          </cell>
          <cell r="C1902" t="str">
            <v>P</v>
          </cell>
          <cell r="D1902" t="str">
            <v>P</v>
          </cell>
          <cell r="E1902" t="str">
            <v>P</v>
          </cell>
          <cell r="F1902" t="str">
            <v>P</v>
          </cell>
          <cell r="H1902" t="str">
            <v>PLNT</v>
          </cell>
          <cell r="I1902" t="str">
            <v>PLNT</v>
          </cell>
          <cell r="J1902" t="str">
            <v>PLNT</v>
          </cell>
          <cell r="K1902" t="str">
            <v>PLNT</v>
          </cell>
          <cell r="L1902" t="str">
            <v>PLNT</v>
          </cell>
        </row>
        <row r="1903">
          <cell r="B1903" t="str">
            <v xml:space="preserve"> </v>
          </cell>
          <cell r="C1903" t="str">
            <v xml:space="preserve"> </v>
          </cell>
          <cell r="D1903" t="str">
            <v xml:space="preserve"> </v>
          </cell>
          <cell r="E1903" t="str">
            <v xml:space="preserve"> </v>
          </cell>
          <cell r="F1903" t="str">
            <v xml:space="preserve"> </v>
          </cell>
        </row>
        <row r="1908">
          <cell r="B1908" t="str">
            <v>PTD</v>
          </cell>
          <cell r="C1908" t="str">
            <v>PTD</v>
          </cell>
          <cell r="D1908" t="str">
            <v>PTD</v>
          </cell>
          <cell r="E1908" t="str">
            <v>PTD</v>
          </cell>
          <cell r="F1908" t="str">
            <v>PTD</v>
          </cell>
          <cell r="H1908" t="str">
            <v>PLNT</v>
          </cell>
          <cell r="I1908" t="str">
            <v>PLNT</v>
          </cell>
          <cell r="J1908" t="str">
            <v>PLNT</v>
          </cell>
          <cell r="K1908" t="str">
            <v>PLNT</v>
          </cell>
          <cell r="L1908" t="str">
            <v>PLNT</v>
          </cell>
        </row>
        <row r="1909">
          <cell r="B1909" t="str">
            <v>PTD</v>
          </cell>
          <cell r="C1909" t="str">
            <v>PTD</v>
          </cell>
          <cell r="D1909" t="str">
            <v>PTD</v>
          </cell>
          <cell r="E1909" t="str">
            <v>PTD</v>
          </cell>
          <cell r="F1909" t="str">
            <v>PTD</v>
          </cell>
          <cell r="H1909" t="str">
            <v>PLNT</v>
          </cell>
          <cell r="I1909" t="str">
            <v>PLNT</v>
          </cell>
          <cell r="J1909" t="str">
            <v>PLNT</v>
          </cell>
          <cell r="K1909" t="str">
            <v>PLNT</v>
          </cell>
          <cell r="L1909" t="str">
            <v>PLNT</v>
          </cell>
        </row>
        <row r="1910">
          <cell r="B1910" t="str">
            <v>PTD</v>
          </cell>
          <cell r="C1910" t="str">
            <v>PTD</v>
          </cell>
          <cell r="D1910" t="str">
            <v>PTD</v>
          </cell>
          <cell r="E1910" t="str">
            <v>PTD</v>
          </cell>
          <cell r="F1910" t="str">
            <v>PTD</v>
          </cell>
          <cell r="H1910" t="str">
            <v>PLNT</v>
          </cell>
          <cell r="I1910" t="str">
            <v>PLNT</v>
          </cell>
          <cell r="J1910" t="str">
            <v>PLNT</v>
          </cell>
          <cell r="K1910" t="str">
            <v>PLNT</v>
          </cell>
          <cell r="L1910" t="str">
            <v>PLNT</v>
          </cell>
        </row>
        <row r="1911">
          <cell r="B1911" t="str">
            <v>PTD</v>
          </cell>
          <cell r="C1911" t="str">
            <v>PTD</v>
          </cell>
          <cell r="D1911" t="str">
            <v>PTD</v>
          </cell>
          <cell r="E1911" t="str">
            <v>PTD</v>
          </cell>
          <cell r="F1911" t="str">
            <v>PTD</v>
          </cell>
          <cell r="H1911" t="str">
            <v>PLNT</v>
          </cell>
          <cell r="I1911" t="str">
            <v>PLNT</v>
          </cell>
          <cell r="J1911" t="str">
            <v>PLNT</v>
          </cell>
          <cell r="K1911" t="str">
            <v>PLNT</v>
          </cell>
          <cell r="L1911" t="str">
            <v>PLNT</v>
          </cell>
        </row>
        <row r="1912">
          <cell r="B1912" t="str">
            <v>PTD</v>
          </cell>
          <cell r="C1912" t="str">
            <v>PTD</v>
          </cell>
          <cell r="D1912" t="str">
            <v>PTD</v>
          </cell>
          <cell r="E1912" t="str">
            <v>PTD</v>
          </cell>
          <cell r="F1912" t="str">
            <v>PTD</v>
          </cell>
          <cell r="H1912" t="str">
            <v>PLNT</v>
          </cell>
          <cell r="I1912" t="str">
            <v>PLNT</v>
          </cell>
          <cell r="J1912" t="str">
            <v>PLNT</v>
          </cell>
          <cell r="K1912" t="str">
            <v>PLNT</v>
          </cell>
          <cell r="L1912" t="str">
            <v>PLNT</v>
          </cell>
        </row>
        <row r="1913">
          <cell r="B1913" t="str">
            <v>PTD</v>
          </cell>
          <cell r="C1913" t="str">
            <v>PTD</v>
          </cell>
          <cell r="D1913" t="str">
            <v>PTD</v>
          </cell>
          <cell r="E1913" t="str">
            <v>PTD</v>
          </cell>
          <cell r="F1913" t="str">
            <v>PTD</v>
          </cell>
          <cell r="H1913" t="str">
            <v>PLNT</v>
          </cell>
          <cell r="I1913" t="str">
            <v>PLNT</v>
          </cell>
          <cell r="J1913" t="str">
            <v>PLNT</v>
          </cell>
          <cell r="K1913" t="str">
            <v>PLNT</v>
          </cell>
          <cell r="L1913" t="str">
            <v>PLNT</v>
          </cell>
        </row>
        <row r="1914">
          <cell r="B1914" t="str">
            <v>PTD</v>
          </cell>
          <cell r="C1914" t="str">
            <v>PTD</v>
          </cell>
          <cell r="D1914" t="str">
            <v>PTD</v>
          </cell>
          <cell r="E1914" t="str">
            <v>PTD</v>
          </cell>
          <cell r="F1914" t="str">
            <v>PTD</v>
          </cell>
          <cell r="H1914" t="str">
            <v>PLNT</v>
          </cell>
          <cell r="I1914" t="str">
            <v>PLNT</v>
          </cell>
          <cell r="J1914" t="str">
            <v>PLNT</v>
          </cell>
          <cell r="K1914" t="str">
            <v>PLNT</v>
          </cell>
          <cell r="L1914" t="str">
            <v>PLNT</v>
          </cell>
        </row>
        <row r="1915">
          <cell r="B1915" t="str">
            <v>PTD</v>
          </cell>
          <cell r="C1915" t="str">
            <v>PTD</v>
          </cell>
          <cell r="D1915" t="str">
            <v>PTD</v>
          </cell>
          <cell r="E1915" t="str">
            <v>PTD</v>
          </cell>
          <cell r="F1915" t="str">
            <v>PTD</v>
          </cell>
          <cell r="H1915" t="str">
            <v>PLNT</v>
          </cell>
          <cell r="I1915" t="str">
            <v>PLNT</v>
          </cell>
          <cell r="J1915" t="str">
            <v>PLNT</v>
          </cell>
          <cell r="K1915" t="str">
            <v>PLNT</v>
          </cell>
          <cell r="L1915" t="str">
            <v>PLNT</v>
          </cell>
        </row>
        <row r="1922">
          <cell r="B1922" t="str">
            <v>P</v>
          </cell>
          <cell r="C1922" t="str">
            <v>P</v>
          </cell>
          <cell r="D1922" t="str">
            <v>P</v>
          </cell>
          <cell r="E1922" t="str">
            <v>P</v>
          </cell>
          <cell r="F1922" t="str">
            <v>P</v>
          </cell>
        </row>
        <row r="1923">
          <cell r="B1923" t="str">
            <v>P</v>
          </cell>
          <cell r="C1923" t="str">
            <v>P</v>
          </cell>
          <cell r="D1923" t="str">
            <v>P</v>
          </cell>
          <cell r="E1923" t="str">
            <v>P</v>
          </cell>
          <cell r="F1923" t="str">
            <v>P</v>
          </cell>
        </row>
        <row r="1924">
          <cell r="B1924" t="str">
            <v>P</v>
          </cell>
          <cell r="C1924" t="str">
            <v>P</v>
          </cell>
          <cell r="D1924" t="str">
            <v>P</v>
          </cell>
          <cell r="E1924" t="str">
            <v>P</v>
          </cell>
          <cell r="F1924" t="str">
            <v>P</v>
          </cell>
        </row>
        <row r="1925">
          <cell r="B1925" t="str">
            <v>P</v>
          </cell>
          <cell r="C1925" t="str">
            <v>P</v>
          </cell>
          <cell r="D1925" t="str">
            <v>P</v>
          </cell>
          <cell r="E1925" t="str">
            <v>P</v>
          </cell>
          <cell r="F1925" t="str">
            <v>P</v>
          </cell>
        </row>
        <row r="1926">
          <cell r="B1926" t="str">
            <v>P</v>
          </cell>
          <cell r="C1926" t="str">
            <v>P</v>
          </cell>
          <cell r="D1926" t="str">
            <v>P</v>
          </cell>
          <cell r="E1926" t="str">
            <v>P</v>
          </cell>
          <cell r="F1926" t="str">
            <v>P</v>
          </cell>
        </row>
        <row r="1927">
          <cell r="B1927" t="str">
            <v>P</v>
          </cell>
          <cell r="C1927" t="str">
            <v>P</v>
          </cell>
          <cell r="D1927" t="str">
            <v>P</v>
          </cell>
          <cell r="E1927" t="str">
            <v>P</v>
          </cell>
          <cell r="F1927" t="str">
            <v>P</v>
          </cell>
        </row>
        <row r="1931">
          <cell r="B1931" t="str">
            <v>P</v>
          </cell>
          <cell r="C1931" t="str">
            <v>P</v>
          </cell>
          <cell r="D1931" t="str">
            <v>P</v>
          </cell>
          <cell r="E1931" t="str">
            <v>P</v>
          </cell>
          <cell r="F1931" t="str">
            <v>P</v>
          </cell>
        </row>
        <row r="1932">
          <cell r="B1932" t="str">
            <v>P</v>
          </cell>
          <cell r="C1932" t="str">
            <v>P</v>
          </cell>
          <cell r="D1932" t="str">
            <v>P</v>
          </cell>
          <cell r="E1932" t="str">
            <v>P</v>
          </cell>
          <cell r="F1932" t="str">
            <v>P</v>
          </cell>
        </row>
        <row r="1933">
          <cell r="B1933" t="str">
            <v>P</v>
          </cell>
          <cell r="C1933" t="str">
            <v>P</v>
          </cell>
          <cell r="D1933" t="str">
            <v>P</v>
          </cell>
          <cell r="E1933" t="str">
            <v>P</v>
          </cell>
          <cell r="F1933" t="str">
            <v>P</v>
          </cell>
        </row>
        <row r="1938">
          <cell r="B1938" t="str">
            <v>P</v>
          </cell>
          <cell r="C1938" t="str">
            <v>P</v>
          </cell>
          <cell r="D1938" t="str">
            <v>P</v>
          </cell>
          <cell r="E1938" t="str">
            <v>P</v>
          </cell>
          <cell r="F1938" t="str">
            <v>P</v>
          </cell>
        </row>
        <row r="1939">
          <cell r="B1939" t="str">
            <v>P</v>
          </cell>
          <cell r="C1939" t="str">
            <v>P</v>
          </cell>
          <cell r="D1939" t="str">
            <v>P</v>
          </cell>
          <cell r="E1939" t="str">
            <v>P</v>
          </cell>
          <cell r="F1939" t="str">
            <v>P</v>
          </cell>
        </row>
        <row r="1940">
          <cell r="B1940" t="str">
            <v>P</v>
          </cell>
          <cell r="C1940" t="str">
            <v>P</v>
          </cell>
          <cell r="D1940" t="str">
            <v>P</v>
          </cell>
          <cell r="E1940" t="str">
            <v>P</v>
          </cell>
          <cell r="F1940" t="str">
            <v>P</v>
          </cell>
        </row>
        <row r="1941">
          <cell r="B1941" t="str">
            <v>P</v>
          </cell>
          <cell r="C1941" t="str">
            <v>P</v>
          </cell>
          <cell r="D1941" t="str">
            <v>P</v>
          </cell>
          <cell r="E1941" t="str">
            <v>P</v>
          </cell>
          <cell r="F1941" t="str">
            <v>P</v>
          </cell>
        </row>
        <row r="1945">
          <cell r="B1945" t="str">
            <v>P</v>
          </cell>
          <cell r="C1945" t="str">
            <v>P</v>
          </cell>
          <cell r="D1945" t="str">
            <v>P</v>
          </cell>
          <cell r="E1945" t="str">
            <v>P</v>
          </cell>
          <cell r="F1945" t="str">
            <v>P</v>
          </cell>
        </row>
        <row r="1946">
          <cell r="B1946" t="str">
            <v>P</v>
          </cell>
          <cell r="C1946" t="str">
            <v>P</v>
          </cell>
          <cell r="D1946" t="str">
            <v>P</v>
          </cell>
          <cell r="E1946" t="str">
            <v>P</v>
          </cell>
          <cell r="F1946" t="str">
            <v>P</v>
          </cell>
        </row>
        <row r="1947">
          <cell r="B1947" t="str">
            <v>P</v>
          </cell>
          <cell r="C1947" t="str">
            <v>P</v>
          </cell>
          <cell r="D1947" t="str">
            <v>P</v>
          </cell>
          <cell r="E1947" t="str">
            <v>P</v>
          </cell>
          <cell r="F1947" t="str">
            <v>P</v>
          </cell>
        </row>
        <row r="1948">
          <cell r="B1948" t="str">
            <v>P</v>
          </cell>
          <cell r="C1948" t="str">
            <v>P</v>
          </cell>
          <cell r="D1948" t="str">
            <v>P</v>
          </cell>
          <cell r="E1948" t="str">
            <v>P</v>
          </cell>
          <cell r="F1948" t="str">
            <v>P</v>
          </cell>
        </row>
        <row r="1949">
          <cell r="B1949" t="str">
            <v>P</v>
          </cell>
          <cell r="C1949" t="str">
            <v>P</v>
          </cell>
          <cell r="D1949" t="str">
            <v>P</v>
          </cell>
          <cell r="E1949" t="str">
            <v>P</v>
          </cell>
          <cell r="F1949" t="str">
            <v>P</v>
          </cell>
        </row>
        <row r="1953">
          <cell r="B1953" t="str">
            <v>P</v>
          </cell>
          <cell r="C1953" t="str">
            <v>P</v>
          </cell>
          <cell r="D1953" t="str">
            <v>P</v>
          </cell>
          <cell r="E1953" t="str">
            <v>P</v>
          </cell>
          <cell r="F1953" t="str">
            <v>P</v>
          </cell>
        </row>
        <row r="1954">
          <cell r="B1954" t="str">
            <v>P</v>
          </cell>
          <cell r="C1954" t="str">
            <v>P</v>
          </cell>
          <cell r="D1954" t="str">
            <v>P</v>
          </cell>
          <cell r="E1954" t="str">
            <v>P</v>
          </cell>
          <cell r="F1954" t="str">
            <v>P</v>
          </cell>
        </row>
        <row r="1960">
          <cell r="B1960" t="str">
            <v>T</v>
          </cell>
          <cell r="C1960" t="str">
            <v>T</v>
          </cell>
          <cell r="D1960" t="str">
            <v>T</v>
          </cell>
          <cell r="E1960" t="str">
            <v>T</v>
          </cell>
          <cell r="F1960" t="str">
            <v>T</v>
          </cell>
        </row>
        <row r="1961">
          <cell r="B1961" t="str">
            <v>T</v>
          </cell>
          <cell r="C1961" t="str">
            <v>T</v>
          </cell>
          <cell r="D1961" t="str">
            <v>T</v>
          </cell>
          <cell r="E1961" t="str">
            <v>T</v>
          </cell>
          <cell r="F1961" t="str">
            <v>T</v>
          </cell>
        </row>
        <row r="1962">
          <cell r="B1962" t="str">
            <v>T</v>
          </cell>
          <cell r="C1962" t="str">
            <v>T</v>
          </cell>
          <cell r="D1962" t="str">
            <v>T</v>
          </cell>
          <cell r="E1962" t="str">
            <v>T</v>
          </cell>
          <cell r="F1962" t="str">
            <v>T</v>
          </cell>
        </row>
        <row r="1966">
          <cell r="B1966" t="str">
            <v>DPW</v>
          </cell>
          <cell r="C1966" t="str">
            <v>DPW</v>
          </cell>
          <cell r="D1966" t="str">
            <v>DPW</v>
          </cell>
          <cell r="E1966" t="str">
            <v>DPW</v>
          </cell>
          <cell r="F1966" t="str">
            <v>DPW</v>
          </cell>
          <cell r="H1966" t="str">
            <v>PLNT2</v>
          </cell>
          <cell r="I1966" t="str">
            <v>PLNT2</v>
          </cell>
          <cell r="J1966" t="str">
            <v>PLNT2</v>
          </cell>
          <cell r="K1966" t="str">
            <v>PLNT2</v>
          </cell>
          <cell r="L1966" t="str">
            <v>PLNT2</v>
          </cell>
        </row>
        <row r="1970">
          <cell r="B1970" t="str">
            <v>DPW</v>
          </cell>
          <cell r="C1970" t="str">
            <v>DPW</v>
          </cell>
          <cell r="D1970" t="str">
            <v>DPW</v>
          </cell>
          <cell r="E1970" t="str">
            <v>DPW</v>
          </cell>
          <cell r="F1970" t="str">
            <v>DPW</v>
          </cell>
          <cell r="H1970" t="str">
            <v>PLNT2</v>
          </cell>
          <cell r="I1970" t="str">
            <v>PLNT2</v>
          </cell>
          <cell r="J1970" t="str">
            <v>PLNT2</v>
          </cell>
          <cell r="K1970" t="str">
            <v>PLNT2</v>
          </cell>
          <cell r="L1970" t="str">
            <v>PLNT2</v>
          </cell>
        </row>
        <row r="1974">
          <cell r="B1974" t="str">
            <v>DPW</v>
          </cell>
          <cell r="C1974" t="str">
            <v>DPW</v>
          </cell>
          <cell r="D1974" t="str">
            <v>DPW</v>
          </cell>
          <cell r="E1974" t="str">
            <v>DPW</v>
          </cell>
          <cell r="F1974" t="str">
            <v>DPW</v>
          </cell>
          <cell r="H1974" t="str">
            <v>SUBS</v>
          </cell>
          <cell r="I1974" t="str">
            <v>SUBS</v>
          </cell>
          <cell r="J1974" t="str">
            <v>SUBS</v>
          </cell>
          <cell r="K1974" t="str">
            <v>SUBS</v>
          </cell>
          <cell r="L1974" t="str">
            <v>SUBS</v>
          </cell>
        </row>
        <row r="1978">
          <cell r="B1978" t="str">
            <v>DPW</v>
          </cell>
          <cell r="C1978" t="str">
            <v>DPW</v>
          </cell>
          <cell r="D1978" t="str">
            <v>DPW</v>
          </cell>
          <cell r="E1978" t="str">
            <v>DPW</v>
          </cell>
          <cell r="F1978" t="str">
            <v>DPW</v>
          </cell>
          <cell r="H1978" t="str">
            <v>PC</v>
          </cell>
          <cell r="I1978" t="str">
            <v>PC</v>
          </cell>
          <cell r="J1978" t="str">
            <v>PC</v>
          </cell>
          <cell r="K1978" t="str">
            <v>PC</v>
          </cell>
          <cell r="L1978" t="str">
            <v>PC</v>
          </cell>
        </row>
        <row r="1982">
          <cell r="B1982" t="str">
            <v>DPW</v>
          </cell>
          <cell r="C1982" t="str">
            <v>DPW</v>
          </cell>
          <cell r="D1982" t="str">
            <v>DPW</v>
          </cell>
          <cell r="E1982" t="str">
            <v>DPW</v>
          </cell>
          <cell r="F1982" t="str">
            <v>DPW</v>
          </cell>
          <cell r="H1982" t="str">
            <v>PC</v>
          </cell>
          <cell r="I1982" t="str">
            <v>PC</v>
          </cell>
          <cell r="J1982" t="str">
            <v>PC</v>
          </cell>
          <cell r="K1982" t="str">
            <v>PC</v>
          </cell>
          <cell r="L1982" t="str">
            <v>PC</v>
          </cell>
        </row>
        <row r="1986">
          <cell r="B1986" t="str">
            <v>DPW</v>
          </cell>
          <cell r="C1986" t="str">
            <v>DPW</v>
          </cell>
          <cell r="D1986" t="str">
            <v>DPW</v>
          </cell>
          <cell r="E1986" t="str">
            <v>DPW</v>
          </cell>
          <cell r="F1986" t="str">
            <v>DPW</v>
          </cell>
          <cell r="H1986" t="str">
            <v>PC</v>
          </cell>
          <cell r="I1986" t="str">
            <v>PC</v>
          </cell>
          <cell r="J1986" t="str">
            <v>PC</v>
          </cell>
          <cell r="K1986" t="str">
            <v>PC</v>
          </cell>
          <cell r="L1986" t="str">
            <v>PC</v>
          </cell>
        </row>
        <row r="1990">
          <cell r="B1990" t="str">
            <v>DPW</v>
          </cell>
          <cell r="C1990" t="str">
            <v>DPW</v>
          </cell>
          <cell r="D1990" t="str">
            <v>DPW</v>
          </cell>
          <cell r="E1990" t="str">
            <v>DPW</v>
          </cell>
          <cell r="F1990" t="str">
            <v>DPW</v>
          </cell>
          <cell r="H1990" t="str">
            <v>PC</v>
          </cell>
          <cell r="I1990" t="str">
            <v>PC</v>
          </cell>
          <cell r="J1990" t="str">
            <v>PC</v>
          </cell>
          <cell r="K1990" t="str">
            <v>PC</v>
          </cell>
          <cell r="L1990" t="str">
            <v>PC</v>
          </cell>
        </row>
        <row r="1994">
          <cell r="B1994" t="str">
            <v>DPW</v>
          </cell>
          <cell r="C1994" t="str">
            <v>DPW</v>
          </cell>
          <cell r="D1994" t="str">
            <v>DPW</v>
          </cell>
          <cell r="E1994" t="str">
            <v>DPW</v>
          </cell>
          <cell r="F1994" t="str">
            <v>DPW</v>
          </cell>
          <cell r="H1994" t="str">
            <v>XFMR</v>
          </cell>
          <cell r="I1994" t="str">
            <v>XFMR</v>
          </cell>
          <cell r="J1994" t="str">
            <v>XFMR</v>
          </cell>
          <cell r="K1994" t="str">
            <v>XFMR</v>
          </cell>
          <cell r="L1994" t="str">
            <v>XFMR</v>
          </cell>
        </row>
        <row r="1998">
          <cell r="B1998" t="str">
            <v>DPW</v>
          </cell>
          <cell r="C1998" t="str">
            <v>DPW</v>
          </cell>
          <cell r="D1998" t="str">
            <v>DPW</v>
          </cell>
          <cell r="E1998" t="str">
            <v>DPW</v>
          </cell>
          <cell r="F1998" t="str">
            <v>DPW</v>
          </cell>
          <cell r="H1998" t="str">
            <v>SERV</v>
          </cell>
          <cell r="I1998" t="str">
            <v>SERV</v>
          </cell>
          <cell r="J1998" t="str">
            <v>SERV</v>
          </cell>
          <cell r="K1998" t="str">
            <v>SERV</v>
          </cell>
          <cell r="L1998" t="str">
            <v>SERV</v>
          </cell>
        </row>
        <row r="2002">
          <cell r="B2002" t="str">
            <v>DPW</v>
          </cell>
          <cell r="C2002" t="str">
            <v>DPW</v>
          </cell>
          <cell r="D2002" t="str">
            <v>DPW</v>
          </cell>
          <cell r="E2002" t="str">
            <v>DPW</v>
          </cell>
          <cell r="F2002" t="str">
            <v>DPW</v>
          </cell>
          <cell r="H2002" t="str">
            <v>METR</v>
          </cell>
          <cell r="I2002" t="str">
            <v>METR</v>
          </cell>
          <cell r="J2002" t="str">
            <v>METR</v>
          </cell>
          <cell r="K2002" t="str">
            <v>METR</v>
          </cell>
          <cell r="L2002" t="str">
            <v>METR</v>
          </cell>
        </row>
        <row r="2006">
          <cell r="B2006" t="str">
            <v>DPW</v>
          </cell>
          <cell r="C2006" t="str">
            <v>DPW</v>
          </cell>
          <cell r="D2006" t="str">
            <v>DPW</v>
          </cell>
          <cell r="E2006" t="str">
            <v>DPW</v>
          </cell>
          <cell r="F2006" t="str">
            <v>DPW</v>
          </cell>
          <cell r="H2006" t="str">
            <v>PC</v>
          </cell>
          <cell r="I2006" t="str">
            <v>PC</v>
          </cell>
          <cell r="J2006" t="str">
            <v>PC</v>
          </cell>
          <cell r="K2006" t="str">
            <v>PC</v>
          </cell>
          <cell r="L2006" t="str">
            <v>PC</v>
          </cell>
        </row>
        <row r="2010">
          <cell r="B2010" t="str">
            <v>DPW</v>
          </cell>
          <cell r="C2010" t="str">
            <v>DPW</v>
          </cell>
          <cell r="D2010" t="str">
            <v>DPW</v>
          </cell>
          <cell r="E2010" t="str">
            <v>DPW</v>
          </cell>
          <cell r="F2010" t="str">
            <v>DPW</v>
          </cell>
          <cell r="H2010" t="str">
            <v>PLNT2</v>
          </cell>
          <cell r="I2010" t="str">
            <v>PLNT2</v>
          </cell>
          <cell r="J2010" t="str">
            <v>PLNT2</v>
          </cell>
          <cell r="K2010" t="str">
            <v>PLNT2</v>
          </cell>
          <cell r="L2010" t="str">
            <v>PLNT2</v>
          </cell>
        </row>
        <row r="2014">
          <cell r="B2014" t="str">
            <v>DPW</v>
          </cell>
          <cell r="C2014" t="str">
            <v>DPW</v>
          </cell>
          <cell r="D2014" t="str">
            <v>DPW</v>
          </cell>
          <cell r="E2014" t="str">
            <v>DPW</v>
          </cell>
          <cell r="F2014" t="str">
            <v>DPW</v>
          </cell>
          <cell r="H2014" t="str">
            <v>PC</v>
          </cell>
          <cell r="I2014" t="str">
            <v>PC</v>
          </cell>
          <cell r="J2014" t="str">
            <v>PC</v>
          </cell>
          <cell r="K2014" t="str">
            <v>PC</v>
          </cell>
          <cell r="L2014" t="str">
            <v>PC</v>
          </cell>
        </row>
        <row r="2018">
          <cell r="B2018" t="str">
            <v>DPW</v>
          </cell>
          <cell r="C2018" t="str">
            <v>DPW</v>
          </cell>
          <cell r="D2018" t="str">
            <v>DPW</v>
          </cell>
          <cell r="E2018" t="str">
            <v>DPW</v>
          </cell>
          <cell r="F2018" t="str">
            <v>DPW</v>
          </cell>
          <cell r="H2018" t="str">
            <v>PLNT</v>
          </cell>
          <cell r="I2018" t="str">
            <v>PLNT</v>
          </cell>
          <cell r="J2018" t="str">
            <v>PLNT</v>
          </cell>
          <cell r="K2018" t="str">
            <v>PLNT</v>
          </cell>
          <cell r="L2018" t="str">
            <v>PLNT</v>
          </cell>
        </row>
        <row r="2022">
          <cell r="B2022" t="str">
            <v>DPW</v>
          </cell>
          <cell r="C2022" t="str">
            <v>DPW</v>
          </cell>
          <cell r="D2022" t="str">
            <v>DPW</v>
          </cell>
          <cell r="E2022" t="str">
            <v>DPW</v>
          </cell>
          <cell r="F2022" t="str">
            <v>DPW</v>
          </cell>
          <cell r="H2022" t="str">
            <v>PLNT</v>
          </cell>
          <cell r="I2022" t="str">
            <v>PLNT</v>
          </cell>
          <cell r="J2022" t="str">
            <v>PLNT</v>
          </cell>
          <cell r="K2022" t="str">
            <v>PLNT</v>
          </cell>
          <cell r="L2022" t="str">
            <v>PLNT</v>
          </cell>
        </row>
        <row r="2026">
          <cell r="B2026" t="str">
            <v>DPW</v>
          </cell>
          <cell r="C2026" t="str">
            <v>DPW</v>
          </cell>
          <cell r="D2026" t="str">
            <v>DPW</v>
          </cell>
          <cell r="E2026" t="str">
            <v>DPW</v>
          </cell>
          <cell r="F2026" t="str">
            <v>DPW</v>
          </cell>
          <cell r="H2026" t="str">
            <v>PLNT</v>
          </cell>
          <cell r="I2026" t="str">
            <v>PLNT</v>
          </cell>
          <cell r="J2026" t="str">
            <v>PLNT</v>
          </cell>
          <cell r="K2026" t="str">
            <v>PLNT</v>
          </cell>
          <cell r="L2026" t="str">
            <v>PLNT</v>
          </cell>
        </row>
        <row r="2033">
          <cell r="B2033" t="str">
            <v>G-SITUS</v>
          </cell>
          <cell r="C2033" t="str">
            <v>G-SITUS</v>
          </cell>
          <cell r="D2033" t="str">
            <v>G-SITUS</v>
          </cell>
          <cell r="E2033" t="str">
            <v>G-SITUS</v>
          </cell>
          <cell r="F2033" t="str">
            <v>G-SITUS</v>
          </cell>
          <cell r="H2033" t="str">
            <v>PLNT</v>
          </cell>
          <cell r="I2033" t="str">
            <v>PLNT</v>
          </cell>
          <cell r="J2033" t="str">
            <v>PLNT</v>
          </cell>
          <cell r="K2033" t="str">
            <v>PLNT</v>
          </cell>
          <cell r="L2033" t="str">
            <v>PLNT</v>
          </cell>
        </row>
        <row r="2034">
          <cell r="B2034" t="str">
            <v>G-DGP</v>
          </cell>
          <cell r="C2034" t="str">
            <v>G-DGP</v>
          </cell>
          <cell r="D2034" t="str">
            <v>G-DGP</v>
          </cell>
          <cell r="E2034" t="str">
            <v>G-DGP</v>
          </cell>
          <cell r="F2034" t="str">
            <v>G-DGP</v>
          </cell>
          <cell r="H2034" t="str">
            <v>PLNT</v>
          </cell>
          <cell r="I2034" t="str">
            <v>PLNT</v>
          </cell>
          <cell r="J2034" t="str">
            <v>PLNT</v>
          </cell>
          <cell r="K2034" t="str">
            <v>PLNT</v>
          </cell>
          <cell r="L2034" t="str">
            <v>PLNT</v>
          </cell>
        </row>
        <row r="2035">
          <cell r="B2035" t="str">
            <v>G-DGU</v>
          </cell>
          <cell r="C2035" t="str">
            <v>G-DGU</v>
          </cell>
          <cell r="D2035" t="str">
            <v>G-DGU</v>
          </cell>
          <cell r="E2035" t="str">
            <v>G-DGU</v>
          </cell>
          <cell r="F2035" t="str">
            <v>G-DGU</v>
          </cell>
          <cell r="H2035" t="str">
            <v>PLNT</v>
          </cell>
          <cell r="I2035" t="str">
            <v>PLNT</v>
          </cell>
          <cell r="J2035" t="str">
            <v>PLNT</v>
          </cell>
          <cell r="K2035" t="str">
            <v>PLNT</v>
          </cell>
          <cell r="L2035" t="str">
            <v>PLNT</v>
          </cell>
        </row>
        <row r="2036">
          <cell r="B2036" t="str">
            <v>G-SG</v>
          </cell>
          <cell r="C2036" t="str">
            <v>G-SG</v>
          </cell>
          <cell r="D2036" t="str">
            <v>G-SG</v>
          </cell>
          <cell r="E2036" t="str">
            <v>G-SG</v>
          </cell>
          <cell r="F2036" t="str">
            <v>G-SG</v>
          </cell>
          <cell r="H2036" t="str">
            <v>PLNT</v>
          </cell>
          <cell r="I2036" t="str">
            <v>PLNT</v>
          </cell>
          <cell r="J2036" t="str">
            <v>PLNT</v>
          </cell>
          <cell r="K2036" t="str">
            <v>PLNT</v>
          </cell>
          <cell r="L2036" t="str">
            <v>PLNT</v>
          </cell>
        </row>
        <row r="2037">
          <cell r="B2037" t="str">
            <v>CUST</v>
          </cell>
          <cell r="C2037" t="str">
            <v>CUST</v>
          </cell>
          <cell r="D2037" t="str">
            <v>CUST</v>
          </cell>
          <cell r="E2037" t="str">
            <v>CUST</v>
          </cell>
          <cell r="F2037" t="str">
            <v>CUST</v>
          </cell>
          <cell r="H2037" t="str">
            <v>CUST</v>
          </cell>
          <cell r="I2037" t="str">
            <v>CUST</v>
          </cell>
          <cell r="J2037" t="str">
            <v>CUST</v>
          </cell>
          <cell r="K2037" t="str">
            <v>CUST</v>
          </cell>
          <cell r="L2037" t="str">
            <v>CUST</v>
          </cell>
        </row>
        <row r="2038">
          <cell r="B2038" t="str">
            <v>PTD</v>
          </cell>
          <cell r="C2038" t="str">
            <v>PTD</v>
          </cell>
          <cell r="D2038" t="str">
            <v>PTD</v>
          </cell>
          <cell r="E2038" t="str">
            <v>PTD</v>
          </cell>
          <cell r="F2038" t="str">
            <v>PTD</v>
          </cell>
          <cell r="H2038" t="str">
            <v>PLNT</v>
          </cell>
          <cell r="I2038" t="str">
            <v>PLNT</v>
          </cell>
          <cell r="J2038" t="str">
            <v>PLNT</v>
          </cell>
          <cell r="K2038" t="str">
            <v>PLNT</v>
          </cell>
          <cell r="L2038" t="str">
            <v>PLNT</v>
          </cell>
        </row>
        <row r="2039">
          <cell r="B2039" t="str">
            <v>P</v>
          </cell>
          <cell r="C2039" t="str">
            <v>P</v>
          </cell>
          <cell r="D2039" t="str">
            <v>P</v>
          </cell>
          <cell r="E2039" t="str">
            <v>P</v>
          </cell>
          <cell r="F2039" t="str">
            <v>P</v>
          </cell>
          <cell r="H2039" t="str">
            <v>PLNT</v>
          </cell>
          <cell r="I2039" t="str">
            <v>PLNT</v>
          </cell>
          <cell r="J2039" t="str">
            <v>PLNT</v>
          </cell>
          <cell r="K2039" t="str">
            <v>PLNT</v>
          </cell>
          <cell r="L2039" t="str">
            <v>PLNT</v>
          </cell>
        </row>
        <row r="2040">
          <cell r="B2040" t="str">
            <v>G-SG</v>
          </cell>
          <cell r="C2040" t="str">
            <v>G-SG</v>
          </cell>
          <cell r="D2040" t="str">
            <v>G-SG</v>
          </cell>
          <cell r="E2040" t="str">
            <v>G-SG</v>
          </cell>
          <cell r="F2040" t="str">
            <v>G-SG</v>
          </cell>
          <cell r="H2040" t="str">
            <v>PLNT</v>
          </cell>
          <cell r="I2040" t="str">
            <v>PLNT</v>
          </cell>
          <cell r="J2040" t="str">
            <v>PLNT</v>
          </cell>
          <cell r="K2040" t="str">
            <v>PLNT</v>
          </cell>
          <cell r="L2040" t="str">
            <v>PLNT</v>
          </cell>
        </row>
        <row r="2041">
          <cell r="B2041" t="str">
            <v>G-SG</v>
          </cell>
          <cell r="C2041" t="str">
            <v>G-SG</v>
          </cell>
          <cell r="D2041" t="str">
            <v>G-SG</v>
          </cell>
          <cell r="E2041" t="str">
            <v>G-SG</v>
          </cell>
          <cell r="F2041" t="str">
            <v>G-SG</v>
          </cell>
          <cell r="H2041" t="str">
            <v>PLNT</v>
          </cell>
          <cell r="I2041" t="str">
            <v>PLNT</v>
          </cell>
          <cell r="J2041" t="str">
            <v>PLNT</v>
          </cell>
          <cell r="K2041" t="str">
            <v>PLNT</v>
          </cell>
          <cell r="L2041" t="str">
            <v>PLNT</v>
          </cell>
        </row>
        <row r="2046">
          <cell r="B2046" t="str">
            <v>P</v>
          </cell>
          <cell r="C2046" t="str">
            <v>P</v>
          </cell>
          <cell r="D2046" t="str">
            <v>P</v>
          </cell>
          <cell r="E2046" t="str">
            <v>P</v>
          </cell>
          <cell r="F2046" t="str">
            <v>P</v>
          </cell>
        </row>
        <row r="2047">
          <cell r="B2047" t="str">
            <v>P</v>
          </cell>
          <cell r="C2047" t="str">
            <v>P</v>
          </cell>
          <cell r="D2047" t="str">
            <v>P</v>
          </cell>
          <cell r="E2047" t="str">
            <v>P</v>
          </cell>
          <cell r="F2047" t="str">
            <v>P</v>
          </cell>
        </row>
        <row r="2048">
          <cell r="B2048" t="str">
            <v>P</v>
          </cell>
          <cell r="C2048" t="str">
            <v>P</v>
          </cell>
          <cell r="D2048" t="str">
            <v>P</v>
          </cell>
          <cell r="E2048" t="str">
            <v>P</v>
          </cell>
          <cell r="F2048" t="str">
            <v>P</v>
          </cell>
        </row>
        <row r="2052">
          <cell r="B2052" t="str">
            <v>P</v>
          </cell>
          <cell r="C2052" t="str">
            <v>P</v>
          </cell>
          <cell r="D2052" t="str">
            <v>P</v>
          </cell>
          <cell r="E2052" t="str">
            <v>P</v>
          </cell>
          <cell r="F2052" t="str">
            <v>P</v>
          </cell>
        </row>
        <row r="2056">
          <cell r="B2056" t="str">
            <v>PTD</v>
          </cell>
          <cell r="C2056" t="str">
            <v>PTD</v>
          </cell>
          <cell r="D2056" t="str">
            <v>PTD</v>
          </cell>
          <cell r="E2056" t="str">
            <v>PTD</v>
          </cell>
          <cell r="F2056" t="str">
            <v>PTD</v>
          </cell>
          <cell r="H2056" t="str">
            <v>PLNT</v>
          </cell>
          <cell r="I2056" t="str">
            <v>PLNT</v>
          </cell>
          <cell r="J2056" t="str">
            <v>PLNT</v>
          </cell>
          <cell r="K2056" t="str">
            <v>PLNT</v>
          </cell>
          <cell r="L2056" t="str">
            <v>PLNT</v>
          </cell>
        </row>
        <row r="2059">
          <cell r="B2059" t="str">
            <v>P</v>
          </cell>
          <cell r="C2059" t="str">
            <v>P</v>
          </cell>
          <cell r="D2059" t="str">
            <v>P</v>
          </cell>
          <cell r="E2059" t="str">
            <v>P</v>
          </cell>
          <cell r="F2059" t="str">
            <v>P</v>
          </cell>
        </row>
        <row r="2063">
          <cell r="B2063" t="str">
            <v>P</v>
          </cell>
          <cell r="C2063" t="str">
            <v>P</v>
          </cell>
          <cell r="D2063" t="str">
            <v>P</v>
          </cell>
          <cell r="E2063" t="str">
            <v>P</v>
          </cell>
          <cell r="F2063" t="str">
            <v>P</v>
          </cell>
          <cell r="H2063" t="str">
            <v>PLNT</v>
          </cell>
          <cell r="I2063" t="str">
            <v>PLNT</v>
          </cell>
          <cell r="J2063" t="str">
            <v>PLNT</v>
          </cell>
          <cell r="K2063" t="str">
            <v>PLNT</v>
          </cell>
          <cell r="L2063" t="str">
            <v>PLNT</v>
          </cell>
        </row>
        <row r="2064">
          <cell r="B2064" t="str">
            <v>P</v>
          </cell>
          <cell r="C2064" t="str">
            <v>P</v>
          </cell>
          <cell r="D2064" t="str">
            <v>P</v>
          </cell>
          <cell r="E2064" t="str">
            <v>P</v>
          </cell>
          <cell r="F2064" t="str">
            <v>P</v>
          </cell>
          <cell r="H2064" t="str">
            <v>PLNT</v>
          </cell>
          <cell r="I2064" t="str">
            <v>PLNT</v>
          </cell>
          <cell r="J2064" t="str">
            <v>PLNT</v>
          </cell>
          <cell r="K2064" t="str">
            <v>PLNT</v>
          </cell>
          <cell r="L2064" t="str">
            <v>PLNT</v>
          </cell>
        </row>
        <row r="2067">
          <cell r="B2067" t="str">
            <v>P</v>
          </cell>
          <cell r="C2067" t="str">
            <v>P</v>
          </cell>
          <cell r="D2067" t="str">
            <v>P</v>
          </cell>
          <cell r="E2067" t="str">
            <v>P</v>
          </cell>
          <cell r="F2067" t="str">
            <v>P</v>
          </cell>
        </row>
        <row r="2078">
          <cell r="B2078" t="str">
            <v>P</v>
          </cell>
          <cell r="C2078" t="str">
            <v>P</v>
          </cell>
          <cell r="D2078" t="str">
            <v>P</v>
          </cell>
          <cell r="E2078" t="str">
            <v>P</v>
          </cell>
          <cell r="F2078" t="str">
            <v>P</v>
          </cell>
          <cell r="H2078" t="str">
            <v>PLNT</v>
          </cell>
          <cell r="I2078" t="str">
            <v>PLNT</v>
          </cell>
          <cell r="J2078" t="str">
            <v>PLNT</v>
          </cell>
          <cell r="K2078" t="str">
            <v>PLNT</v>
          </cell>
          <cell r="L2078" t="str">
            <v>PLNT</v>
          </cell>
        </row>
        <row r="2079">
          <cell r="B2079" t="str">
            <v>P</v>
          </cell>
          <cell r="C2079" t="str">
            <v>P</v>
          </cell>
          <cell r="D2079" t="str">
            <v>P</v>
          </cell>
          <cell r="E2079" t="str">
            <v>P</v>
          </cell>
          <cell r="F2079" t="str">
            <v>P</v>
          </cell>
          <cell r="H2079" t="str">
            <v>PLNT</v>
          </cell>
          <cell r="I2079" t="str">
            <v>PLNT</v>
          </cell>
          <cell r="J2079" t="str">
            <v>PLNT</v>
          </cell>
          <cell r="K2079" t="str">
            <v>PLNT</v>
          </cell>
          <cell r="L2079" t="str">
            <v>PLNT</v>
          </cell>
        </row>
        <row r="2084">
          <cell r="B2084" t="str">
            <v>G-SITUS</v>
          </cell>
          <cell r="C2084" t="str">
            <v>G-SITUS</v>
          </cell>
          <cell r="D2084" t="str">
            <v>G-SITUS</v>
          </cell>
          <cell r="E2084" t="str">
            <v>G-SITUS</v>
          </cell>
          <cell r="F2084" t="str">
            <v>G-SITUS</v>
          </cell>
          <cell r="H2084" t="str">
            <v>PLNT</v>
          </cell>
          <cell r="I2084" t="str">
            <v>PLNT</v>
          </cell>
          <cell r="J2084" t="str">
            <v>PLNT</v>
          </cell>
          <cell r="K2084" t="str">
            <v>PLNT</v>
          </cell>
          <cell r="L2084" t="str">
            <v>PLNT</v>
          </cell>
        </row>
        <row r="2085">
          <cell r="B2085" t="str">
            <v>CUST</v>
          </cell>
          <cell r="C2085" t="str">
            <v>CUST</v>
          </cell>
          <cell r="D2085" t="str">
            <v>CUST</v>
          </cell>
          <cell r="E2085" t="str">
            <v>CUST</v>
          </cell>
          <cell r="F2085" t="str">
            <v>CUST</v>
          </cell>
          <cell r="H2085" t="str">
            <v>CUST</v>
          </cell>
          <cell r="I2085" t="str">
            <v>CUST</v>
          </cell>
          <cell r="J2085" t="str">
            <v>CUST</v>
          </cell>
          <cell r="K2085" t="str">
            <v>CUST</v>
          </cell>
          <cell r="L2085" t="str">
            <v>CUST</v>
          </cell>
        </row>
        <row r="2086">
          <cell r="B2086" t="str">
            <v>I-SG</v>
          </cell>
          <cell r="C2086" t="str">
            <v>I-SG</v>
          </cell>
          <cell r="D2086" t="str">
            <v>I-SG</v>
          </cell>
          <cell r="E2086" t="str">
            <v>I-SG</v>
          </cell>
          <cell r="F2086" t="str">
            <v>I-SG</v>
          </cell>
          <cell r="H2086" t="str">
            <v>PLNT</v>
          </cell>
          <cell r="I2086" t="str">
            <v>PLNT</v>
          </cell>
          <cell r="J2086" t="str">
            <v>PLNT</v>
          </cell>
          <cell r="K2086" t="str">
            <v>PLNT</v>
          </cell>
          <cell r="L2086" t="str">
            <v>PLNT</v>
          </cell>
        </row>
        <row r="2087">
          <cell r="B2087" t="str">
            <v>PTD</v>
          </cell>
          <cell r="C2087" t="str">
            <v>PTD</v>
          </cell>
          <cell r="D2087" t="str">
            <v>PTD</v>
          </cell>
          <cell r="E2087" t="str">
            <v>PTD</v>
          </cell>
          <cell r="F2087" t="str">
            <v>PTD</v>
          </cell>
          <cell r="H2087" t="str">
            <v>PLNT</v>
          </cell>
          <cell r="I2087" t="str">
            <v>PLNT</v>
          </cell>
          <cell r="J2087" t="str">
            <v>PLNT</v>
          </cell>
          <cell r="K2087" t="str">
            <v>PLNT</v>
          </cell>
          <cell r="L2087" t="str">
            <v>PLNT</v>
          </cell>
        </row>
        <row r="2088">
          <cell r="B2088" t="str">
            <v>P</v>
          </cell>
          <cell r="C2088" t="str">
            <v>P</v>
          </cell>
          <cell r="D2088" t="str">
            <v>P</v>
          </cell>
          <cell r="E2088" t="str">
            <v>P</v>
          </cell>
          <cell r="F2088" t="str">
            <v>P</v>
          </cell>
          <cell r="H2088" t="str">
            <v>PLNT</v>
          </cell>
          <cell r="I2088" t="str">
            <v>PLNT</v>
          </cell>
          <cell r="J2088" t="str">
            <v>PLNT</v>
          </cell>
          <cell r="K2088" t="str">
            <v>PLNT</v>
          </cell>
          <cell r="L2088" t="str">
            <v>PLNT</v>
          </cell>
        </row>
        <row r="2093">
          <cell r="B2093" t="str">
            <v>P</v>
          </cell>
          <cell r="C2093" t="str">
            <v>P</v>
          </cell>
          <cell r="D2093" t="str">
            <v>P</v>
          </cell>
          <cell r="E2093" t="str">
            <v>P</v>
          </cell>
          <cell r="F2093" t="str">
            <v>P</v>
          </cell>
          <cell r="H2093" t="str">
            <v>PLNT</v>
          </cell>
          <cell r="I2093" t="str">
            <v>PLNT</v>
          </cell>
          <cell r="J2093" t="str">
            <v>PLNT</v>
          </cell>
          <cell r="K2093" t="str">
            <v>PLNT</v>
          </cell>
          <cell r="L2093" t="str">
            <v>PLNT</v>
          </cell>
        </row>
        <row r="2094">
          <cell r="B2094" t="str">
            <v>P</v>
          </cell>
          <cell r="C2094" t="str">
            <v>P</v>
          </cell>
          <cell r="D2094" t="str">
            <v>P</v>
          </cell>
          <cell r="E2094" t="str">
            <v>P</v>
          </cell>
          <cell r="F2094" t="str">
            <v>P</v>
          </cell>
          <cell r="H2094" t="str">
            <v>PLNT</v>
          </cell>
          <cell r="I2094" t="str">
            <v>PLNT</v>
          </cell>
          <cell r="J2094" t="str">
            <v>PLNT</v>
          </cell>
          <cell r="K2094" t="str">
            <v>PLNT</v>
          </cell>
          <cell r="L2094" t="str">
            <v>PLNT</v>
          </cell>
        </row>
        <row r="2095">
          <cell r="B2095" t="str">
            <v>P</v>
          </cell>
          <cell r="C2095" t="str">
            <v>P</v>
          </cell>
          <cell r="D2095" t="str">
            <v>P</v>
          </cell>
          <cell r="E2095" t="str">
            <v>P</v>
          </cell>
          <cell r="F2095" t="str">
            <v>P</v>
          </cell>
          <cell r="H2095" t="str">
            <v>PLNT</v>
          </cell>
          <cell r="I2095" t="str">
            <v>PLNT</v>
          </cell>
          <cell r="J2095" t="str">
            <v>PLNT</v>
          </cell>
          <cell r="K2095" t="str">
            <v>PLNT</v>
          </cell>
          <cell r="L2095" t="str">
            <v>PLNT</v>
          </cell>
        </row>
        <row r="2096">
          <cell r="B2096" t="str">
            <v>P</v>
          </cell>
          <cell r="C2096" t="str">
            <v>P</v>
          </cell>
          <cell r="D2096" t="str">
            <v>P</v>
          </cell>
          <cell r="E2096" t="str">
            <v>P</v>
          </cell>
          <cell r="F2096" t="str">
            <v>P</v>
          </cell>
          <cell r="H2096" t="str">
            <v>PLNT</v>
          </cell>
          <cell r="I2096" t="str">
            <v>PLNT</v>
          </cell>
          <cell r="J2096" t="str">
            <v>PLNT</v>
          </cell>
          <cell r="K2096" t="str">
            <v>PLNT</v>
          </cell>
          <cell r="L2096" t="str">
            <v>PLNT</v>
          </cell>
        </row>
        <row r="2101">
          <cell r="B2101" t="str">
            <v>I-SITUS</v>
          </cell>
          <cell r="C2101" t="str">
            <v>I-SITUS</v>
          </cell>
          <cell r="D2101" t="str">
            <v>I-SITUS</v>
          </cell>
          <cell r="E2101" t="str">
            <v>I-SITUS</v>
          </cell>
          <cell r="F2101" t="str">
            <v>I-SITUS</v>
          </cell>
          <cell r="H2101" t="str">
            <v>PLNT</v>
          </cell>
          <cell r="I2101" t="str">
            <v>PLNT</v>
          </cell>
          <cell r="J2101" t="str">
            <v>PLNT</v>
          </cell>
          <cell r="K2101" t="str">
            <v>PLNT</v>
          </cell>
          <cell r="L2101" t="str">
            <v>PLNT</v>
          </cell>
        </row>
        <row r="2102">
          <cell r="B2102" t="str">
            <v>I-DGP</v>
          </cell>
          <cell r="C2102" t="str">
            <v>I-DGP</v>
          </cell>
          <cell r="D2102" t="str">
            <v>I-DGP</v>
          </cell>
          <cell r="E2102" t="str">
            <v>I-DGP</v>
          </cell>
          <cell r="F2102" t="str">
            <v>I-DGP</v>
          </cell>
          <cell r="H2102" t="str">
            <v>PLNT</v>
          </cell>
          <cell r="I2102" t="str">
            <v>PLNT</v>
          </cell>
          <cell r="J2102" t="str">
            <v>PLNT</v>
          </cell>
          <cell r="K2102" t="str">
            <v>PLNT</v>
          </cell>
          <cell r="L2102" t="str">
            <v>PLNT</v>
          </cell>
        </row>
        <row r="2103">
          <cell r="B2103" t="str">
            <v>I-DGU</v>
          </cell>
          <cell r="C2103" t="str">
            <v>I-DGU</v>
          </cell>
          <cell r="D2103" t="str">
            <v>I-DGU</v>
          </cell>
          <cell r="E2103" t="str">
            <v>I-DGU</v>
          </cell>
          <cell r="F2103" t="str">
            <v>I-DGU</v>
          </cell>
          <cell r="H2103" t="str">
            <v>PLNT</v>
          </cell>
          <cell r="I2103" t="str">
            <v>PLNT</v>
          </cell>
          <cell r="J2103" t="str">
            <v>PLNT</v>
          </cell>
          <cell r="K2103" t="str">
            <v>PLNT</v>
          </cell>
          <cell r="L2103" t="str">
            <v>PLNT</v>
          </cell>
        </row>
        <row r="2104">
          <cell r="B2104" t="str">
            <v>P</v>
          </cell>
          <cell r="C2104" t="str">
            <v>P</v>
          </cell>
          <cell r="D2104" t="str">
            <v>P</v>
          </cell>
          <cell r="E2104" t="str">
            <v>P</v>
          </cell>
          <cell r="F2104" t="str">
            <v>P</v>
          </cell>
          <cell r="H2104" t="str">
            <v>PLNT</v>
          </cell>
          <cell r="I2104" t="str">
            <v>PLNT</v>
          </cell>
          <cell r="J2104" t="str">
            <v>PLNT</v>
          </cell>
          <cell r="K2104" t="str">
            <v>PLNT</v>
          </cell>
          <cell r="L2104" t="str">
            <v>PLNT</v>
          </cell>
        </row>
        <row r="2105">
          <cell r="B2105" t="str">
            <v>I-SG</v>
          </cell>
          <cell r="C2105" t="str">
            <v>I-SG</v>
          </cell>
          <cell r="D2105" t="str">
            <v>I-SG</v>
          </cell>
          <cell r="E2105" t="str">
            <v>I-SG</v>
          </cell>
          <cell r="F2105" t="str">
            <v>I-SG</v>
          </cell>
          <cell r="H2105" t="str">
            <v>PLNT</v>
          </cell>
          <cell r="I2105" t="str">
            <v>PLNT</v>
          </cell>
          <cell r="J2105" t="str">
            <v>PLNT</v>
          </cell>
          <cell r="K2105" t="str">
            <v>PLNT</v>
          </cell>
          <cell r="L2105" t="str">
            <v>PLNT</v>
          </cell>
        </row>
        <row r="2106">
          <cell r="B2106" t="str">
            <v>I-SG</v>
          </cell>
          <cell r="C2106" t="str">
            <v>I-SG</v>
          </cell>
          <cell r="D2106" t="str">
            <v>I-SG</v>
          </cell>
          <cell r="E2106" t="str">
            <v>I-SG</v>
          </cell>
          <cell r="F2106" t="str">
            <v>I-SG</v>
          </cell>
          <cell r="H2106" t="str">
            <v>PLNT</v>
          </cell>
          <cell r="I2106" t="str">
            <v>PLNT</v>
          </cell>
          <cell r="J2106" t="str">
            <v>PLNT</v>
          </cell>
          <cell r="K2106" t="str">
            <v>PLNT</v>
          </cell>
          <cell r="L2106" t="str">
            <v>PLNT</v>
          </cell>
        </row>
        <row r="2107">
          <cell r="B2107" t="str">
            <v>I-SG</v>
          </cell>
          <cell r="C2107" t="str">
            <v>I-SG</v>
          </cell>
          <cell r="D2107" t="str">
            <v>I-SG</v>
          </cell>
          <cell r="E2107" t="str">
            <v>I-SG</v>
          </cell>
          <cell r="F2107" t="str">
            <v>I-SG</v>
          </cell>
          <cell r="H2107" t="str">
            <v>PLNT</v>
          </cell>
          <cell r="I2107" t="str">
            <v>PLNT</v>
          </cell>
          <cell r="J2107" t="str">
            <v>PLNT</v>
          </cell>
          <cell r="K2107" t="str">
            <v>PLNT</v>
          </cell>
          <cell r="L2107" t="str">
            <v>PLNT</v>
          </cell>
        </row>
        <row r="2108">
          <cell r="B2108" t="str">
            <v>CUST</v>
          </cell>
          <cell r="C2108" t="str">
            <v>CUST</v>
          </cell>
          <cell r="D2108" t="str">
            <v>CUST</v>
          </cell>
          <cell r="E2108" t="str">
            <v>CUST</v>
          </cell>
          <cell r="F2108" t="str">
            <v>CUST</v>
          </cell>
          <cell r="H2108" t="str">
            <v>CUST</v>
          </cell>
          <cell r="I2108" t="str">
            <v>CUST</v>
          </cell>
          <cell r="J2108" t="str">
            <v>CUST</v>
          </cell>
          <cell r="K2108" t="str">
            <v>CUST</v>
          </cell>
          <cell r="L2108" t="str">
            <v>CUST</v>
          </cell>
        </row>
        <row r="2109">
          <cell r="B2109" t="str">
            <v>P</v>
          </cell>
          <cell r="C2109" t="str">
            <v>P</v>
          </cell>
          <cell r="D2109" t="str">
            <v>P</v>
          </cell>
          <cell r="E2109" t="str">
            <v>P</v>
          </cell>
          <cell r="F2109" t="str">
            <v>P</v>
          </cell>
          <cell r="H2109" t="str">
            <v>PLNT</v>
          </cell>
          <cell r="I2109" t="str">
            <v>PLNT</v>
          </cell>
          <cell r="J2109" t="str">
            <v>PLNT</v>
          </cell>
          <cell r="K2109" t="str">
            <v>PLNT</v>
          </cell>
          <cell r="L2109" t="str">
            <v>PLNT</v>
          </cell>
        </row>
        <row r="2110">
          <cell r="B2110" t="str">
            <v>P</v>
          </cell>
          <cell r="C2110" t="str">
            <v>P</v>
          </cell>
          <cell r="D2110" t="str">
            <v>P</v>
          </cell>
          <cell r="E2110" t="str">
            <v>P</v>
          </cell>
          <cell r="F2110" t="str">
            <v>P</v>
          </cell>
          <cell r="H2110" t="str">
            <v>PLNT</v>
          </cell>
          <cell r="I2110" t="str">
            <v>PLNT</v>
          </cell>
          <cell r="J2110" t="str">
            <v>PLNT</v>
          </cell>
          <cell r="K2110" t="str">
            <v>PLNT</v>
          </cell>
          <cell r="L2110" t="str">
            <v>PLNT</v>
          </cell>
        </row>
        <row r="2111">
          <cell r="B2111" t="str">
            <v>PTD</v>
          </cell>
          <cell r="C2111" t="str">
            <v>PTD</v>
          </cell>
          <cell r="D2111" t="str">
            <v>PTD</v>
          </cell>
          <cell r="E2111" t="str">
            <v>PTD</v>
          </cell>
          <cell r="F2111" t="str">
            <v>PTD</v>
          </cell>
          <cell r="H2111" t="str">
            <v>PLNT</v>
          </cell>
          <cell r="I2111" t="str">
            <v>PLNT</v>
          </cell>
          <cell r="J2111" t="str">
            <v>PLNT</v>
          </cell>
          <cell r="K2111" t="str">
            <v>PLNT</v>
          </cell>
          <cell r="L2111" t="str">
            <v>PLNT</v>
          </cell>
        </row>
        <row r="2114">
          <cell r="B2114" t="str">
            <v>NUTIL</v>
          </cell>
          <cell r="C2114" t="str">
            <v>NUTIL</v>
          </cell>
          <cell r="D2114" t="str">
            <v>NUTIL</v>
          </cell>
          <cell r="E2114" t="str">
            <v>NUTIL</v>
          </cell>
          <cell r="F2114" t="str">
            <v>NUTIL</v>
          </cell>
        </row>
        <row r="2118">
          <cell r="B2118" t="str">
            <v>G-SITUS</v>
          </cell>
          <cell r="C2118" t="str">
            <v>G-SITUS</v>
          </cell>
          <cell r="D2118" t="str">
            <v>G-SITUS</v>
          </cell>
          <cell r="E2118" t="str">
            <v>G-SITUS</v>
          </cell>
          <cell r="F2118" t="str">
            <v>G-SITUS</v>
          </cell>
          <cell r="H2118" t="str">
            <v>PLNT</v>
          </cell>
          <cell r="I2118" t="str">
            <v>PLNT</v>
          </cell>
          <cell r="J2118" t="str">
            <v>PLNT</v>
          </cell>
          <cell r="K2118" t="str">
            <v>PLNT</v>
          </cell>
          <cell r="L2118" t="str">
            <v>PLNT</v>
          </cell>
        </row>
        <row r="2119">
          <cell r="B2119" t="str">
            <v>P</v>
          </cell>
          <cell r="C2119" t="str">
            <v>P</v>
          </cell>
          <cell r="D2119" t="str">
            <v>P</v>
          </cell>
          <cell r="E2119" t="str">
            <v>P</v>
          </cell>
          <cell r="F2119" t="str">
            <v>P</v>
          </cell>
          <cell r="H2119" t="str">
            <v>PLNT</v>
          </cell>
          <cell r="I2119" t="str">
            <v>PLNT</v>
          </cell>
          <cell r="J2119" t="str">
            <v>PLNT</v>
          </cell>
          <cell r="K2119" t="str">
            <v>PLNT</v>
          </cell>
          <cell r="L2119" t="str">
            <v>PLNT</v>
          </cell>
        </row>
        <row r="2120">
          <cell r="B2120" t="str">
            <v>PTD</v>
          </cell>
          <cell r="C2120" t="str">
            <v>PTD</v>
          </cell>
          <cell r="D2120" t="str">
            <v>PTD</v>
          </cell>
          <cell r="E2120" t="str">
            <v>PTD</v>
          </cell>
          <cell r="F2120" t="str">
            <v>PTD</v>
          </cell>
          <cell r="H2120" t="str">
            <v>PLNT</v>
          </cell>
          <cell r="I2120" t="str">
            <v>PLNT</v>
          </cell>
          <cell r="J2120" t="str">
            <v>PLNT</v>
          </cell>
          <cell r="K2120" t="str">
            <v>PLNT</v>
          </cell>
          <cell r="L2120" t="str">
            <v>PLNT</v>
          </cell>
        </row>
      </sheetData>
      <sheetData sheetId="31">
        <row r="11">
          <cell r="B11" t="str">
            <v>DIS
SUBS</v>
          </cell>
          <cell r="C11" t="str">
            <v>DIS
P &amp; C</v>
          </cell>
          <cell r="D11" t="str">
            <v>DIS
XFMR</v>
          </cell>
          <cell r="E11" t="str">
            <v>DIS
SERVICE</v>
          </cell>
          <cell r="F11" t="str">
            <v>DIS
METER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</row>
        <row r="15">
          <cell r="A15" t="str">
            <v>SERV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</row>
        <row r="16">
          <cell r="A16" t="str">
            <v>METR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PLNT</v>
          </cell>
          <cell r="B19">
            <v>0.17540507520040194</v>
          </cell>
          <cell r="C19">
            <v>0.50407580076167013</v>
          </cell>
          <cell r="D19">
            <v>0.18725286997123616</v>
          </cell>
          <cell r="E19">
            <v>0.10307793630538246</v>
          </cell>
          <cell r="F19">
            <v>3.0188317761309206E-2</v>
          </cell>
        </row>
        <row r="20">
          <cell r="A20" t="str">
            <v>PLNT2</v>
          </cell>
          <cell r="B20">
            <v>0.25814571300781225</v>
          </cell>
          <cell r="C20">
            <v>0.74185428699218769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DISom</v>
          </cell>
          <cell r="B21">
            <v>9.5072721834289817E-2</v>
          </cell>
          <cell r="C21">
            <v>0.83251719767173094</v>
          </cell>
          <cell r="D21">
            <v>7.1282264928612298E-3</v>
          </cell>
          <cell r="E21">
            <v>0</v>
          </cell>
          <cell r="F21">
            <v>6.528185400111812E-2</v>
          </cell>
        </row>
        <row r="22">
          <cell r="A22" t="str">
            <v>INTN</v>
          </cell>
          <cell r="B22">
            <v>0.17540507520040191</v>
          </cell>
          <cell r="C22">
            <v>0.50407580076167013</v>
          </cell>
          <cell r="D22">
            <v>0.18725286997123616</v>
          </cell>
          <cell r="E22">
            <v>0.10307793630538246</v>
          </cell>
          <cell r="F22">
            <v>3.0188317761309199E-2</v>
          </cell>
        </row>
        <row r="23">
          <cell r="A23" t="str">
            <v>GENL</v>
          </cell>
          <cell r="B23">
            <v>0.17540507520040194</v>
          </cell>
          <cell r="C23">
            <v>0.50407580076167013</v>
          </cell>
          <cell r="D23">
            <v>0.18725286997123619</v>
          </cell>
          <cell r="E23">
            <v>0.10307793630538249</v>
          </cell>
          <cell r="F23">
            <v>3.0188317761309209E-2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DRB</v>
          </cell>
          <cell r="B25">
            <v>0.2145019815347366</v>
          </cell>
          <cell r="C25">
            <v>0.46190869216675939</v>
          </cell>
          <cell r="D25">
            <v>0.20633688009197271</v>
          </cell>
          <cell r="E25">
            <v>9.6208794796325617E-2</v>
          </cell>
          <cell r="F25">
            <v>2.1043651410205429E-2</v>
          </cell>
        </row>
      </sheetData>
      <sheetData sheetId="32">
        <row r="13">
          <cell r="F13" t="str">
            <v>Residential
Sch 1</v>
          </cell>
          <cell r="G13" t="str">
            <v>Residential
NEM
Sch 1-135</v>
          </cell>
          <cell r="H13" t="str">
            <v>General
Large Dist.
Sch 6</v>
          </cell>
          <cell r="I13" t="str">
            <v>General Large
Dist. NEM
Sch 6-135</v>
          </cell>
          <cell r="J13" t="str">
            <v>General
+1 MW
Sch 8</v>
          </cell>
          <cell r="K13" t="str">
            <v>General
+1 MW NEM
Sch 8-135</v>
          </cell>
          <cell r="L13" t="str">
            <v>Street &amp; Area
Lighting
Sch. 7,11,12</v>
          </cell>
          <cell r="M13" t="str">
            <v>General
Trans
Sch 9</v>
          </cell>
          <cell r="N13" t="str">
            <v>Irrigation
Sch 10</v>
          </cell>
          <cell r="O13" t="str">
            <v>Irrigation NEM
Sch 10-135</v>
          </cell>
          <cell r="P13" t="str">
            <v>Traffic
Signals
Sch 15</v>
          </cell>
          <cell r="Q13" t="str">
            <v>Outdoor
Lighting
Sch 15</v>
          </cell>
          <cell r="R13" t="str">
            <v>General
Small Dist.
Sch 23</v>
          </cell>
          <cell r="S13" t="str">
            <v>General Small
Dist. NEM
Sch 23-135</v>
          </cell>
          <cell r="T13" t="str">
            <v>Industrial
Cust 1</v>
          </cell>
          <cell r="U13" t="str">
            <v>Industrial
Cust 2</v>
          </cell>
        </row>
        <row r="15">
          <cell r="A15" t="str">
            <v>F10</v>
          </cell>
          <cell r="F15">
            <v>0.36121083086209554</v>
          </cell>
          <cell r="G15">
            <v>1.9634728722655627E-3</v>
          </cell>
          <cell r="H15">
            <v>0.26222597530733782</v>
          </cell>
          <cell r="I15">
            <v>3.9046190090024904E-3</v>
          </cell>
          <cell r="J15">
            <v>7.6680078624345185E-2</v>
          </cell>
          <cell r="K15">
            <v>2.6616544712238181E-3</v>
          </cell>
          <cell r="L15">
            <v>1.884900771747652E-3</v>
          </cell>
          <cell r="M15">
            <v>0.17341022723251687</v>
          </cell>
          <cell r="N15">
            <v>8.8834200380665043E-3</v>
          </cell>
          <cell r="O15">
            <v>5.1459111411887768E-5</v>
          </cell>
          <cell r="P15">
            <v>2.4773815504330264E-4</v>
          </cell>
          <cell r="Q15">
            <v>4.1732146153211305E-4</v>
          </cell>
          <cell r="R15">
            <v>6.2936731005162477E-2</v>
          </cell>
          <cell r="S15">
            <v>2.6615208938057496E-4</v>
          </cell>
          <cell r="T15">
            <v>2.0229083726301465E-2</v>
          </cell>
          <cell r="U15">
            <v>2.3026335262566595E-2</v>
          </cell>
        </row>
        <row r="16">
          <cell r="A16" t="str">
            <v>F11</v>
          </cell>
          <cell r="F16">
            <v>0.33707094964782292</v>
          </cell>
          <cell r="G16">
            <v>1.8863361481445537E-3</v>
          </cell>
          <cell r="H16">
            <v>0.26471727581465376</v>
          </cell>
          <cell r="I16">
            <v>3.950014825287086E-3</v>
          </cell>
          <cell r="J16">
            <v>8.0096739244240669E-2</v>
          </cell>
          <cell r="K16">
            <v>2.82521972640801E-3</v>
          </cell>
          <cell r="L16">
            <v>2.5961382290794425E-3</v>
          </cell>
          <cell r="M16">
            <v>0.18498045503703642</v>
          </cell>
          <cell r="N16">
            <v>9.3591422869564265E-3</v>
          </cell>
          <cell r="O16">
            <v>5.7165949840762669E-5</v>
          </cell>
          <cell r="P16">
            <v>2.6669068627812475E-4</v>
          </cell>
          <cell r="Q16">
            <v>5.4796937160977587E-4</v>
          </cell>
          <cell r="R16">
            <v>6.1857287686554428E-2</v>
          </cell>
          <cell r="S16">
            <v>2.8331089673694847E-4</v>
          </cell>
          <cell r="T16">
            <v>2.1372669389902052E-2</v>
          </cell>
          <cell r="U16">
            <v>2.8132635059448491E-2</v>
          </cell>
        </row>
        <row r="17">
          <cell r="A17" t="str">
            <v>F12</v>
          </cell>
          <cell r="F17">
            <v>0.38535071207636817</v>
          </cell>
          <cell r="G17">
            <v>2.0406095963865722E-3</v>
          </cell>
          <cell r="H17">
            <v>0.25973467480002194</v>
          </cell>
          <cell r="I17">
            <v>3.8592231927178943E-3</v>
          </cell>
          <cell r="J17">
            <v>7.3263418004449701E-2</v>
          </cell>
          <cell r="K17">
            <v>2.4980892160396261E-3</v>
          </cell>
          <cell r="L17">
            <v>1.1736633144158611E-3</v>
          </cell>
          <cell r="M17">
            <v>0.16183999942799732</v>
          </cell>
          <cell r="N17">
            <v>8.4076977891765804E-3</v>
          </cell>
          <cell r="O17">
            <v>4.5752272983012861E-5</v>
          </cell>
          <cell r="P17">
            <v>2.287856238084805E-4</v>
          </cell>
          <cell r="Q17">
            <v>2.8667355145445028E-4</v>
          </cell>
          <cell r="R17">
            <v>6.4016174323770519E-2</v>
          </cell>
          <cell r="S17">
            <v>2.4899328202420144E-4</v>
          </cell>
          <cell r="T17">
            <v>1.9085498062700882E-2</v>
          </cell>
          <cell r="U17">
            <v>1.7920035465684696E-2</v>
          </cell>
        </row>
        <row r="18">
          <cell r="A18" t="str">
            <v>F20</v>
          </cell>
          <cell r="F18">
            <v>0.49720672622812717</v>
          </cell>
          <cell r="G18">
            <v>2.5781742067381348E-3</v>
          </cell>
          <cell r="H18">
            <v>0.30887337018100797</v>
          </cell>
          <cell r="I18">
            <v>4.4382323860543841E-3</v>
          </cell>
          <cell r="J18">
            <v>7.7903950796017363E-2</v>
          </cell>
          <cell r="K18">
            <v>2.9360285889854249E-3</v>
          </cell>
          <cell r="L18">
            <v>4.7840829207332559E-4</v>
          </cell>
          <cell r="M18">
            <v>0</v>
          </cell>
          <cell r="N18">
            <v>1.6977892186259284E-2</v>
          </cell>
          <cell r="O18">
            <v>8.5428337582733288E-5</v>
          </cell>
          <cell r="P18">
            <v>2.3320178097677085E-4</v>
          </cell>
          <cell r="Q18">
            <v>1.2301804954140531E-4</v>
          </cell>
          <cell r="R18">
            <v>8.800071353355296E-2</v>
          </cell>
          <cell r="S18">
            <v>1.648554330829303E-4</v>
          </cell>
          <cell r="T18">
            <v>0</v>
          </cell>
          <cell r="U18">
            <v>0</v>
          </cell>
        </row>
        <row r="19">
          <cell r="A19" t="str">
            <v>F21</v>
          </cell>
          <cell r="F19">
            <v>0.59951457715731005</v>
          </cell>
          <cell r="G19">
            <v>5.8709632254031275E-3</v>
          </cell>
          <cell r="H19">
            <v>0.22965288407163498</v>
          </cell>
          <cell r="I19">
            <v>4.1078615857155021E-3</v>
          </cell>
          <cell r="J19">
            <v>5.9403071153079488E-2</v>
          </cell>
          <cell r="K19">
            <v>1.8758582490709451E-3</v>
          </cell>
          <cell r="L19">
            <v>3.7758599667593209E-3</v>
          </cell>
          <cell r="M19">
            <v>0</v>
          </cell>
          <cell r="N19">
            <v>1.8861969026007546E-2</v>
          </cell>
          <cell r="O19">
            <v>1.6670361831742659E-4</v>
          </cell>
          <cell r="P19">
            <v>1.3528582768379459E-4</v>
          </cell>
          <cell r="Q19">
            <v>7.9538471239266905E-4</v>
          </cell>
          <cell r="R19">
            <v>7.5129520758872401E-2</v>
          </cell>
          <cell r="S19">
            <v>7.1006064775275908E-4</v>
          </cell>
          <cell r="T19">
            <v>0</v>
          </cell>
          <cell r="U19">
            <v>0</v>
          </cell>
        </row>
        <row r="20">
          <cell r="A20" t="str">
            <v>F22</v>
          </cell>
          <cell r="F20">
            <v>0.88005353587459689</v>
          </cell>
          <cell r="G20">
            <v>8.6182423953805112E-3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0.110285892806674</v>
          </cell>
          <cell r="S20">
            <v>1.0423289233486869E-3</v>
          </cell>
          <cell r="T20">
            <v>0</v>
          </cell>
          <cell r="U20">
            <v>0</v>
          </cell>
        </row>
        <row r="21">
          <cell r="A21" t="str">
            <v>F30</v>
          </cell>
          <cell r="F21">
            <v>0.28879118721927766</v>
          </cell>
          <cell r="G21">
            <v>1.7320626999025349E-3</v>
          </cell>
          <cell r="H21">
            <v>0.26969987682928553</v>
          </cell>
          <cell r="I21">
            <v>4.0408064578562781E-3</v>
          </cell>
          <cell r="J21">
            <v>8.6930060484031638E-2</v>
          </cell>
          <cell r="K21">
            <v>3.152350236776394E-3</v>
          </cell>
          <cell r="L21">
            <v>4.0186131437430243E-3</v>
          </cell>
          <cell r="M21">
            <v>0.20812091064607555</v>
          </cell>
          <cell r="N21">
            <v>1.0310586784736273E-2</v>
          </cell>
          <cell r="O21">
            <v>6.8579626698512484E-5</v>
          </cell>
          <cell r="P21">
            <v>3.0459574874776898E-4</v>
          </cell>
          <cell r="Q21">
            <v>8.092651917651014E-4</v>
          </cell>
          <cell r="R21">
            <v>5.9698401049338337E-2</v>
          </cell>
          <cell r="S21">
            <v>3.176285114496955E-4</v>
          </cell>
          <cell r="T21">
            <v>2.3659840717103219E-2</v>
          </cell>
          <cell r="U21">
            <v>3.8345234653212289E-2</v>
          </cell>
        </row>
        <row r="22">
          <cell r="A22" t="str">
            <v>F40</v>
          </cell>
          <cell r="F22">
            <v>0.86110666694240412</v>
          </cell>
          <cell r="G22">
            <v>5.0425447369318189E-3</v>
          </cell>
          <cell r="H22">
            <v>1.769367176697274E-2</v>
          </cell>
          <cell r="I22">
            <v>2.2231674869349396E-4</v>
          </cell>
          <cell r="J22">
            <v>2.7826230477120479E-4</v>
          </cell>
          <cell r="K22">
            <v>8.8100952465300796E-6</v>
          </cell>
          <cell r="L22">
            <v>1.0596905850256466E-2</v>
          </cell>
          <cell r="M22">
            <v>1.8500384479995437E-4</v>
          </cell>
          <cell r="N22">
            <v>3.8203881082084805E-3</v>
          </cell>
          <cell r="O22">
            <v>3.2162016545351008E-5</v>
          </cell>
          <cell r="P22">
            <v>2.9911393064767705E-3</v>
          </cell>
          <cell r="Q22">
            <v>6.3169858076723322E-4</v>
          </cell>
          <cell r="R22">
            <v>9.7012996660170742E-2</v>
          </cell>
          <cell r="S22">
            <v>3.7513575085894009E-4</v>
          </cell>
          <cell r="T22">
            <v>1.1486434480482503E-6</v>
          </cell>
          <cell r="U22">
            <v>1.1486434480482503E-6</v>
          </cell>
        </row>
        <row r="23">
          <cell r="A23" t="str">
            <v>F41</v>
          </cell>
          <cell r="F23">
            <v>0.83979115479900046</v>
          </cell>
          <cell r="G23">
            <v>4.9177234718086726E-3</v>
          </cell>
          <cell r="H23">
            <v>1.8154691651937262E-2</v>
          </cell>
          <cell r="I23">
            <v>2.2810935314881536E-4</v>
          </cell>
          <cell r="J23">
            <v>2.0307339437570973E-2</v>
          </cell>
          <cell r="K23">
            <v>6.4295303956359246E-4</v>
          </cell>
          <cell r="L23">
            <v>0</v>
          </cell>
          <cell r="M23">
            <v>1.3143564759302671E-2</v>
          </cell>
          <cell r="N23">
            <v>4.078411482199347E-3</v>
          </cell>
          <cell r="O23">
            <v>3.4334191672153254E-5</v>
          </cell>
          <cell r="P23">
            <v>2.9170977635907926E-3</v>
          </cell>
          <cell r="Q23">
            <v>6.160617505274606E-4</v>
          </cell>
          <cell r="R23">
            <v>9.4611573250315578E-2</v>
          </cell>
          <cell r="S23">
            <v>3.6584978088584569E-4</v>
          </cell>
          <cell r="T23">
            <v>9.5567634238150499E-5</v>
          </cell>
          <cell r="U23">
            <v>9.5567634238150499E-5</v>
          </cell>
        </row>
        <row r="24">
          <cell r="A24" t="str">
            <v>F42</v>
          </cell>
          <cell r="F24">
            <v>0.86551499790237274</v>
          </cell>
          <cell r="G24">
            <v>5.068359432061023E-3</v>
          </cell>
          <cell r="H24">
            <v>1.9132546139300363E-2</v>
          </cell>
          <cell r="I24">
            <v>2.4039586061820893E-4</v>
          </cell>
          <cell r="J24">
            <v>3.0089098831372817E-4</v>
          </cell>
          <cell r="K24">
            <v>9.5265446322172227E-6</v>
          </cell>
          <cell r="L24">
            <v>9.6264638430100177E-3</v>
          </cell>
          <cell r="M24">
            <v>6.5103631671247994E-4</v>
          </cell>
          <cell r="N24">
            <v>3.6915877952898783E-3</v>
          </cell>
          <cell r="O24">
            <v>3.1077708439000775E-5</v>
          </cell>
          <cell r="P24">
            <v>2.7186906084742564E-3</v>
          </cell>
          <cell r="Q24">
            <v>5.7416015201956327E-4</v>
          </cell>
          <cell r="R24">
            <v>9.2076136858107185E-2</v>
          </cell>
          <cell r="S24">
            <v>3.560456013687658E-4</v>
          </cell>
          <cell r="T24">
            <v>4.0421246403925543E-6</v>
          </cell>
          <cell r="U24">
            <v>4.0421246403925543E-6</v>
          </cell>
        </row>
        <row r="25">
          <cell r="A25" t="str">
            <v>F43</v>
          </cell>
          <cell r="F25">
            <v>0.99417820316761008</v>
          </cell>
          <cell r="G25">
            <v>5.8217968323899597E-3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 t="str">
            <v>F44</v>
          </cell>
          <cell r="F26">
            <v>0</v>
          </cell>
          <cell r="G26">
            <v>0</v>
          </cell>
          <cell r="H26">
            <v>0.14652049993370267</v>
          </cell>
          <cell r="I26">
            <v>1.8686144423660925E-3</v>
          </cell>
          <cell r="J26">
            <v>1.4281469186123454E-3</v>
          </cell>
          <cell r="K26">
            <v>8.0046203702585601E-5</v>
          </cell>
          <cell r="L26">
            <v>0</v>
          </cell>
          <cell r="M26">
            <v>3.1065311061591181E-4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0.84649338264751506</v>
          </cell>
          <cell r="S26">
            <v>3.298656743485319E-3</v>
          </cell>
          <cell r="T26">
            <v>0</v>
          </cell>
          <cell r="U26">
            <v>0</v>
          </cell>
        </row>
        <row r="27">
          <cell r="A27" t="str">
            <v>F45</v>
          </cell>
          <cell r="F27">
            <v>0</v>
          </cell>
          <cell r="G27">
            <v>0</v>
          </cell>
          <cell r="H27">
            <v>0.16381274515068214</v>
          </cell>
          <cell r="I27">
            <v>1.7405316777920907E-3</v>
          </cell>
          <cell r="J27">
            <v>1.2655301514443903E-2</v>
          </cell>
          <cell r="K27">
            <v>0</v>
          </cell>
          <cell r="L27">
            <v>0</v>
          </cell>
          <cell r="M27">
            <v>1.5643321390451034E-2</v>
          </cell>
          <cell r="N27">
            <v>0.39931845367333541</v>
          </cell>
          <cell r="O27">
            <v>3.3616706863660228E-3</v>
          </cell>
          <cell r="P27">
            <v>0</v>
          </cell>
          <cell r="Q27">
            <v>0</v>
          </cell>
          <cell r="R27">
            <v>0.40196553922448619</v>
          </cell>
          <cell r="S27">
            <v>1.2623173477027225E-3</v>
          </cell>
          <cell r="T27">
            <v>1.2005966737021509E-4</v>
          </cell>
          <cell r="U27">
            <v>1.2005966737021509E-4</v>
          </cell>
        </row>
        <row r="28">
          <cell r="A28" t="str">
            <v>F46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0.74522481177422251</v>
          </cell>
          <cell r="M28">
            <v>0</v>
          </cell>
          <cell r="N28">
            <v>0</v>
          </cell>
          <cell r="O28">
            <v>0</v>
          </cell>
          <cell r="P28">
            <v>0.21035114005525318</v>
          </cell>
          <cell r="Q28">
            <v>4.442404817052438E-2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 t="str">
            <v>F47</v>
          </cell>
          <cell r="F29">
            <v>0.83979115479900079</v>
          </cell>
          <cell r="G29">
            <v>4.9177234718086752E-3</v>
          </cell>
          <cell r="H29">
            <v>1.8154691651937269E-2</v>
          </cell>
          <cell r="I29">
            <v>2.2810935314881547E-4</v>
          </cell>
          <cell r="J29">
            <v>2.030733943757098E-2</v>
          </cell>
          <cell r="K29">
            <v>6.4295303956359267E-4</v>
          </cell>
          <cell r="L29">
            <v>0</v>
          </cell>
          <cell r="M29">
            <v>1.3143564759302676E-2</v>
          </cell>
          <cell r="N29">
            <v>4.0784114821993487E-3</v>
          </cell>
          <cell r="O29">
            <v>3.4334191672153267E-5</v>
          </cell>
          <cell r="P29">
            <v>2.9170977635907939E-3</v>
          </cell>
          <cell r="Q29">
            <v>6.1606175052746081E-4</v>
          </cell>
          <cell r="R29">
            <v>9.461157325031562E-2</v>
          </cell>
          <cell r="S29">
            <v>3.658497808858458E-4</v>
          </cell>
          <cell r="T29">
            <v>9.5567634238150539E-5</v>
          </cell>
          <cell r="U29">
            <v>9.5567634238150539E-5</v>
          </cell>
        </row>
        <row r="30">
          <cell r="A30" t="str">
            <v>F48</v>
          </cell>
          <cell r="F30">
            <v>0.86551499790237274</v>
          </cell>
          <cell r="G30">
            <v>5.068359432061023E-3</v>
          </cell>
          <cell r="H30">
            <v>1.9132546139300363E-2</v>
          </cell>
          <cell r="I30">
            <v>2.4039586061820893E-4</v>
          </cell>
          <cell r="J30">
            <v>3.0089098831372817E-4</v>
          </cell>
          <cell r="K30">
            <v>9.5265446322172227E-6</v>
          </cell>
          <cell r="L30">
            <v>9.6264638430100177E-3</v>
          </cell>
          <cell r="M30">
            <v>6.5103631671247994E-4</v>
          </cell>
          <cell r="N30">
            <v>3.6915877952898783E-3</v>
          </cell>
          <cell r="O30">
            <v>3.1077708439000775E-5</v>
          </cell>
          <cell r="P30">
            <v>2.7186906084742564E-3</v>
          </cell>
          <cell r="Q30">
            <v>5.7416015201956327E-4</v>
          </cell>
          <cell r="R30">
            <v>9.2076136858107185E-2</v>
          </cell>
          <cell r="S30">
            <v>3.560456013687658E-4</v>
          </cell>
          <cell r="T30">
            <v>4.0421246403925543E-6</v>
          </cell>
          <cell r="U30">
            <v>4.0421246403925543E-6</v>
          </cell>
        </row>
        <row r="31">
          <cell r="A31" t="str">
            <v>F50</v>
          </cell>
          <cell r="F31">
            <v>0.37310784520537521</v>
          </cell>
          <cell r="G31">
            <v>1.4396053669769404E-3</v>
          </cell>
          <cell r="H31">
            <v>6.1482472163118286E-2</v>
          </cell>
          <cell r="I31">
            <v>9.2277476435651158E-4</v>
          </cell>
          <cell r="J31">
            <v>2.939226169077043E-2</v>
          </cell>
          <cell r="K31">
            <v>1.0625349326914902E-3</v>
          </cell>
          <cell r="L31">
            <v>3.3704794205967649E-3</v>
          </cell>
          <cell r="M31">
            <v>0.36479168910204374</v>
          </cell>
          <cell r="N31">
            <v>4.6761552572596194E-3</v>
          </cell>
          <cell r="O31">
            <v>2.9306145697325431E-5</v>
          </cell>
          <cell r="P31">
            <v>2.7447921278016363E-3</v>
          </cell>
          <cell r="Q31">
            <v>4.7561320988550419E-3</v>
          </cell>
          <cell r="R31">
            <v>0.15166687872861576</v>
          </cell>
          <cell r="S31">
            <v>5.5707299584141414E-4</v>
          </cell>
          <cell r="T31">
            <v>0</v>
          </cell>
          <cell r="U31">
            <v>0</v>
          </cell>
        </row>
        <row r="32">
          <cell r="A32" t="str">
            <v>F51</v>
          </cell>
          <cell r="F32">
            <v>0.21843841565993719</v>
          </cell>
          <cell r="G32">
            <v>4.8822192120534259E-4</v>
          </cell>
          <cell r="H32">
            <v>4.5124943958657397E-2</v>
          </cell>
          <cell r="I32">
            <v>0</v>
          </cell>
          <cell r="J32">
            <v>9.6569494384184038E-2</v>
          </cell>
          <cell r="K32">
            <v>3.5788294285300018E-2</v>
          </cell>
          <cell r="L32">
            <v>5.454151551168452E-4</v>
          </cell>
          <cell r="M32">
            <v>0.23754177825830883</v>
          </cell>
          <cell r="N32">
            <v>6.3852248718463686E-3</v>
          </cell>
          <cell r="O32">
            <v>4.0017133758338457E-5</v>
          </cell>
          <cell r="P32">
            <v>0</v>
          </cell>
          <cell r="Q32">
            <v>1.0257215375717078E-4</v>
          </cell>
          <cell r="R32">
            <v>0.35755640599478444</v>
          </cell>
          <cell r="S32">
            <v>1.4192162231439272E-3</v>
          </cell>
          <cell r="T32">
            <v>0</v>
          </cell>
          <cell r="U32">
            <v>0</v>
          </cell>
        </row>
        <row r="33">
          <cell r="A33" t="str">
            <v>F60</v>
          </cell>
          <cell r="F33">
            <v>0.68582252697698398</v>
          </cell>
          <cell r="G33">
            <v>6.0946246579508456E-3</v>
          </cell>
          <cell r="H33">
            <v>0.10517355552027532</v>
          </cell>
          <cell r="I33">
            <v>1.642078414576479E-3</v>
          </cell>
          <cell r="J33">
            <v>2.0651501193069688E-2</v>
          </cell>
          <cell r="K33">
            <v>4.2512107748645897E-4</v>
          </cell>
          <cell r="L33">
            <v>0</v>
          </cell>
          <cell r="M33">
            <v>4.2871077153926331E-2</v>
          </cell>
          <cell r="N33">
            <v>1.1515076775593562E-2</v>
          </cell>
          <cell r="O33">
            <v>8.7406994996144826E-5</v>
          </cell>
          <cell r="P33">
            <v>2.3208772378808221E-3</v>
          </cell>
          <cell r="Q33">
            <v>4.9014596348947331E-4</v>
          </cell>
          <cell r="R33">
            <v>0.11666028557477559</v>
          </cell>
          <cell r="S33">
            <v>4.5340432589893644E-4</v>
          </cell>
          <cell r="T33">
            <v>2.8961590665482415E-3</v>
          </cell>
          <cell r="U33">
            <v>2.8961590665482415E-3</v>
          </cell>
        </row>
        <row r="34">
          <cell r="A34" t="str">
            <v>F70</v>
          </cell>
          <cell r="F34">
            <v>0.79980087018570745</v>
          </cell>
          <cell r="G34">
            <v>4.742611247705468E-3</v>
          </cell>
          <cell r="H34">
            <v>6.984338072751603E-2</v>
          </cell>
          <cell r="I34">
            <v>1.1239714840863922E-3</v>
          </cell>
          <cell r="J34">
            <v>6.1713090280567451E-3</v>
          </cell>
          <cell r="K34">
            <v>2.0085099030241576E-4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3.0074392115641405E-3</v>
          </cell>
          <cell r="Q34">
            <v>6.3514095701765942E-4</v>
          </cell>
          <cell r="R34">
            <v>0.11395353154396431</v>
          </cell>
          <cell r="S34">
            <v>5.2089462407935616E-4</v>
          </cell>
          <cell r="T34">
            <v>0</v>
          </cell>
          <cell r="U34">
            <v>0</v>
          </cell>
        </row>
        <row r="35">
          <cell r="A35" t="str">
            <v>F80</v>
          </cell>
          <cell r="F35">
            <v>0.89757483587312625</v>
          </cell>
          <cell r="G35">
            <v>3.4632173179718049E-3</v>
          </cell>
          <cell r="H35">
            <v>4.6027616501002087E-2</v>
          </cell>
          <cell r="I35">
            <v>6.9081677226509759E-4</v>
          </cell>
          <cell r="J35">
            <v>1.304804158600867E-2</v>
          </cell>
          <cell r="K35">
            <v>4.7168877761791863E-4</v>
          </cell>
          <cell r="L35">
            <v>0</v>
          </cell>
          <cell r="M35">
            <v>2.406465028082146E-2</v>
          </cell>
          <cell r="N35">
            <v>2.7084969425602212E-3</v>
          </cell>
          <cell r="O35">
            <v>1.6974544610382979E-5</v>
          </cell>
          <cell r="P35">
            <v>0</v>
          </cell>
          <cell r="Q35">
            <v>0</v>
          </cell>
          <cell r="R35">
            <v>1.1889989429702057E-2</v>
          </cell>
          <cell r="S35">
            <v>4.3671974314040969E-5</v>
          </cell>
          <cell r="T35">
            <v>0</v>
          </cell>
          <cell r="U35">
            <v>0</v>
          </cell>
        </row>
        <row r="36">
          <cell r="A36" t="str">
            <v>F85</v>
          </cell>
          <cell r="F36">
            <v>0.35372080839212139</v>
          </cell>
          <cell r="H36">
            <v>0.26915187414402264</v>
          </cell>
          <cell r="J36">
            <v>7.8016131844521622E-2</v>
          </cell>
          <cell r="L36">
            <v>1.8852788453522543E-3</v>
          </cell>
          <cell r="M36">
            <v>0.17722660266667981</v>
          </cell>
          <cell r="N36">
            <v>8.0235989870723352E-3</v>
          </cell>
          <cell r="P36">
            <v>2.6106075198045097E-4</v>
          </cell>
          <cell r="Q36">
            <v>4.1631722825303304E-4</v>
          </cell>
          <cell r="R36">
            <v>6.3759634440417698E-2</v>
          </cell>
          <cell r="T36">
            <v>2.1484825941205103E-2</v>
          </cell>
          <cell r="U36">
            <v>2.6053866758373279E-2</v>
          </cell>
        </row>
        <row r="37">
          <cell r="A37" t="str">
            <v>F86</v>
          </cell>
          <cell r="F37">
            <v>0.35372080839212139</v>
          </cell>
          <cell r="H37">
            <v>0.26915187414402264</v>
          </cell>
          <cell r="J37">
            <v>7.8016131844521622E-2</v>
          </cell>
          <cell r="L37">
            <v>1.8852788453522543E-3</v>
          </cell>
          <cell r="M37">
            <v>0.17722660266667981</v>
          </cell>
          <cell r="N37">
            <v>8.0235989870723352E-3</v>
          </cell>
          <cell r="P37">
            <v>2.6106075198045097E-4</v>
          </cell>
          <cell r="Q37">
            <v>4.1631722825303304E-4</v>
          </cell>
          <cell r="R37">
            <v>6.3759634440417698E-2</v>
          </cell>
          <cell r="T37">
            <v>2.1484825941205103E-2</v>
          </cell>
          <cell r="U37">
            <v>2.6053866758373279E-2</v>
          </cell>
        </row>
        <row r="38">
          <cell r="A38" t="str">
            <v>F87</v>
          </cell>
          <cell r="F38">
            <v>0.35878041287742052</v>
          </cell>
          <cell r="H38">
            <v>0.26539939043538624</v>
          </cell>
          <cell r="J38">
            <v>7.8347847890485808E-2</v>
          </cell>
          <cell r="L38">
            <v>2.0758057131780756E-3</v>
          </cell>
          <cell r="M38">
            <v>0.17782405541679747</v>
          </cell>
          <cell r="N38">
            <v>8.0925758693337069E-3</v>
          </cell>
          <cell r="P38">
            <v>2.5684049373493498E-4</v>
          </cell>
          <cell r="Q38">
            <v>4.6419296850490365E-4</v>
          </cell>
          <cell r="R38">
            <v>6.3158378293630663E-2</v>
          </cell>
          <cell r="T38">
            <v>2.0857272733904846E-2</v>
          </cell>
          <cell r="U38">
            <v>2.4743227307622837E-2</v>
          </cell>
        </row>
        <row r="39">
          <cell r="A39" t="str">
            <v>F88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</row>
        <row r="40">
          <cell r="A40" t="str">
            <v>F89</v>
          </cell>
          <cell r="F40">
            <v>0.28928888526165758</v>
          </cell>
          <cell r="H40">
            <v>0.27393062325166589</v>
          </cell>
          <cell r="J40">
            <v>8.7751227088927061E-2</v>
          </cell>
          <cell r="L40">
            <v>4.1015774137513851E-3</v>
          </cell>
          <cell r="M40">
            <v>0.20951217479740364</v>
          </cell>
          <cell r="N40">
            <v>1.0680977609640924E-2</v>
          </cell>
          <cell r="P40">
            <v>3.0898859491708527E-4</v>
          </cell>
          <cell r="Q40">
            <v>8.2057883515764213E-4</v>
          </cell>
          <cell r="R40">
            <v>6.0543069018746655E-2</v>
          </cell>
          <cell r="T40">
            <v>2.4058781408747371E-2</v>
          </cell>
          <cell r="U40">
            <v>3.9003116719384799E-2</v>
          </cell>
        </row>
        <row r="41">
          <cell r="A41" t="str">
            <v>F90</v>
          </cell>
          <cell r="F41">
            <v>0.28965378309437273</v>
          </cell>
          <cell r="H41">
            <v>0.27311252727811214</v>
          </cell>
          <cell r="J41">
            <v>8.7912849566862558E-2</v>
          </cell>
          <cell r="L41">
            <v>4.1290939965264086E-3</v>
          </cell>
          <cell r="M41">
            <v>0.21045011867274069</v>
          </cell>
          <cell r="N41">
            <v>9.4941098223674265E-3</v>
          </cell>
          <cell r="P41">
            <v>3.1323533183973091E-4</v>
          </cell>
          <cell r="Q41">
            <v>8.3324350260494367E-4</v>
          </cell>
          <cell r="R41">
            <v>6.0673829023095753E-2</v>
          </cell>
          <cell r="T41">
            <v>2.4279982009551455E-2</v>
          </cell>
          <cell r="U41">
            <v>3.9147227701926302E-2</v>
          </cell>
        </row>
        <row r="42">
          <cell r="A42" t="str">
            <v>F91</v>
          </cell>
          <cell r="F42">
            <v>0.28997879705419549</v>
          </cell>
          <cell r="H42">
            <v>0.27277340070033934</v>
          </cell>
          <cell r="J42">
            <v>8.7759684581557945E-2</v>
          </cell>
          <cell r="L42">
            <v>4.103843189125606E-3</v>
          </cell>
          <cell r="M42">
            <v>0.21050882657520889</v>
          </cell>
          <cell r="N42">
            <v>9.8044742392782436E-3</v>
          </cell>
          <cell r="P42">
            <v>3.1012655603365052E-4</v>
          </cell>
          <cell r="Q42">
            <v>8.2421676540343108E-4</v>
          </cell>
          <cell r="R42">
            <v>6.0523391059887965E-2</v>
          </cell>
          <cell r="T42">
            <v>2.4355776009458614E-2</v>
          </cell>
          <cell r="U42">
            <v>3.905746326951106E-2</v>
          </cell>
        </row>
        <row r="43">
          <cell r="A43" t="str">
            <v>F92</v>
          </cell>
          <cell r="F43">
            <v>0.29346712580345174</v>
          </cell>
          <cell r="H43">
            <v>0.27137236520490893</v>
          </cell>
          <cell r="J43">
            <v>8.7476971824192964E-2</v>
          </cell>
          <cell r="L43">
            <v>4.1220982236000901E-3</v>
          </cell>
          <cell r="M43">
            <v>0.21005952294291821</v>
          </cell>
          <cell r="N43">
            <v>8.2599537092395703E-3</v>
          </cell>
          <cell r="P43">
            <v>3.1679123078419164E-4</v>
          </cell>
          <cell r="Q43">
            <v>8.4384531508096725E-4</v>
          </cell>
          <cell r="R43">
            <v>6.0871353164395986E-2</v>
          </cell>
          <cell r="T43">
            <v>2.4438685524794182E-2</v>
          </cell>
          <cell r="U43">
            <v>3.87712870566332E-2</v>
          </cell>
        </row>
        <row r="44">
          <cell r="A44" t="str">
            <v>F93</v>
          </cell>
          <cell r="F44">
            <v>0.29136615336548688</v>
          </cell>
          <cell r="H44">
            <v>0.27165972255167642</v>
          </cell>
          <cell r="J44">
            <v>8.8179474516335871E-2</v>
          </cell>
          <cell r="L44">
            <v>4.1427903644414062E-3</v>
          </cell>
          <cell r="M44">
            <v>0.21148498428000612</v>
          </cell>
          <cell r="N44">
            <v>7.8819375568701215E-3</v>
          </cell>
          <cell r="P44">
            <v>3.1853149672170401E-4</v>
          </cell>
          <cell r="Q44">
            <v>8.5097387085594453E-4</v>
          </cell>
          <cell r="R44">
            <v>6.073409616959323E-2</v>
          </cell>
          <cell r="T44">
            <v>2.4205042331084049E-2</v>
          </cell>
          <cell r="U44">
            <v>3.917629349692802E-2</v>
          </cell>
        </row>
        <row r="45">
          <cell r="A45" t="str">
            <v>F94</v>
          </cell>
          <cell r="F45">
            <v>0.2906037918516976</v>
          </cell>
          <cell r="H45">
            <v>0.27362735494573426</v>
          </cell>
          <cell r="J45">
            <v>8.7538955463830503E-2</v>
          </cell>
          <cell r="L45">
            <v>4.1229609849681012E-3</v>
          </cell>
          <cell r="M45">
            <v>0.20896360771936007</v>
          </cell>
          <cell r="N45">
            <v>1.0077211311954886E-2</v>
          </cell>
          <cell r="P45">
            <v>3.1181975218401306E-4</v>
          </cell>
          <cell r="Q45">
            <v>8.267912490375239E-4</v>
          </cell>
          <cell r="R45">
            <v>6.077036230853998E-2</v>
          </cell>
          <cell r="T45">
            <v>2.4117167391020152E-2</v>
          </cell>
          <cell r="U45">
            <v>3.9039977021672931E-2</v>
          </cell>
        </row>
        <row r="46">
          <cell r="A46" t="str">
            <v>F95</v>
          </cell>
          <cell r="F46">
            <v>0.35822898967204064</v>
          </cell>
          <cell r="H46">
            <v>0.26663221865752162</v>
          </cell>
          <cell r="J46">
            <v>7.8072643016701596E-2</v>
          </cell>
          <cell r="L46">
            <v>1.9707948780364509E-3</v>
          </cell>
          <cell r="M46">
            <v>0.17699320762711701</v>
          </cell>
          <cell r="N46">
            <v>8.3202501046467335E-3</v>
          </cell>
          <cell r="P46">
            <v>2.5687982912508359E-4</v>
          </cell>
          <cell r="Q46">
            <v>4.3728027848630044E-4</v>
          </cell>
          <cell r="R46">
            <v>6.3374290139280698E-2</v>
          </cell>
          <cell r="T46">
            <v>2.0950028210934033E-2</v>
          </cell>
          <cell r="U46">
            <v>2.4763417586109521E-2</v>
          </cell>
        </row>
        <row r="47">
          <cell r="A47" t="str">
            <v>F96</v>
          </cell>
          <cell r="F47">
            <v>0.28841944146945381</v>
          </cell>
          <cell r="H47">
            <v>0.27492450703839333</v>
          </cell>
          <cell r="J47">
            <v>8.6820394938859735E-2</v>
          </cell>
          <cell r="L47">
            <v>4.0336108442359528E-3</v>
          </cell>
          <cell r="M47">
            <v>0.20805418869203252</v>
          </cell>
          <cell r="N47">
            <v>1.4173119371987964E-2</v>
          </cell>
          <cell r="P47">
            <v>2.9904113835437792E-4</v>
          </cell>
          <cell r="Q47">
            <v>7.9593226687228497E-4</v>
          </cell>
          <cell r="R47">
            <v>6.0283756153502503E-2</v>
          </cell>
          <cell r="T47">
            <v>2.4108233306994905E-2</v>
          </cell>
          <cell r="U47">
            <v>3.8087774779312758E-2</v>
          </cell>
        </row>
        <row r="48">
          <cell r="A48" t="str">
            <v>F101</v>
          </cell>
          <cell r="F48">
            <v>0.41524662419000902</v>
          </cell>
          <cell r="G48">
            <v>2.5042641016841736E-3</v>
          </cell>
          <cell r="H48">
            <v>0.25440767123612762</v>
          </cell>
          <cell r="I48">
            <v>3.8054303389412356E-3</v>
          </cell>
          <cell r="J48">
            <v>7.1955042045521223E-2</v>
          </cell>
          <cell r="K48">
            <v>2.4372992551390878E-3</v>
          </cell>
          <cell r="L48">
            <v>3.8411341040777E-3</v>
          </cell>
          <cell r="M48">
            <v>0.13263819859778711</v>
          </cell>
          <cell r="N48">
            <v>1.0044862778176266E-2</v>
          </cell>
          <cell r="O48">
            <v>5.9475285246371928E-5</v>
          </cell>
          <cell r="P48">
            <v>3.0699372301046631E-4</v>
          </cell>
          <cell r="Q48">
            <v>3.921959552289842E-4</v>
          </cell>
          <cell r="R48">
            <v>6.8520510210924312E-2</v>
          </cell>
          <cell r="S48">
            <v>3.00748947181005E-4</v>
          </cell>
          <cell r="T48">
            <v>1.5528376586915454E-2</v>
          </cell>
          <cell r="U48">
            <v>1.8011172644029981E-2</v>
          </cell>
        </row>
        <row r="49">
          <cell r="A49" t="str">
            <v>F101P</v>
          </cell>
          <cell r="F49">
            <v>0.35660200156237642</v>
          </cell>
          <cell r="G49">
            <v>1.9539836824398055E-3</v>
          </cell>
          <cell r="H49">
            <v>0.2627360024148635</v>
          </cell>
          <cell r="I49">
            <v>3.9160842078010622E-3</v>
          </cell>
          <cell r="J49">
            <v>7.7334260608671462E-2</v>
          </cell>
          <cell r="K49">
            <v>2.6932391741749349E-3</v>
          </cell>
          <cell r="L49">
            <v>2.0211648034487687E-3</v>
          </cell>
          <cell r="M49">
            <v>0.17558134231881778</v>
          </cell>
          <cell r="N49">
            <v>8.9728630322132696E-3</v>
          </cell>
          <cell r="O49">
            <v>5.2617904354922086E-5</v>
          </cell>
          <cell r="P49">
            <v>2.5141600857510836E-4</v>
          </cell>
          <cell r="Q49">
            <v>4.4253325827235625E-4</v>
          </cell>
          <cell r="R49">
            <v>6.2740038917474164E-2</v>
          </cell>
          <cell r="S49">
            <v>2.7044216378379043E-4</v>
          </cell>
          <cell r="T49">
            <v>2.0437799504951681E-2</v>
          </cell>
          <cell r="U49">
            <v>2.3994210437780331E-2</v>
          </cell>
        </row>
        <row r="50">
          <cell r="A50" t="str">
            <v>F101T</v>
          </cell>
          <cell r="F50">
            <v>0.35962028439767968</v>
          </cell>
          <cell r="G50">
            <v>1.9573885593618576E-3</v>
          </cell>
          <cell r="H50">
            <v>0.26248025673963504</v>
          </cell>
          <cell r="I50">
            <v>3.9084652949129498E-3</v>
          </cell>
          <cell r="J50">
            <v>7.6675600800952315E-2</v>
          </cell>
          <cell r="K50">
            <v>2.6615113498497968E-3</v>
          </cell>
          <cell r="L50">
            <v>1.8690708271632732E-3</v>
          </cell>
          <cell r="M50">
            <v>0.175422471848346</v>
          </cell>
          <cell r="N50">
            <v>8.8733473485383615E-3</v>
          </cell>
          <cell r="O50">
            <v>5.1380787985948606E-5</v>
          </cell>
          <cell r="P50">
            <v>2.3065506079411296E-4</v>
          </cell>
          <cell r="Q50">
            <v>3.8792560052632166E-4</v>
          </cell>
          <cell r="R50">
            <v>6.2112229170509126E-2</v>
          </cell>
          <cell r="S50">
            <v>2.6314269643042565E-4</v>
          </cell>
          <cell r="T50">
            <v>2.0406891737479647E-2</v>
          </cell>
          <cell r="U50">
            <v>2.307937777983449E-2</v>
          </cell>
        </row>
        <row r="51">
          <cell r="A51" t="str">
            <v>F101D</v>
          </cell>
          <cell r="F51">
            <v>0.59320055487753143</v>
          </cell>
          <cell r="G51">
            <v>4.2156554821564159E-3</v>
          </cell>
          <cell r="H51">
            <v>0.22666601727363819</v>
          </cell>
          <cell r="I51">
            <v>3.4317824746337242E-3</v>
          </cell>
          <cell r="J51">
            <v>5.6148883164335764E-2</v>
          </cell>
          <cell r="K51">
            <v>2.0325506310432517E-3</v>
          </cell>
          <cell r="L51">
            <v>9.6298691674688939E-3</v>
          </cell>
          <cell r="M51">
            <v>-4.7944919926289791E-4</v>
          </cell>
          <cell r="N51">
            <v>1.3477638389996598E-2</v>
          </cell>
          <cell r="O51">
            <v>8.2376895051783082E-5</v>
          </cell>
          <cell r="P51">
            <v>4.9481549061382638E-4</v>
          </cell>
          <cell r="Q51">
            <v>2.8627444962741103E-4</v>
          </cell>
          <cell r="R51">
            <v>9.0349224240985446E-2</v>
          </cell>
          <cell r="S51">
            <v>4.1590079910930973E-4</v>
          </cell>
          <cell r="T51">
            <v>2.664130597659435E-5</v>
          </cell>
          <cell r="U51">
            <v>2.1264557094726892E-5</v>
          </cell>
        </row>
        <row r="52">
          <cell r="A52" t="str">
            <v>F101R</v>
          </cell>
          <cell r="F52">
            <v>0.73127549123570545</v>
          </cell>
          <cell r="G52">
            <v>3.7087414458058165E-3</v>
          </cell>
          <cell r="H52">
            <v>0.45636154106981042</v>
          </cell>
          <cell r="I52">
            <v>7.4931254336522554E-3</v>
          </cell>
          <cell r="J52">
            <v>2.9110635774337111E-2</v>
          </cell>
          <cell r="K52">
            <v>-3.6839905888460568E-2</v>
          </cell>
          <cell r="L52">
            <v>1.1391270303499977E-2</v>
          </cell>
          <cell r="M52">
            <v>-2.0458388247672838E-2</v>
          </cell>
          <cell r="N52">
            <v>1.3319746437792955E-2</v>
          </cell>
          <cell r="O52">
            <v>4.4472332783709976E-5</v>
          </cell>
          <cell r="P52">
            <v>1.1151057673703235E-3</v>
          </cell>
          <cell r="Q52">
            <v>7.5049565775288862E-4</v>
          </cell>
          <cell r="R52">
            <v>-0.26000089884177019</v>
          </cell>
          <cell r="S52">
            <v>-1.0619542218023635E-3</v>
          </cell>
          <cell r="T52">
            <v>2.9866834006134421E-2</v>
          </cell>
          <cell r="U52">
            <v>3.3923687735063199E-2</v>
          </cell>
        </row>
        <row r="53">
          <cell r="A53" t="str">
            <v>F101M</v>
          </cell>
          <cell r="F53">
            <v>0.39419093859561866</v>
          </cell>
          <cell r="G53">
            <v>2.3327889818867673E-3</v>
          </cell>
          <cell r="H53">
            <v>0.25584640689755128</v>
          </cell>
          <cell r="I53">
            <v>3.820289899559392E-3</v>
          </cell>
          <cell r="J53">
            <v>7.3896322976572767E-2</v>
          </cell>
          <cell r="K53">
            <v>2.5944607753469306E-3</v>
          </cell>
          <cell r="L53">
            <v>4.1477364332554245E-3</v>
          </cell>
          <cell r="M53">
            <v>0.14721837405002425</v>
          </cell>
          <cell r="N53">
            <v>9.77487547585623E-3</v>
          </cell>
          <cell r="O53">
            <v>5.820885847620732E-5</v>
          </cell>
          <cell r="P53">
            <v>3.0135488747659177E-4</v>
          </cell>
          <cell r="Q53">
            <v>4.3578845433416181E-4</v>
          </cell>
          <cell r="R53">
            <v>6.747282409675498E-2</v>
          </cell>
          <cell r="S53">
            <v>2.9751776840983366E-4</v>
          </cell>
          <cell r="T53">
            <v>1.7040246232802342E-2</v>
          </cell>
          <cell r="U53">
            <v>2.0571865616074395E-2</v>
          </cell>
        </row>
        <row r="54">
          <cell r="A54" t="str">
            <v>F102</v>
          </cell>
          <cell r="F54">
            <v>0.42043536439798462</v>
          </cell>
          <cell r="G54">
            <v>2.5400642195451992E-3</v>
          </cell>
          <cell r="H54">
            <v>0.2517211557810925</v>
          </cell>
          <cell r="I54">
            <v>3.7597974385156657E-3</v>
          </cell>
          <cell r="J54">
            <v>7.1043112425450236E-2</v>
          </cell>
          <cell r="K54">
            <v>2.4879004416837164E-3</v>
          </cell>
          <cell r="L54">
            <v>4.8559196465159434E-3</v>
          </cell>
          <cell r="M54">
            <v>0.12992316281923791</v>
          </cell>
          <cell r="N54">
            <v>9.9668932906888715E-3</v>
          </cell>
          <cell r="O54">
            <v>5.8705377275339165E-5</v>
          </cell>
          <cell r="P54">
            <v>3.171169900580369E-4</v>
          </cell>
          <cell r="Q54">
            <v>3.8372918359632317E-4</v>
          </cell>
          <cell r="R54">
            <v>7.0035596600675445E-2</v>
          </cell>
          <cell r="S54">
            <v>3.0409584855069504E-4</v>
          </cell>
          <cell r="T54">
            <v>1.5062605507769089E-2</v>
          </cell>
          <cell r="U54">
            <v>1.7104780031360334E-2</v>
          </cell>
        </row>
        <row r="55">
          <cell r="A55" t="str">
            <v>F102P</v>
          </cell>
          <cell r="F55">
            <v>0.3612108308620956</v>
          </cell>
          <cell r="G55">
            <v>1.9634728722655631E-3</v>
          </cell>
          <cell r="H55">
            <v>0.26222597530733793</v>
          </cell>
          <cell r="I55">
            <v>3.9046190090024917E-3</v>
          </cell>
          <cell r="J55">
            <v>7.6680078624345199E-2</v>
          </cell>
          <cell r="K55">
            <v>2.6616544712238185E-3</v>
          </cell>
          <cell r="L55">
            <v>1.8849007717476522E-3</v>
          </cell>
          <cell r="M55">
            <v>0.17341022723251692</v>
          </cell>
          <cell r="N55">
            <v>8.8834200380665061E-3</v>
          </cell>
          <cell r="O55">
            <v>5.1459111411887789E-5</v>
          </cell>
          <cell r="P55">
            <v>2.4773815504330275E-4</v>
          </cell>
          <cell r="Q55">
            <v>4.173214615321131E-4</v>
          </cell>
          <cell r="R55">
            <v>6.2936731005162491E-2</v>
          </cell>
          <cell r="S55">
            <v>2.6615208938057501E-4</v>
          </cell>
          <cell r="T55">
            <v>2.0229083726301465E-2</v>
          </cell>
          <cell r="U55">
            <v>2.3026335262566602E-2</v>
          </cell>
        </row>
        <row r="56">
          <cell r="A56" t="str">
            <v>F102T</v>
          </cell>
          <cell r="F56">
            <v>0.35972516129850224</v>
          </cell>
          <cell r="G56">
            <v>1.955397057156963E-3</v>
          </cell>
          <cell r="H56">
            <v>0.26114743303503696</v>
          </cell>
          <cell r="I56">
            <v>3.8885592092305463E-3</v>
          </cell>
          <cell r="J56">
            <v>7.6364691462021614E-2</v>
          </cell>
          <cell r="K56">
            <v>2.6507070169980917E-3</v>
          </cell>
          <cell r="L56">
            <v>1.8771481257367458E-3</v>
          </cell>
          <cell r="M56">
            <v>0.17667165416106187</v>
          </cell>
          <cell r="N56">
            <v>8.8468822998716903E-3</v>
          </cell>
          <cell r="O56">
            <v>5.1247458745184139E-5</v>
          </cell>
          <cell r="P56">
            <v>2.4671920155342484E-4</v>
          </cell>
          <cell r="Q56">
            <v>4.1560500748184895E-4</v>
          </cell>
          <cell r="R56">
            <v>6.2677870589866333E-2</v>
          </cell>
          <cell r="S56">
            <v>2.6505739889874262E-4</v>
          </cell>
          <cell r="T56">
            <v>2.0284239332470193E-2</v>
          </cell>
          <cell r="U56">
            <v>2.2931627345367536E-2</v>
          </cell>
        </row>
        <row r="57">
          <cell r="A57" t="str">
            <v>F102D</v>
          </cell>
          <cell r="F57">
            <v>0.59293304875368946</v>
          </cell>
          <cell r="G57">
            <v>4.2135031980836558E-3</v>
          </cell>
          <cell r="H57">
            <v>0.22237350047968232</v>
          </cell>
          <cell r="I57">
            <v>3.3563127089558916E-3</v>
          </cell>
          <cell r="J57">
            <v>5.5049883901991545E-2</v>
          </cell>
          <cell r="K57">
            <v>1.9960653463321812E-3</v>
          </cell>
          <cell r="L57">
            <v>1.3447191639561361E-2</v>
          </cell>
          <cell r="M57">
            <v>1.2429080800940161E-3</v>
          </cell>
          <cell r="N57">
            <v>1.313133077080177E-2</v>
          </cell>
          <cell r="O57">
            <v>7.9838688703897016E-5</v>
          </cell>
          <cell r="P57">
            <v>5.1851887205776989E-4</v>
          </cell>
          <cell r="Q57">
            <v>2.8826931471700914E-4</v>
          </cell>
          <cell r="R57">
            <v>9.0786954772562267E-2</v>
          </cell>
          <cell r="S57">
            <v>4.1474396205612386E-4</v>
          </cell>
          <cell r="T57">
            <v>8.396475535536384E-5</v>
          </cell>
          <cell r="U57">
            <v>8.396475535536384E-5</v>
          </cell>
        </row>
        <row r="58">
          <cell r="A58" t="str">
            <v>F102R</v>
          </cell>
          <cell r="F58">
            <v>0.42043536439798462</v>
          </cell>
          <cell r="G58">
            <v>2.5400642195451992E-3</v>
          </cell>
          <cell r="H58">
            <v>0.2517211557810925</v>
          </cell>
          <cell r="I58">
            <v>3.7597974385156657E-3</v>
          </cell>
          <cell r="J58">
            <v>7.1043112425450236E-2</v>
          </cell>
          <cell r="K58">
            <v>2.4879004416837164E-3</v>
          </cell>
          <cell r="L58">
            <v>4.8559196465159434E-3</v>
          </cell>
          <cell r="M58">
            <v>0.12992316281923791</v>
          </cell>
          <cell r="N58">
            <v>9.9668932906888715E-3</v>
          </cell>
          <cell r="O58">
            <v>5.8705377275339165E-5</v>
          </cell>
          <cell r="P58">
            <v>3.171169900580369E-4</v>
          </cell>
          <cell r="Q58">
            <v>3.8372918359632317E-4</v>
          </cell>
          <cell r="R58">
            <v>7.0035596600675445E-2</v>
          </cell>
          <cell r="S58">
            <v>3.0409584855069504E-4</v>
          </cell>
          <cell r="T58">
            <v>1.5062605507769089E-2</v>
          </cell>
          <cell r="U58">
            <v>1.7104780031360334E-2</v>
          </cell>
        </row>
        <row r="59">
          <cell r="A59" t="str">
            <v>F102M</v>
          </cell>
          <cell r="F59">
            <v>0.42043536439798462</v>
          </cell>
          <cell r="G59">
            <v>2.5400642195451992E-3</v>
          </cell>
          <cell r="H59">
            <v>0.2517211557810925</v>
          </cell>
          <cell r="I59">
            <v>3.7597974385156657E-3</v>
          </cell>
          <cell r="J59">
            <v>7.1043112425450236E-2</v>
          </cell>
          <cell r="K59">
            <v>2.4879004416837164E-3</v>
          </cell>
          <cell r="L59">
            <v>4.8559196465159434E-3</v>
          </cell>
          <cell r="M59">
            <v>0.12992316281923791</v>
          </cell>
          <cell r="N59">
            <v>9.9668932906888715E-3</v>
          </cell>
          <cell r="O59">
            <v>5.8705377275339165E-5</v>
          </cell>
          <cell r="P59">
            <v>3.171169900580369E-4</v>
          </cell>
          <cell r="Q59">
            <v>3.8372918359632317E-4</v>
          </cell>
          <cell r="R59">
            <v>7.0035596600675445E-2</v>
          </cell>
          <cell r="S59">
            <v>3.0409584855069504E-4</v>
          </cell>
          <cell r="T59">
            <v>1.5062605507769089E-2</v>
          </cell>
          <cell r="U59">
            <v>1.7104780031360334E-2</v>
          </cell>
        </row>
        <row r="60">
          <cell r="A60" t="str">
            <v>F103</v>
          </cell>
          <cell r="F60">
            <v>0.16666666666666666</v>
          </cell>
          <cell r="G60">
            <v>0.16666666666666666</v>
          </cell>
          <cell r="H60">
            <v>0</v>
          </cell>
          <cell r="J60">
            <v>0</v>
          </cell>
          <cell r="L60">
            <v>0</v>
          </cell>
          <cell r="M60">
            <v>0</v>
          </cell>
          <cell r="N60">
            <v>0.16666666666666666</v>
          </cell>
          <cell r="O60">
            <v>0.16666666666666666</v>
          </cell>
          <cell r="P60">
            <v>0</v>
          </cell>
          <cell r="Q60">
            <v>0</v>
          </cell>
          <cell r="R60">
            <v>0.16666666666666666</v>
          </cell>
          <cell r="S60">
            <v>0.16666666666666666</v>
          </cell>
          <cell r="T60">
            <v>0</v>
          </cell>
          <cell r="U60">
            <v>0</v>
          </cell>
        </row>
        <row r="61">
          <cell r="A61" t="str">
            <v>F104</v>
          </cell>
          <cell r="F61">
            <v>0.41863073778409748</v>
          </cell>
          <cell r="G61">
            <v>2.5287142354980833E-3</v>
          </cell>
          <cell r="H61">
            <v>0.25253296129420161</v>
          </cell>
          <cell r="I61">
            <v>3.7753214363737309E-3</v>
          </cell>
          <cell r="J61">
            <v>7.1435498700938724E-2</v>
          </cell>
          <cell r="K61">
            <v>2.5021821678955537E-3</v>
          </cell>
          <cell r="L61">
            <v>3.8430065735554578E-3</v>
          </cell>
          <cell r="M61">
            <v>0.13125088258204326</v>
          </cell>
          <cell r="N61">
            <v>1.0023453893099129E-2</v>
          </cell>
          <cell r="O61">
            <v>5.942210825060496E-5</v>
          </cell>
          <cell r="P61">
            <v>3.1662649863528039E-4</v>
          </cell>
          <cell r="Q61">
            <v>3.9341540299553678E-4</v>
          </cell>
          <cell r="R61">
            <v>6.9771508200279622E-2</v>
          </cell>
          <cell r="S61">
            <v>3.0459540772140921E-4</v>
          </cell>
          <cell r="T61">
            <v>1.5206918155587994E-2</v>
          </cell>
          <cell r="U61">
            <v>1.7424755558826038E-2</v>
          </cell>
        </row>
        <row r="62">
          <cell r="A62" t="str">
            <v>F104P</v>
          </cell>
          <cell r="F62">
            <v>0.35917798187731809</v>
          </cell>
          <cell r="G62">
            <v>1.9569770941825397E-3</v>
          </cell>
          <cell r="H62">
            <v>0.2624357707765913</v>
          </cell>
          <cell r="I62">
            <v>3.9084418463324732E-3</v>
          </cell>
          <cell r="J62">
            <v>7.6967799802872591E-2</v>
          </cell>
          <cell r="K62">
            <v>2.6754285018412258E-3</v>
          </cell>
          <cell r="L62">
            <v>1.9447949497777269E-3</v>
          </cell>
          <cell r="M62">
            <v>0.17438457029731008</v>
          </cell>
          <cell r="N62">
            <v>8.9234811917278563E-3</v>
          </cell>
          <cell r="O62">
            <v>5.1939691270730116E-5</v>
          </cell>
          <cell r="P62">
            <v>2.4933417092828919E-4</v>
          </cell>
          <cell r="Q62">
            <v>4.2832348217203319E-4</v>
          </cell>
          <cell r="R62">
            <v>6.2845829760252464E-2</v>
          </cell>
          <cell r="S62">
            <v>2.6759705357922922E-4</v>
          </cell>
          <cell r="T62">
            <v>2.0325386476701145E-2</v>
          </cell>
          <cell r="U62">
            <v>2.3456343027141776E-2</v>
          </cell>
        </row>
        <row r="63">
          <cell r="A63" t="str">
            <v>F104T</v>
          </cell>
          <cell r="F63">
            <v>0.35972556709299874</v>
          </cell>
          <cell r="G63">
            <v>1.9553992629781003E-3</v>
          </cell>
          <cell r="H63">
            <v>0.26114772762713812</v>
          </cell>
          <cell r="I63">
            <v>3.8885635957903327E-3</v>
          </cell>
          <cell r="J63">
            <v>7.6364777606597656E-2</v>
          </cell>
          <cell r="K63">
            <v>2.6507100071762471E-3</v>
          </cell>
          <cell r="L63">
            <v>1.8771502432877553E-3</v>
          </cell>
          <cell r="M63">
            <v>0.17667076333773793</v>
          </cell>
          <cell r="N63">
            <v>8.8468922797578231E-3</v>
          </cell>
          <cell r="O63">
            <v>5.1247516555810007E-5</v>
          </cell>
          <cell r="P63">
            <v>2.4671947986949761E-4</v>
          </cell>
          <cell r="Q63">
            <v>4.1560547631262009E-4</v>
          </cell>
          <cell r="R63">
            <v>6.2677941294775733E-2</v>
          </cell>
          <cell r="S63">
            <v>2.6505769790155173E-4</v>
          </cell>
          <cell r="T63">
            <v>2.0284224267315736E-2</v>
          </cell>
          <cell r="U63">
            <v>2.2931653213805928E-2</v>
          </cell>
        </row>
        <row r="64">
          <cell r="A64" t="str">
            <v>F104D</v>
          </cell>
          <cell r="F64">
            <v>0.59229167100913571</v>
          </cell>
          <cell r="G64">
            <v>4.2195486491671541E-3</v>
          </cell>
          <cell r="H64">
            <v>0.22607828094617158</v>
          </cell>
          <cell r="I64">
            <v>3.425439643724864E-3</v>
          </cell>
          <cell r="J64">
            <v>5.6072123559256469E-2</v>
          </cell>
          <cell r="K64">
            <v>2.0291180643709317E-3</v>
          </cell>
          <cell r="L64">
            <v>9.5413668488804025E-3</v>
          </cell>
          <cell r="M64">
            <v>9.9395656111339408E-4</v>
          </cell>
          <cell r="N64">
            <v>1.3439738084157845E-2</v>
          </cell>
          <cell r="O64">
            <v>8.2720403317331905E-5</v>
          </cell>
          <cell r="P64">
            <v>5.0162732521492328E-4</v>
          </cell>
          <cell r="Q64">
            <v>3.0065069024987333E-4</v>
          </cell>
          <cell r="R64">
            <v>9.047207214113083E-2</v>
          </cell>
          <cell r="S64">
            <v>4.1739244318877262E-4</v>
          </cell>
          <cell r="T64">
            <v>6.7146815459942936E-5</v>
          </cell>
          <cell r="U64">
            <v>6.7146815459942936E-5</v>
          </cell>
        </row>
        <row r="65">
          <cell r="A65" t="str">
            <v>F104R</v>
          </cell>
          <cell r="F65">
            <v>0.86554644617617471</v>
          </cell>
          <cell r="G65">
            <v>5.0685435896498975E-3</v>
          </cell>
          <cell r="H65">
            <v>1.9142810821248711E-2</v>
          </cell>
          <cell r="I65">
            <v>2.4052483388883278E-4</v>
          </cell>
          <cell r="J65">
            <v>3.010524174446805E-4</v>
          </cell>
          <cell r="K65">
            <v>9.5316556587374002E-6</v>
          </cell>
          <cell r="L65">
            <v>9.6195408768739357E-3</v>
          </cell>
          <cell r="M65">
            <v>6.5436091210022596E-4</v>
          </cell>
          <cell r="N65">
            <v>3.6906689560413826E-3</v>
          </cell>
          <cell r="O65">
            <v>3.1069973171725364E-5</v>
          </cell>
          <cell r="P65">
            <v>2.7167470063877782E-3</v>
          </cell>
          <cell r="Q65">
            <v>5.7374968277898117E-4</v>
          </cell>
          <cell r="R65">
            <v>9.2040918150577092E-2</v>
          </cell>
          <cell r="S65">
            <v>3.559094155302857E-4</v>
          </cell>
          <cell r="T65">
            <v>4.062766236861398E-6</v>
          </cell>
          <cell r="U65">
            <v>4.062766236861398E-6</v>
          </cell>
        </row>
        <row r="66">
          <cell r="A66" t="str">
            <v>F104M</v>
          </cell>
          <cell r="F66">
            <v>0.41863073778409748</v>
          </cell>
          <cell r="G66">
            <v>2.5287142354980833E-3</v>
          </cell>
          <cell r="H66">
            <v>0.25253296129420161</v>
          </cell>
          <cell r="I66">
            <v>3.7753214363737309E-3</v>
          </cell>
          <cell r="J66">
            <v>7.1435498700938724E-2</v>
          </cell>
          <cell r="K66">
            <v>2.5021821678955537E-3</v>
          </cell>
          <cell r="L66">
            <v>3.8430065735554578E-3</v>
          </cell>
          <cell r="M66">
            <v>0.13125088258204326</v>
          </cell>
          <cell r="N66">
            <v>1.0023453893099129E-2</v>
          </cell>
          <cell r="O66">
            <v>5.942210825060496E-5</v>
          </cell>
          <cell r="P66">
            <v>3.1662649863528039E-4</v>
          </cell>
          <cell r="Q66">
            <v>3.9341540299553678E-4</v>
          </cell>
          <cell r="R66">
            <v>6.9771508200279622E-2</v>
          </cell>
          <cell r="S66">
            <v>3.0459540772140921E-4</v>
          </cell>
          <cell r="T66">
            <v>1.5206918155587994E-2</v>
          </cell>
          <cell r="U66">
            <v>1.7424755558826038E-2</v>
          </cell>
        </row>
        <row r="67">
          <cell r="A67" t="str">
            <v>F105</v>
          </cell>
          <cell r="F67">
            <v>0.36073238364021643</v>
          </cell>
          <cell r="G67">
            <v>1.9608721248330222E-3</v>
          </cell>
          <cell r="H67">
            <v>0.26187863996002586</v>
          </cell>
          <cell r="I67">
            <v>3.8994470873497129E-3</v>
          </cell>
          <cell r="J67">
            <v>7.6578510876490757E-2</v>
          </cell>
          <cell r="K67">
            <v>2.6581289368861022E-3</v>
          </cell>
          <cell r="L67">
            <v>1.8824040981689331E-3</v>
          </cell>
          <cell r="M67">
            <v>0.17446054198053529</v>
          </cell>
          <cell r="N67">
            <v>8.8716533708603912E-3</v>
          </cell>
          <cell r="O67">
            <v>5.1390950474308404E-5</v>
          </cell>
          <cell r="P67">
            <v>2.4741000975554641E-4</v>
          </cell>
          <cell r="Q67">
            <v>4.167686921330781E-4</v>
          </cell>
          <cell r="R67">
            <v>6.2853367214459679E-2</v>
          </cell>
          <cell r="S67">
            <v>2.6579955364000059E-4</v>
          </cell>
          <cell r="T67">
            <v>2.0246846119224601E-2</v>
          </cell>
          <cell r="U67">
            <v>2.2995835384946268E-2</v>
          </cell>
        </row>
        <row r="68">
          <cell r="A68" t="str">
            <v>F105P</v>
          </cell>
          <cell r="F68">
            <v>0.3612108308620956</v>
          </cell>
          <cell r="G68">
            <v>1.9634728722655631E-3</v>
          </cell>
          <cell r="H68">
            <v>0.26222597530733793</v>
          </cell>
          <cell r="I68">
            <v>3.9046190090024917E-3</v>
          </cell>
          <cell r="J68">
            <v>7.6680078624345199E-2</v>
          </cell>
          <cell r="K68">
            <v>2.6616544712238185E-3</v>
          </cell>
          <cell r="L68">
            <v>1.8849007717476522E-3</v>
          </cell>
          <cell r="M68">
            <v>0.17341022723251692</v>
          </cell>
          <cell r="N68">
            <v>8.8834200380665061E-3</v>
          </cell>
          <cell r="O68">
            <v>5.1459111411887789E-5</v>
          </cell>
          <cell r="P68">
            <v>2.4773815504330275E-4</v>
          </cell>
          <cell r="Q68">
            <v>4.173214615321131E-4</v>
          </cell>
          <cell r="R68">
            <v>6.2936731005162491E-2</v>
          </cell>
          <cell r="S68">
            <v>2.6615208938057501E-4</v>
          </cell>
          <cell r="T68">
            <v>2.0229083726301465E-2</v>
          </cell>
          <cell r="U68">
            <v>2.3026335262566602E-2</v>
          </cell>
        </row>
        <row r="69">
          <cell r="A69" t="str">
            <v>F105T</v>
          </cell>
          <cell r="F69">
            <v>0.35972516129850224</v>
          </cell>
          <cell r="G69">
            <v>1.955397057156963E-3</v>
          </cell>
          <cell r="H69">
            <v>0.26114743303503696</v>
          </cell>
          <cell r="I69">
            <v>3.8885592092305463E-3</v>
          </cell>
          <cell r="J69">
            <v>7.6364691462021614E-2</v>
          </cell>
          <cell r="K69">
            <v>2.6507070169980917E-3</v>
          </cell>
          <cell r="L69">
            <v>1.8771481257367458E-3</v>
          </cell>
          <cell r="M69">
            <v>0.17667165416106187</v>
          </cell>
          <cell r="N69">
            <v>8.8468822998716903E-3</v>
          </cell>
          <cell r="O69">
            <v>5.1247458745184139E-5</v>
          </cell>
          <cell r="P69">
            <v>2.4671920155342484E-4</v>
          </cell>
          <cell r="Q69">
            <v>4.1560500748184895E-4</v>
          </cell>
          <cell r="R69">
            <v>6.2677870589866333E-2</v>
          </cell>
          <cell r="S69">
            <v>2.6505739889874262E-4</v>
          </cell>
          <cell r="T69">
            <v>2.0284239332470193E-2</v>
          </cell>
          <cell r="U69">
            <v>2.2931627345367536E-2</v>
          </cell>
        </row>
        <row r="70">
          <cell r="A70" t="str">
            <v>F105D</v>
          </cell>
          <cell r="F70">
            <v>6.25E-2</v>
          </cell>
          <cell r="G70">
            <v>6.25E-2</v>
          </cell>
          <cell r="H70">
            <v>6.25E-2</v>
          </cell>
          <cell r="I70">
            <v>6.25E-2</v>
          </cell>
          <cell r="J70">
            <v>6.25E-2</v>
          </cell>
          <cell r="K70">
            <v>6.25E-2</v>
          </cell>
          <cell r="L70">
            <v>6.25E-2</v>
          </cell>
          <cell r="M70">
            <v>6.25E-2</v>
          </cell>
          <cell r="N70">
            <v>6.25E-2</v>
          </cell>
          <cell r="O70">
            <v>6.25E-2</v>
          </cell>
          <cell r="P70">
            <v>6.25E-2</v>
          </cell>
          <cell r="Q70">
            <v>6.25E-2</v>
          </cell>
          <cell r="R70">
            <v>6.25E-2</v>
          </cell>
          <cell r="S70">
            <v>6.25E-2</v>
          </cell>
          <cell r="T70">
            <v>6.25E-2</v>
          </cell>
          <cell r="U70">
            <v>6.25E-2</v>
          </cell>
        </row>
        <row r="71">
          <cell r="A71" t="str">
            <v>F105R</v>
          </cell>
          <cell r="F71">
            <v>6.25E-2</v>
          </cell>
          <cell r="G71">
            <v>6.25E-2</v>
          </cell>
          <cell r="H71">
            <v>6.25E-2</v>
          </cell>
          <cell r="I71">
            <v>6.25E-2</v>
          </cell>
          <cell r="J71">
            <v>6.25E-2</v>
          </cell>
          <cell r="K71">
            <v>6.25E-2</v>
          </cell>
          <cell r="L71">
            <v>6.25E-2</v>
          </cell>
          <cell r="M71">
            <v>6.25E-2</v>
          </cell>
          <cell r="N71">
            <v>6.25E-2</v>
          </cell>
          <cell r="O71">
            <v>6.25E-2</v>
          </cell>
          <cell r="P71">
            <v>6.25E-2</v>
          </cell>
          <cell r="Q71">
            <v>6.25E-2</v>
          </cell>
          <cell r="R71">
            <v>6.25E-2</v>
          </cell>
          <cell r="S71">
            <v>6.25E-2</v>
          </cell>
          <cell r="T71">
            <v>6.25E-2</v>
          </cell>
          <cell r="U71">
            <v>6.25E-2</v>
          </cell>
        </row>
        <row r="72">
          <cell r="A72" t="str">
            <v>F105M</v>
          </cell>
          <cell r="F72">
            <v>6.25E-2</v>
          </cell>
          <cell r="G72">
            <v>6.25E-2</v>
          </cell>
          <cell r="H72">
            <v>6.25E-2</v>
          </cell>
          <cell r="I72">
            <v>6.25E-2</v>
          </cell>
          <cell r="J72">
            <v>6.25E-2</v>
          </cell>
          <cell r="K72">
            <v>6.25E-2</v>
          </cell>
          <cell r="L72">
            <v>6.25E-2</v>
          </cell>
          <cell r="M72">
            <v>6.25E-2</v>
          </cell>
          <cell r="N72">
            <v>6.25E-2</v>
          </cell>
          <cell r="O72">
            <v>6.25E-2</v>
          </cell>
          <cell r="P72">
            <v>6.25E-2</v>
          </cell>
          <cell r="Q72">
            <v>6.25E-2</v>
          </cell>
          <cell r="R72">
            <v>6.25E-2</v>
          </cell>
          <cell r="S72">
            <v>6.25E-2</v>
          </cell>
          <cell r="T72">
            <v>6.25E-2</v>
          </cell>
          <cell r="U72">
            <v>6.25E-2</v>
          </cell>
        </row>
        <row r="73">
          <cell r="A73" t="str">
            <v>F106</v>
          </cell>
          <cell r="F73">
            <v>0.35972516129850224</v>
          </cell>
          <cell r="G73">
            <v>1.955397057156963E-3</v>
          </cell>
          <cell r="H73">
            <v>0.26114743303503696</v>
          </cell>
          <cell r="I73">
            <v>3.8885592092305463E-3</v>
          </cell>
          <cell r="J73">
            <v>7.6364691462021614E-2</v>
          </cell>
          <cell r="K73">
            <v>2.6507070169980917E-3</v>
          </cell>
          <cell r="L73">
            <v>1.8771481257367458E-3</v>
          </cell>
          <cell r="M73">
            <v>0.17667165416106187</v>
          </cell>
          <cell r="N73">
            <v>8.8468822998716903E-3</v>
          </cell>
          <cell r="O73">
            <v>5.1247458745184139E-5</v>
          </cell>
          <cell r="P73">
            <v>2.4671920155342484E-4</v>
          </cell>
          <cell r="Q73">
            <v>4.1560500748184895E-4</v>
          </cell>
          <cell r="R73">
            <v>6.2677870589866333E-2</v>
          </cell>
          <cell r="S73">
            <v>2.6505739889874262E-4</v>
          </cell>
          <cell r="T73">
            <v>2.0284239332470193E-2</v>
          </cell>
          <cell r="U73">
            <v>2.2931627345367536E-2</v>
          </cell>
        </row>
        <row r="74">
          <cell r="A74" t="str">
            <v>F107</v>
          </cell>
          <cell r="F74">
            <v>0.4805292887821413</v>
          </cell>
          <cell r="G74">
            <v>3.1251196814507708E-3</v>
          </cell>
          <cell r="H74">
            <v>0.24106212999244939</v>
          </cell>
          <cell r="I74">
            <v>3.6128499492499824E-3</v>
          </cell>
          <cell r="J74">
            <v>6.532339797118332E-2</v>
          </cell>
          <cell r="K74">
            <v>2.3115957772274227E-3</v>
          </cell>
          <cell r="L74">
            <v>7.8705518089801016E-3</v>
          </cell>
          <cell r="M74">
            <v>8.5797726880482567E-2</v>
          </cell>
          <cell r="N74">
            <v>1.1066271467739253E-2</v>
          </cell>
          <cell r="O74">
            <v>6.605801522565522E-5</v>
          </cell>
          <cell r="P74">
            <v>3.8751427672826177E-4</v>
          </cell>
          <cell r="Q74">
            <v>3.4964378537293922E-4</v>
          </cell>
          <cell r="R74">
            <v>7.723867051009739E-2</v>
          </cell>
          <cell r="S74">
            <v>3.4259660589373256E-4</v>
          </cell>
          <cell r="T74">
            <v>9.8202855963976359E-3</v>
          </cell>
          <cell r="U74">
            <v>1.1096298899380144E-2</v>
          </cell>
        </row>
        <row r="75">
          <cell r="A75" t="str">
            <v>F107P</v>
          </cell>
          <cell r="F75">
            <v>0.3612108308620956</v>
          </cell>
          <cell r="G75">
            <v>1.9634728722655631E-3</v>
          </cell>
          <cell r="H75">
            <v>0.26222597530733793</v>
          </cell>
          <cell r="I75">
            <v>3.9046190090024917E-3</v>
          </cell>
          <cell r="J75">
            <v>7.6680078624345199E-2</v>
          </cell>
          <cell r="K75">
            <v>2.6616544712238185E-3</v>
          </cell>
          <cell r="L75">
            <v>1.8849007717476522E-3</v>
          </cell>
          <cell r="M75">
            <v>0.17341022723251692</v>
          </cell>
          <cell r="N75">
            <v>8.8834200380665061E-3</v>
          </cell>
          <cell r="O75">
            <v>5.1459111411887789E-5</v>
          </cell>
          <cell r="P75">
            <v>2.4773815504330275E-4</v>
          </cell>
          <cell r="Q75">
            <v>4.173214615321131E-4</v>
          </cell>
          <cell r="R75">
            <v>6.2936731005162491E-2</v>
          </cell>
          <cell r="S75">
            <v>2.6615208938057501E-4</v>
          </cell>
          <cell r="T75">
            <v>2.0229083726301465E-2</v>
          </cell>
          <cell r="U75">
            <v>2.3026335262566602E-2</v>
          </cell>
        </row>
        <row r="76">
          <cell r="A76" t="str">
            <v>F107T</v>
          </cell>
          <cell r="F76">
            <v>0.35972516129850224</v>
          </cell>
          <cell r="G76">
            <v>1.955397057156963E-3</v>
          </cell>
          <cell r="H76">
            <v>0.26114743303503696</v>
          </cell>
          <cell r="I76">
            <v>3.8885592092305463E-3</v>
          </cell>
          <cell r="J76">
            <v>7.6364691462021614E-2</v>
          </cell>
          <cell r="K76">
            <v>2.6507070169980917E-3</v>
          </cell>
          <cell r="L76">
            <v>1.8771481257367458E-3</v>
          </cell>
          <cell r="M76">
            <v>0.17667165416106187</v>
          </cell>
          <cell r="N76">
            <v>8.8468822998716903E-3</v>
          </cell>
          <cell r="O76">
            <v>5.1247458745184139E-5</v>
          </cell>
          <cell r="P76">
            <v>2.4671920155342484E-4</v>
          </cell>
          <cell r="Q76">
            <v>4.1560500748184895E-4</v>
          </cell>
          <cell r="R76">
            <v>6.2677870589866333E-2</v>
          </cell>
          <cell r="S76">
            <v>2.6505739889874262E-4</v>
          </cell>
          <cell r="T76">
            <v>2.0284239332470193E-2</v>
          </cell>
          <cell r="U76">
            <v>2.2931627345367536E-2</v>
          </cell>
        </row>
        <row r="77">
          <cell r="A77" t="str">
            <v>F107D</v>
          </cell>
          <cell r="F77">
            <v>0.59293304875368946</v>
          </cell>
          <cell r="G77">
            <v>4.2135031980836558E-3</v>
          </cell>
          <cell r="H77">
            <v>0.22237350047968232</v>
          </cell>
          <cell r="I77">
            <v>3.3563127089558916E-3</v>
          </cell>
          <cell r="J77">
            <v>5.5049883901991545E-2</v>
          </cell>
          <cell r="K77">
            <v>1.9960653463321812E-3</v>
          </cell>
          <cell r="L77">
            <v>1.3447191639561361E-2</v>
          </cell>
          <cell r="M77">
            <v>1.2429080800940161E-3</v>
          </cell>
          <cell r="N77">
            <v>1.313133077080177E-2</v>
          </cell>
          <cell r="O77">
            <v>7.9838688703897016E-5</v>
          </cell>
          <cell r="P77">
            <v>5.1851887205776989E-4</v>
          </cell>
          <cell r="Q77">
            <v>2.8826931471700914E-4</v>
          </cell>
          <cell r="R77">
            <v>9.0786954772562267E-2</v>
          </cell>
          <cell r="S77">
            <v>4.1474396205612386E-4</v>
          </cell>
          <cell r="T77">
            <v>8.396475535536384E-5</v>
          </cell>
          <cell r="U77">
            <v>8.396475535536384E-5</v>
          </cell>
        </row>
        <row r="78">
          <cell r="A78" t="str">
            <v>F107R</v>
          </cell>
          <cell r="F78">
            <v>0.59293304875368946</v>
          </cell>
          <cell r="G78">
            <v>4.2135031980836558E-3</v>
          </cell>
          <cell r="H78">
            <v>0.22237350047968232</v>
          </cell>
          <cell r="I78">
            <v>3.3563127089558916E-3</v>
          </cell>
          <cell r="J78">
            <v>5.5049883901991545E-2</v>
          </cell>
          <cell r="K78">
            <v>1.9960653463321812E-3</v>
          </cell>
          <cell r="L78">
            <v>1.3447191639561361E-2</v>
          </cell>
          <cell r="M78">
            <v>1.2429080800940161E-3</v>
          </cell>
          <cell r="N78">
            <v>1.313133077080177E-2</v>
          </cell>
          <cell r="O78">
            <v>7.9838688703897016E-5</v>
          </cell>
          <cell r="P78">
            <v>5.1851887205776989E-4</v>
          </cell>
          <cell r="Q78">
            <v>2.8826931471700914E-4</v>
          </cell>
          <cell r="R78">
            <v>9.0786954772562267E-2</v>
          </cell>
          <cell r="S78">
            <v>4.1474396205612386E-4</v>
          </cell>
          <cell r="T78">
            <v>8.396475535536384E-5</v>
          </cell>
          <cell r="U78">
            <v>8.396475535536384E-5</v>
          </cell>
        </row>
        <row r="79">
          <cell r="A79" t="str">
            <v>F107M</v>
          </cell>
          <cell r="F79">
            <v>0.59293304875368946</v>
          </cell>
          <cell r="G79">
            <v>4.2135031980836558E-3</v>
          </cell>
          <cell r="H79">
            <v>0.22237350047968232</v>
          </cell>
          <cell r="I79">
            <v>3.3563127089558916E-3</v>
          </cell>
          <cell r="J79">
            <v>5.5049883901991545E-2</v>
          </cell>
          <cell r="K79">
            <v>1.9960653463321812E-3</v>
          </cell>
          <cell r="L79">
            <v>1.3447191639561361E-2</v>
          </cell>
          <cell r="M79">
            <v>1.2429080800940161E-3</v>
          </cell>
          <cell r="N79">
            <v>1.313133077080177E-2</v>
          </cell>
          <cell r="O79">
            <v>7.9838688703897016E-5</v>
          </cell>
          <cell r="P79">
            <v>5.1851887205776989E-4</v>
          </cell>
          <cell r="Q79">
            <v>2.8826931471700914E-4</v>
          </cell>
          <cell r="R79">
            <v>9.0786954772562267E-2</v>
          </cell>
          <cell r="S79">
            <v>4.1474396205612386E-4</v>
          </cell>
          <cell r="T79">
            <v>8.396475535536384E-5</v>
          </cell>
          <cell r="U79">
            <v>8.396475535536384E-5</v>
          </cell>
        </row>
        <row r="80">
          <cell r="A80" t="str">
            <v>F108</v>
          </cell>
          <cell r="F80">
            <v>0.41995722689470799</v>
          </cell>
          <cell r="G80">
            <v>2.6219864876716741E-3</v>
          </cell>
          <cell r="H80">
            <v>0.24818595924380207</v>
          </cell>
          <cell r="I80">
            <v>3.7142986170682485E-3</v>
          </cell>
          <cell r="J80">
            <v>7.1473604216577183E-2</v>
          </cell>
          <cell r="K80">
            <v>2.5388110112778781E-3</v>
          </cell>
          <cell r="L80">
            <v>5.9537886588410379E-3</v>
          </cell>
          <cell r="M80">
            <v>0.12879710077956263</v>
          </cell>
          <cell r="N80">
            <v>1.0401972432649049E-2</v>
          </cell>
          <cell r="O80">
            <v>6.3662087141409365E-5</v>
          </cell>
          <cell r="P80">
            <v>3.79491801706898E-4</v>
          </cell>
          <cell r="Q80">
            <v>4.7549682067416779E-4</v>
          </cell>
          <cell r="R80">
            <v>7.0814378088280547E-2</v>
          </cell>
          <cell r="S80">
            <v>3.2384548160987716E-4</v>
          </cell>
          <cell r="T80">
            <v>1.4772588330433191E-2</v>
          </cell>
          <cell r="U80">
            <v>1.9525789047996046E-2</v>
          </cell>
        </row>
        <row r="81">
          <cell r="A81" t="str">
            <v>F108P</v>
          </cell>
          <cell r="F81">
            <v>0.32040233428802978</v>
          </cell>
          <cell r="G81">
            <v>1.8330731526445022E-3</v>
          </cell>
          <cell r="H81">
            <v>0.26643752164078299</v>
          </cell>
          <cell r="I81">
            <v>3.9813606879230811E-3</v>
          </cell>
          <cell r="J81">
            <v>8.2455947277721764E-2</v>
          </cell>
          <cell r="K81">
            <v>2.9381617206411781E-3</v>
          </cell>
          <cell r="L81">
            <v>3.0872485001080998E-3</v>
          </cell>
          <cell r="M81">
            <v>0.19296971045991301</v>
          </cell>
          <cell r="N81">
            <v>9.6876290394162391E-3</v>
          </cell>
          <cell r="O81">
            <v>6.1106528249042538E-5</v>
          </cell>
          <cell r="P81">
            <v>2.7977743059321022E-4</v>
          </cell>
          <cell r="Q81">
            <v>6.3818190170946212E-4</v>
          </cell>
          <cell r="R81">
            <v>6.1111930850666712E-2</v>
          </cell>
          <cell r="S81">
            <v>2.9515907267938353E-4</v>
          </cell>
          <cell r="T81">
            <v>2.2162316587762406E-2</v>
          </cell>
          <cell r="U81">
            <v>3.1658540861159365E-2</v>
          </cell>
        </row>
        <row r="82">
          <cell r="A82" t="str">
            <v>F108T</v>
          </cell>
          <cell r="F82">
            <v>0.35973580877595351</v>
          </cell>
          <cell r="G82">
            <v>1.9554549348044406E-3</v>
          </cell>
          <cell r="H82">
            <v>0.2611551627178722</v>
          </cell>
          <cell r="I82">
            <v>3.8886743063962512E-3</v>
          </cell>
          <cell r="J82">
            <v>7.6366951774665529E-2</v>
          </cell>
          <cell r="K82">
            <v>2.6507854750717269E-3</v>
          </cell>
          <cell r="L82">
            <v>1.8772036873001049E-3</v>
          </cell>
          <cell r="M82">
            <v>0.17664828020864889</v>
          </cell>
          <cell r="N82">
            <v>8.8471441580621531E-3</v>
          </cell>
          <cell r="O82">
            <v>5.1248975614783847E-5</v>
          </cell>
          <cell r="P82">
            <v>2.4672650417614344E-4</v>
          </cell>
          <cell r="Q82">
            <v>4.156173089425803E-4</v>
          </cell>
          <cell r="R82">
            <v>6.2679725787349289E-2</v>
          </cell>
          <cell r="S82">
            <v>2.6506524431235744E-4</v>
          </cell>
          <cell r="T82">
            <v>2.0283844043983854E-2</v>
          </cell>
          <cell r="U82">
            <v>2.2932306096846027E-2</v>
          </cell>
        </row>
        <row r="83">
          <cell r="A83" t="str">
            <v>F108D</v>
          </cell>
          <cell r="F83">
            <v>0.59293304875368946</v>
          </cell>
          <cell r="G83">
            <v>4.2135031980836566E-3</v>
          </cell>
          <cell r="H83">
            <v>0.2223735004796823</v>
          </cell>
          <cell r="I83">
            <v>3.3563127089558916E-3</v>
          </cell>
          <cell r="J83">
            <v>5.5049883901991538E-2</v>
          </cell>
          <cell r="K83">
            <v>1.9960653463321808E-3</v>
          </cell>
          <cell r="L83">
            <v>1.3447191639561361E-2</v>
          </cell>
          <cell r="M83">
            <v>1.2429080800940161E-3</v>
          </cell>
          <cell r="N83">
            <v>1.313133077080177E-2</v>
          </cell>
          <cell r="O83">
            <v>7.9838688703897029E-5</v>
          </cell>
          <cell r="P83">
            <v>5.1851887205776989E-4</v>
          </cell>
          <cell r="Q83">
            <v>2.8826931471700914E-4</v>
          </cell>
          <cell r="R83">
            <v>9.0786954772562281E-2</v>
          </cell>
          <cell r="S83">
            <v>4.1474396205612386E-4</v>
          </cell>
          <cell r="T83">
            <v>8.396475535536384E-5</v>
          </cell>
          <cell r="U83">
            <v>8.396475535536384E-5</v>
          </cell>
        </row>
        <row r="84">
          <cell r="A84" t="str">
            <v>F108R</v>
          </cell>
          <cell r="F84">
            <v>0.86551499790237252</v>
          </cell>
          <cell r="G84">
            <v>5.0683594320610221E-3</v>
          </cell>
          <cell r="H84">
            <v>1.913254613930036E-2</v>
          </cell>
          <cell r="I84">
            <v>2.4039586061820885E-4</v>
          </cell>
          <cell r="J84">
            <v>3.0089098831372817E-4</v>
          </cell>
          <cell r="K84">
            <v>9.5265446322172227E-6</v>
          </cell>
          <cell r="L84">
            <v>9.6264638430100143E-3</v>
          </cell>
          <cell r="M84">
            <v>6.5103631671247994E-4</v>
          </cell>
          <cell r="N84">
            <v>3.6915877952898779E-3</v>
          </cell>
          <cell r="O84">
            <v>3.1077708439000769E-5</v>
          </cell>
          <cell r="P84">
            <v>2.7186906084742564E-3</v>
          </cell>
          <cell r="Q84">
            <v>5.7416015201956316E-4</v>
          </cell>
          <cell r="R84">
            <v>9.2076136858107172E-2</v>
          </cell>
          <cell r="S84">
            <v>3.5604560136876569E-4</v>
          </cell>
          <cell r="T84">
            <v>4.0421246403925543E-6</v>
          </cell>
          <cell r="U84">
            <v>4.0421246403925543E-6</v>
          </cell>
        </row>
        <row r="85">
          <cell r="A85" t="str">
            <v>F108M</v>
          </cell>
          <cell r="F85">
            <v>6.25E-2</v>
          </cell>
          <cell r="G85">
            <v>6.25E-2</v>
          </cell>
          <cell r="H85">
            <v>6.25E-2</v>
          </cell>
          <cell r="I85">
            <v>6.25E-2</v>
          </cell>
          <cell r="J85">
            <v>6.25E-2</v>
          </cell>
          <cell r="K85">
            <v>6.25E-2</v>
          </cell>
          <cell r="L85">
            <v>6.25E-2</v>
          </cell>
          <cell r="M85">
            <v>6.25E-2</v>
          </cell>
          <cell r="N85">
            <v>6.25E-2</v>
          </cell>
          <cell r="O85">
            <v>6.25E-2</v>
          </cell>
          <cell r="P85">
            <v>6.25E-2</v>
          </cell>
          <cell r="Q85">
            <v>6.25E-2</v>
          </cell>
          <cell r="R85">
            <v>6.25E-2</v>
          </cell>
          <cell r="S85">
            <v>6.25E-2</v>
          </cell>
          <cell r="T85">
            <v>6.25E-2</v>
          </cell>
          <cell r="U85">
            <v>6.25E-2</v>
          </cell>
        </row>
        <row r="86">
          <cell r="A86" t="str">
            <v>F110</v>
          </cell>
          <cell r="F86">
            <v>0.47817059087519848</v>
          </cell>
          <cell r="G86">
            <v>2.7772926168235161E-3</v>
          </cell>
          <cell r="H86">
            <v>0.21361620539578149</v>
          </cell>
          <cell r="I86">
            <v>3.1779170629616252E-3</v>
          </cell>
          <cell r="J86">
            <v>6.0399202921171118E-2</v>
          </cell>
          <cell r="K86">
            <v>2.1062990386024548E-3</v>
          </cell>
          <cell r="L86">
            <v>4.5949609918312052E-3</v>
          </cell>
          <cell r="M86">
            <v>0.12332196376286986</v>
          </cell>
          <cell r="N86">
            <v>8.4222907692710382E-3</v>
          </cell>
          <cell r="O86">
            <v>5.0986880515311558E-5</v>
          </cell>
          <cell r="P86">
            <v>7.2502710330951865E-4</v>
          </cell>
          <cell r="Q86">
            <v>4.3170177904519819E-4</v>
          </cell>
          <cell r="R86">
            <v>7.1303612475747041E-2</v>
          </cell>
          <cell r="S86">
            <v>2.9913942417406726E-4</v>
          </cell>
          <cell r="T86">
            <v>1.4312313572492682E-2</v>
          </cell>
          <cell r="U86">
            <v>1.6290495330205244E-2</v>
          </cell>
        </row>
        <row r="87">
          <cell r="A87" t="str">
            <v>F118</v>
          </cell>
          <cell r="F87">
            <v>0.49720672622812717</v>
          </cell>
          <cell r="G87">
            <v>2.5781742067381348E-3</v>
          </cell>
          <cell r="H87">
            <v>0.30887337018100797</v>
          </cell>
          <cell r="I87">
            <v>4.4382323860543841E-3</v>
          </cell>
          <cell r="J87">
            <v>7.7903950796017363E-2</v>
          </cell>
          <cell r="K87">
            <v>2.9360285889854249E-3</v>
          </cell>
          <cell r="L87">
            <v>4.7840829207332559E-4</v>
          </cell>
          <cell r="M87">
            <v>0</v>
          </cell>
          <cell r="N87">
            <v>1.6977892186259284E-2</v>
          </cell>
          <cell r="O87">
            <v>8.5428337582733288E-5</v>
          </cell>
          <cell r="P87">
            <v>2.3320178097677085E-4</v>
          </cell>
          <cell r="Q87">
            <v>1.2301804954140531E-4</v>
          </cell>
          <cell r="R87">
            <v>8.800071353355296E-2</v>
          </cell>
          <cell r="S87">
            <v>1.648554330829303E-4</v>
          </cell>
          <cell r="T87">
            <v>0</v>
          </cell>
          <cell r="U87">
            <v>0</v>
          </cell>
        </row>
        <row r="88">
          <cell r="A88" t="str">
            <v>F119</v>
          </cell>
          <cell r="F88">
            <v>0.49720672622812717</v>
          </cell>
          <cell r="G88">
            <v>2.5781742067381348E-3</v>
          </cell>
          <cell r="H88">
            <v>0.30887337018100797</v>
          </cell>
          <cell r="I88">
            <v>4.4382323860543841E-3</v>
          </cell>
          <cell r="J88">
            <v>7.7903950796017363E-2</v>
          </cell>
          <cell r="K88">
            <v>2.9360285889854249E-3</v>
          </cell>
          <cell r="L88">
            <v>4.7840829207332559E-4</v>
          </cell>
          <cell r="M88">
            <v>0</v>
          </cell>
          <cell r="N88">
            <v>1.6977892186259284E-2</v>
          </cell>
          <cell r="O88">
            <v>8.5428337582733302E-5</v>
          </cell>
          <cell r="P88">
            <v>2.3320178097677085E-4</v>
          </cell>
          <cell r="Q88">
            <v>1.2301804954140531E-4</v>
          </cell>
          <cell r="R88">
            <v>8.800071353355296E-2</v>
          </cell>
          <cell r="S88">
            <v>1.648554330829303E-4</v>
          </cell>
          <cell r="T88">
            <v>0</v>
          </cell>
          <cell r="U88">
            <v>0</v>
          </cell>
        </row>
        <row r="89">
          <cell r="A89" t="str">
            <v>F120</v>
          </cell>
          <cell r="F89">
            <v>0.49720672622812734</v>
          </cell>
          <cell r="G89">
            <v>2.5781742067381356E-3</v>
          </cell>
          <cell r="H89">
            <v>0.30887337018100802</v>
          </cell>
          <cell r="I89">
            <v>4.4382323860543849E-3</v>
          </cell>
          <cell r="J89">
            <v>7.790395079601739E-2</v>
          </cell>
          <cell r="K89">
            <v>2.9360285889854254E-3</v>
          </cell>
          <cell r="L89">
            <v>4.7840829207332575E-4</v>
          </cell>
          <cell r="M89">
            <v>0</v>
          </cell>
          <cell r="N89">
            <v>1.6977892186259287E-2</v>
          </cell>
          <cell r="O89">
            <v>8.5428337582733302E-5</v>
          </cell>
          <cell r="P89">
            <v>2.332017809767709E-4</v>
          </cell>
          <cell r="Q89">
            <v>1.2301804954140534E-4</v>
          </cell>
          <cell r="R89">
            <v>8.8000713533552988E-2</v>
          </cell>
          <cell r="S89">
            <v>1.6485543308293032E-4</v>
          </cell>
          <cell r="T89">
            <v>0</v>
          </cell>
          <cell r="U89">
            <v>0</v>
          </cell>
        </row>
        <row r="90">
          <cell r="A90" t="str">
            <v>F121</v>
          </cell>
          <cell r="F90">
            <v>0.49265194400108359</v>
          </cell>
          <cell r="G90">
            <v>2.5662817740442403E-3</v>
          </cell>
          <cell r="H90">
            <v>0.30446295068659107</v>
          </cell>
          <cell r="I90">
            <v>4.3748586266890649E-3</v>
          </cell>
          <cell r="J90">
            <v>7.679155608526099E-2</v>
          </cell>
          <cell r="K90">
            <v>2.8941048785747865E-3</v>
          </cell>
          <cell r="L90">
            <v>1.1858921185353871E-2</v>
          </cell>
          <cell r="M90">
            <v>0</v>
          </cell>
          <cell r="N90">
            <v>1.6735463948990063E-2</v>
          </cell>
          <cell r="O90">
            <v>8.4208501747647503E-5</v>
          </cell>
          <cell r="P90">
            <v>2.2987188018166525E-4</v>
          </cell>
          <cell r="Q90">
            <v>1.212614681839882E-4</v>
          </cell>
          <cell r="R90">
            <v>8.7063061397098657E-2</v>
          </cell>
          <cell r="S90">
            <v>1.6551556620021961E-4</v>
          </cell>
          <cell r="T90">
            <v>0</v>
          </cell>
          <cell r="U90">
            <v>0</v>
          </cell>
        </row>
        <row r="91">
          <cell r="A91" t="str">
            <v>F122</v>
          </cell>
          <cell r="F91">
            <v>0.64098468980890366</v>
          </cell>
          <cell r="G91">
            <v>4.8866587288622539E-3</v>
          </cell>
          <cell r="H91">
            <v>0.18746426792366136</v>
          </cell>
          <cell r="I91">
            <v>2.6936928380688501E-3</v>
          </cell>
          <cell r="J91">
            <v>4.7282182649083272E-2</v>
          </cell>
          <cell r="K91">
            <v>1.7819614870474066E-3</v>
          </cell>
          <cell r="L91">
            <v>7.9125526166425337E-3</v>
          </cell>
          <cell r="M91">
            <v>0</v>
          </cell>
          <cell r="N91">
            <v>1.0304378547489453E-2</v>
          </cell>
          <cell r="O91">
            <v>5.184895271320227E-5</v>
          </cell>
          <cell r="P91">
            <v>1.4153697071290103E-4</v>
          </cell>
          <cell r="Q91">
            <v>7.4663246576296341E-5</v>
          </cell>
          <cell r="R91">
            <v>9.5919746423523231E-2</v>
          </cell>
          <cell r="S91">
            <v>5.018198067156779E-4</v>
          </cell>
          <cell r="T91">
            <v>0</v>
          </cell>
          <cell r="U91">
            <v>0</v>
          </cell>
        </row>
        <row r="92">
          <cell r="A92" t="str">
            <v>F123</v>
          </cell>
          <cell r="F92">
            <v>0.64764353244411887</v>
          </cell>
          <cell r="G92">
            <v>4.9523113134866681E-3</v>
          </cell>
          <cell r="H92">
            <v>0.18740447783255446</v>
          </cell>
          <cell r="I92">
            <v>2.692833708262482E-3</v>
          </cell>
          <cell r="J92">
            <v>4.7267102409848168E-2</v>
          </cell>
          <cell r="K92">
            <v>1.7813931459931907E-3</v>
          </cell>
          <cell r="L92">
            <v>4.3026388752677599E-4</v>
          </cell>
          <cell r="M92">
            <v>0</v>
          </cell>
          <cell r="N92">
            <v>1.0301092055941072E-2</v>
          </cell>
          <cell r="O92">
            <v>5.1832415942537358E-5</v>
          </cell>
          <cell r="P92">
            <v>1.4149182873215106E-4</v>
          </cell>
          <cell r="Q92">
            <v>7.4639433385843666E-5</v>
          </cell>
          <cell r="R92">
            <v>9.6749240951337218E-2</v>
          </cell>
          <cell r="S92">
            <v>5.0978857287080099E-4</v>
          </cell>
          <cell r="T92">
            <v>0</v>
          </cell>
          <cell r="U92">
            <v>0</v>
          </cell>
        </row>
        <row r="93">
          <cell r="A93" t="str">
            <v>F124</v>
          </cell>
          <cell r="F93">
            <v>0.61752688910239362</v>
          </cell>
          <cell r="G93">
            <v>4.4898501181435454E-3</v>
          </cell>
          <cell r="H93">
            <v>0.20999230451405776</v>
          </cell>
          <cell r="I93">
            <v>3.0174004517460082E-3</v>
          </cell>
          <cell r="J93">
            <v>5.2964197427633558E-2</v>
          </cell>
          <cell r="K93">
            <v>1.9961041288826418E-3</v>
          </cell>
          <cell r="L93">
            <v>2.8732383570916169E-3</v>
          </cell>
          <cell r="M93">
            <v>0</v>
          </cell>
          <cell r="N93">
            <v>1.1542680755853067E-2</v>
          </cell>
          <cell r="O93">
            <v>5.8079767347020409E-5</v>
          </cell>
          <cell r="P93">
            <v>1.5854581240006742E-4</v>
          </cell>
          <cell r="Q93">
            <v>8.3635710339436192E-5</v>
          </cell>
          <cell r="R93">
            <v>9.4853964598296453E-2</v>
          </cell>
          <cell r="S93">
            <v>4.4310925581528911E-4</v>
          </cell>
          <cell r="T93">
            <v>0</v>
          </cell>
          <cell r="U93">
            <v>0</v>
          </cell>
        </row>
        <row r="94">
          <cell r="A94" t="str">
            <v>F125</v>
          </cell>
          <cell r="F94">
            <v>0.59951457715731005</v>
          </cell>
          <cell r="G94">
            <v>5.8709632254031266E-3</v>
          </cell>
          <cell r="H94">
            <v>0.22965288407163495</v>
          </cell>
          <cell r="I94">
            <v>4.1078615857155021E-3</v>
          </cell>
          <cell r="J94">
            <v>5.9403071153079481E-2</v>
          </cell>
          <cell r="K94">
            <v>1.8758582490709449E-3</v>
          </cell>
          <cell r="L94">
            <v>3.7758599667593205E-3</v>
          </cell>
          <cell r="M94">
            <v>0</v>
          </cell>
          <cell r="N94">
            <v>1.8861969026007546E-2</v>
          </cell>
          <cell r="O94">
            <v>1.6670361831742656E-4</v>
          </cell>
          <cell r="P94">
            <v>1.3528582768379457E-4</v>
          </cell>
          <cell r="Q94">
            <v>7.9538471239266894E-4</v>
          </cell>
          <cell r="R94">
            <v>7.5129520758872387E-2</v>
          </cell>
          <cell r="S94">
            <v>7.1006064775275897E-4</v>
          </cell>
          <cell r="T94">
            <v>0</v>
          </cell>
          <cell r="U94">
            <v>0</v>
          </cell>
        </row>
        <row r="95">
          <cell r="A95" t="str">
            <v>F126</v>
          </cell>
          <cell r="F95">
            <v>0.79980087018570756</v>
          </cell>
          <cell r="G95">
            <v>4.742611247705468E-3</v>
          </cell>
          <cell r="H95">
            <v>6.9843380727516044E-2</v>
          </cell>
          <cell r="I95">
            <v>1.1239714840863922E-3</v>
          </cell>
          <cell r="J95">
            <v>6.171309028056746E-3</v>
          </cell>
          <cell r="K95">
            <v>2.0085099030241578E-4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3.0074392115641405E-3</v>
          </cell>
          <cell r="Q95">
            <v>6.3514095701765942E-4</v>
          </cell>
          <cell r="R95">
            <v>0.11395353154396433</v>
          </cell>
          <cell r="S95">
            <v>5.2089462407935616E-4</v>
          </cell>
          <cell r="T95">
            <v>0</v>
          </cell>
          <cell r="U95">
            <v>0</v>
          </cell>
        </row>
        <row r="96">
          <cell r="A96" t="str">
            <v>F127</v>
          </cell>
          <cell r="F96">
            <v>0.68582252697698387</v>
          </cell>
          <cell r="G96">
            <v>6.0946246579508439E-3</v>
          </cell>
          <cell r="H96">
            <v>0.10517355552027531</v>
          </cell>
          <cell r="I96">
            <v>1.6420784145764788E-3</v>
          </cell>
          <cell r="J96">
            <v>2.0651501193069684E-2</v>
          </cell>
          <cell r="K96">
            <v>4.2512107748645891E-4</v>
          </cell>
          <cell r="L96">
            <v>0</v>
          </cell>
          <cell r="M96">
            <v>4.2871077153926324E-2</v>
          </cell>
          <cell r="N96">
            <v>1.1515076775593561E-2</v>
          </cell>
          <cell r="O96">
            <v>8.7406994996144812E-5</v>
          </cell>
          <cell r="P96">
            <v>2.3208772378808216E-3</v>
          </cell>
          <cell r="Q96">
            <v>4.901459634894732E-4</v>
          </cell>
          <cell r="R96">
            <v>0.11666028557477558</v>
          </cell>
          <cell r="S96">
            <v>4.5340432589893633E-4</v>
          </cell>
          <cell r="T96">
            <v>2.896159066548241E-3</v>
          </cell>
          <cell r="U96">
            <v>2.896159066548241E-3</v>
          </cell>
        </row>
        <row r="97">
          <cell r="A97" t="str">
            <v>F128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 t="str">
            <v>F129</v>
          </cell>
          <cell r="F98">
            <v>6.25E-2</v>
          </cell>
          <cell r="G98">
            <v>6.25E-2</v>
          </cell>
          <cell r="H98">
            <v>6.25E-2</v>
          </cell>
          <cell r="I98">
            <v>6.25E-2</v>
          </cell>
          <cell r="J98">
            <v>6.25E-2</v>
          </cell>
          <cell r="K98">
            <v>6.25E-2</v>
          </cell>
          <cell r="L98">
            <v>6.25E-2</v>
          </cell>
          <cell r="M98">
            <v>6.25E-2</v>
          </cell>
          <cell r="N98">
            <v>6.25E-2</v>
          </cell>
          <cell r="O98">
            <v>6.25E-2</v>
          </cell>
          <cell r="P98">
            <v>6.25E-2</v>
          </cell>
          <cell r="Q98">
            <v>6.25E-2</v>
          </cell>
          <cell r="R98">
            <v>6.25E-2</v>
          </cell>
          <cell r="S98">
            <v>6.25E-2</v>
          </cell>
          <cell r="T98">
            <v>6.25E-2</v>
          </cell>
          <cell r="U98">
            <v>6.25E-2</v>
          </cell>
        </row>
        <row r="99">
          <cell r="A99" t="str">
            <v>F130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 t="str">
            <v>F131</v>
          </cell>
          <cell r="F100">
            <v>0.56772982351725687</v>
          </cell>
          <cell r="G100">
            <v>3.6301360586744199E-3</v>
          </cell>
          <cell r="H100">
            <v>0.22939313316504609</v>
          </cell>
          <cell r="I100">
            <v>3.320052358840999E-3</v>
          </cell>
          <cell r="J100">
            <v>5.643538455068102E-2</v>
          </cell>
          <cell r="K100">
            <v>2.1018258302346925E-3</v>
          </cell>
          <cell r="L100">
            <v>2.8810603297976117E-2</v>
          </cell>
          <cell r="M100">
            <v>2.4060372906929204E-3</v>
          </cell>
          <cell r="N100">
            <v>1.2599655651865698E-2</v>
          </cell>
          <cell r="O100">
            <v>6.5491874921402282E-5</v>
          </cell>
          <cell r="P100">
            <v>5.8311556524868286E-4</v>
          </cell>
          <cell r="Q100">
            <v>1.7928202895961521E-4</v>
          </cell>
          <cell r="R100">
            <v>9.2104795783096327E-2</v>
          </cell>
          <cell r="S100">
            <v>3.1558294097925585E-4</v>
          </cell>
          <cell r="T100">
            <v>1.6254004276296293E-4</v>
          </cell>
          <cell r="U100">
            <v>1.6254004276296293E-4</v>
          </cell>
        </row>
        <row r="101">
          <cell r="A101" t="str">
            <v>F132</v>
          </cell>
          <cell r="F101">
            <v>0.5501321571598502</v>
          </cell>
          <cell r="G101">
            <v>3.4654477757606172E-3</v>
          </cell>
          <cell r="H101">
            <v>0.25912495611308556</v>
          </cell>
          <cell r="I101">
            <v>3.7233924426118502E-3</v>
          </cell>
          <cell r="J101">
            <v>6.535642039721308E-2</v>
          </cell>
          <cell r="K101">
            <v>2.4631397611965217E-3</v>
          </cell>
          <cell r="L101">
            <v>1.0329669466205652E-2</v>
          </cell>
          <cell r="M101">
            <v>0</v>
          </cell>
          <cell r="N101">
            <v>1.4243363113754265E-2</v>
          </cell>
          <cell r="O101">
            <v>7.1668898532647801E-5</v>
          </cell>
          <cell r="P101">
            <v>1.9564134397758698E-4</v>
          </cell>
          <cell r="Q101">
            <v>1.0320425703858266E-4</v>
          </cell>
          <cell r="R101">
            <v>9.0495102922565393E-2</v>
          </cell>
          <cell r="S101">
            <v>2.958363482079275E-4</v>
          </cell>
          <cell r="T101">
            <v>0</v>
          </cell>
          <cell r="U101">
            <v>0</v>
          </cell>
        </row>
        <row r="102">
          <cell r="A102" t="str">
            <v>F133</v>
          </cell>
          <cell r="F102">
            <v>0.62561969447881738</v>
          </cell>
          <cell r="G102">
            <v>4.6141205557747849E-3</v>
          </cell>
          <cell r="H102">
            <v>0.20392260799656647</v>
          </cell>
          <cell r="I102">
            <v>2.9301843746796542E-3</v>
          </cell>
          <cell r="J102">
            <v>5.1433300352990013E-2</v>
          </cell>
          <cell r="K102">
            <v>1.9384079846945684E-3</v>
          </cell>
          <cell r="L102">
            <v>2.2167735347198305E-3</v>
          </cell>
          <cell r="M102">
            <v>0</v>
          </cell>
          <cell r="N102">
            <v>1.1209046771748549E-2</v>
          </cell>
          <cell r="O102">
            <v>5.6401007916198917E-5</v>
          </cell>
          <cell r="P102">
            <v>1.539631446322441E-4</v>
          </cell>
          <cell r="Q102">
            <v>8.1218272324457873E-5</v>
          </cell>
          <cell r="R102">
            <v>9.5363254511042037E-2</v>
          </cell>
          <cell r="S102">
            <v>4.6102701409399748E-4</v>
          </cell>
          <cell r="T102">
            <v>0</v>
          </cell>
          <cell r="U102">
            <v>0</v>
          </cell>
        </row>
        <row r="103">
          <cell r="A103" t="str">
            <v>F134</v>
          </cell>
          <cell r="F103">
            <v>0.58312566447739711</v>
          </cell>
          <cell r="G103">
            <v>3.6342238384343248E-3</v>
          </cell>
          <cell r="H103">
            <v>0.23411155749027218</v>
          </cell>
          <cell r="I103">
            <v>3.3798811817210561E-3</v>
          </cell>
          <cell r="J103">
            <v>5.7535158448200494E-2</v>
          </cell>
          <cell r="K103">
            <v>2.1641802311365087E-3</v>
          </cell>
          <cell r="L103">
            <v>8.9646124633051757E-3</v>
          </cell>
          <cell r="M103">
            <v>0</v>
          </cell>
          <cell r="N103">
            <v>1.236111483592757E-2</v>
          </cell>
          <cell r="O103">
            <v>6.2197914765720869E-5</v>
          </cell>
          <cell r="P103">
            <v>5.6721803212301538E-4</v>
          </cell>
          <cell r="Q103">
            <v>1.7349923789753284E-4</v>
          </cell>
          <cell r="R103">
            <v>9.3595114241557212E-2</v>
          </cell>
          <cell r="S103">
            <v>3.2557760726215838E-4</v>
          </cell>
          <cell r="T103">
            <v>0</v>
          </cell>
          <cell r="U103">
            <v>0</v>
          </cell>
        </row>
        <row r="104">
          <cell r="A104" t="str">
            <v>F135</v>
          </cell>
          <cell r="F104">
            <v>0.66110950174945426</v>
          </cell>
          <cell r="G104">
            <v>4.6403008239592437E-3</v>
          </cell>
          <cell r="H104">
            <v>0.17660366313663525</v>
          </cell>
          <cell r="I104">
            <v>2.5621644258146561E-3</v>
          </cell>
          <cell r="J104">
            <v>4.2211067569866249E-2</v>
          </cell>
          <cell r="K104">
            <v>1.5843768294766549E-3</v>
          </cell>
          <cell r="L104">
            <v>1.7651009289369583E-3</v>
          </cell>
          <cell r="M104">
            <v>0</v>
          </cell>
          <cell r="N104">
            <v>8.9251782193492044E-3</v>
          </cell>
          <cell r="O104">
            <v>4.4909175387843863E-5</v>
          </cell>
          <cell r="P104">
            <v>7.3536532690481537E-4</v>
          </cell>
          <cell r="Q104">
            <v>1.9408126824128858E-4</v>
          </cell>
          <cell r="R104">
            <v>9.9151065371363728E-2</v>
          </cell>
          <cell r="S104">
            <v>4.7322517460997331E-4</v>
          </cell>
          <cell r="T104">
            <v>0</v>
          </cell>
          <cell r="U104">
            <v>0</v>
          </cell>
        </row>
        <row r="105">
          <cell r="A105" t="str">
            <v>F136</v>
          </cell>
          <cell r="F105">
            <v>0.8658030520140213</v>
          </cell>
          <cell r="G105">
            <v>4.8590117091377111E-3</v>
          </cell>
          <cell r="H105">
            <v>2.2165782195727735E-2</v>
          </cell>
          <cell r="I105">
            <v>2.9174869263261303E-4</v>
          </cell>
          <cell r="J105">
            <v>4.5122167212120808E-3</v>
          </cell>
          <cell r="K105">
            <v>1.4975629306619061E-4</v>
          </cell>
          <cell r="L105">
            <v>7.1889648919480111E-3</v>
          </cell>
          <cell r="M105">
            <v>5.0997337255061555E-3</v>
          </cell>
          <cell r="N105">
            <v>3.6282862472496328E-3</v>
          </cell>
          <cell r="O105">
            <v>2.9858925502068159E-5</v>
          </cell>
          <cell r="P105">
            <v>2.4255662548945856E-3</v>
          </cell>
          <cell r="Q105">
            <v>5.1225523246478124E-4</v>
          </cell>
          <cell r="R105">
            <v>8.2981225253593097E-2</v>
          </cell>
          <cell r="S105">
            <v>3.2060553477007627E-4</v>
          </cell>
          <cell r="T105">
            <v>1.5968154137150296E-5</v>
          </cell>
          <cell r="U105">
            <v>1.5968154137150296E-5</v>
          </cell>
        </row>
        <row r="106">
          <cell r="A106" t="str">
            <v>F137</v>
          </cell>
          <cell r="F106">
            <v>0.36469697724768074</v>
          </cell>
          <cell r="G106">
            <v>2.2199334841749019E-3</v>
          </cell>
          <cell r="H106">
            <v>0.25493201762720702</v>
          </cell>
          <cell r="I106">
            <v>3.7480773598060884E-3</v>
          </cell>
          <cell r="J106">
            <v>7.689975623329795E-2</v>
          </cell>
          <cell r="K106">
            <v>2.7345855425478256E-3</v>
          </cell>
          <cell r="L106">
            <v>5.0163595373800187E-3</v>
          </cell>
          <cell r="M106">
            <v>0.16815547770023359</v>
          </cell>
          <cell r="N106">
            <v>9.6234581133186441E-3</v>
          </cell>
          <cell r="O106">
            <v>6.879029715564415E-5</v>
          </cell>
          <cell r="P106">
            <v>3.6816867227838199E-4</v>
          </cell>
          <cell r="Q106">
            <v>5.6285139281909004E-4</v>
          </cell>
          <cell r="R106">
            <v>6.4703613938613735E-2</v>
          </cell>
          <cell r="S106">
            <v>2.6906082970429816E-4</v>
          </cell>
          <cell r="T106">
            <v>1.9325218862788363E-2</v>
          </cell>
          <cell r="U106">
            <v>2.6675653160993868E-2</v>
          </cell>
        </row>
        <row r="107">
          <cell r="A107" t="str">
            <v>F137P</v>
          </cell>
          <cell r="F107">
            <v>0.32428246419151957</v>
          </cell>
          <cell r="G107">
            <v>1.4593472530883341E-3</v>
          </cell>
          <cell r="H107">
            <v>0.26619027171824527</v>
          </cell>
          <cell r="I107">
            <v>3.847196872287616E-3</v>
          </cell>
          <cell r="J107">
            <v>8.1992460497087832E-2</v>
          </cell>
          <cell r="K107">
            <v>2.9121780656666814E-3</v>
          </cell>
          <cell r="L107">
            <v>2.9991312482922782E-3</v>
          </cell>
          <cell r="M107">
            <v>0.1912588082740723</v>
          </cell>
          <cell r="N107">
            <v>9.6293700441676539E-3</v>
          </cell>
          <cell r="O107">
            <v>5.5220030765545754E-5</v>
          </cell>
          <cell r="P107">
            <v>2.7758705005124503E-4</v>
          </cell>
          <cell r="Q107">
            <v>6.1977845343919491E-4</v>
          </cell>
          <cell r="R107">
            <v>6.1330270305935554E-2</v>
          </cell>
          <cell r="S107">
            <v>2.2971941525667345E-4</v>
          </cell>
          <cell r="T107">
            <v>2.1991617205703213E-2</v>
          </cell>
          <cell r="U107">
            <v>3.0924579374421213E-2</v>
          </cell>
        </row>
        <row r="108">
          <cell r="A108" t="str">
            <v>F137T</v>
          </cell>
          <cell r="F108">
            <v>0.36164162534595073</v>
          </cell>
          <cell r="G108">
            <v>1.9811081698420637E-3</v>
          </cell>
          <cell r="H108">
            <v>0.26145722103352603</v>
          </cell>
          <cell r="I108">
            <v>3.894282750567613E-3</v>
          </cell>
          <cell r="J108">
            <v>7.6545634446029562E-2</v>
          </cell>
          <cell r="K108">
            <v>2.6613459539757051E-3</v>
          </cell>
          <cell r="L108">
            <v>2.0682407775891891E-3</v>
          </cell>
          <cell r="M108">
            <v>0.17350356565134134</v>
          </cell>
          <cell r="N108">
            <v>8.9507721768112575E-3</v>
          </cell>
          <cell r="O108">
            <v>5.2119557900466602E-5</v>
          </cell>
          <cell r="P108">
            <v>2.5296063932930677E-4</v>
          </cell>
          <cell r="Q108">
            <v>4.2522761054034818E-4</v>
          </cell>
          <cell r="R108">
            <v>6.3082161884323751E-2</v>
          </cell>
          <cell r="S108">
            <v>2.6874193846950292E-4</v>
          </cell>
          <cell r="T108">
            <v>2.0102690566937809E-2</v>
          </cell>
          <cell r="U108">
            <v>2.3112301496865495E-2</v>
          </cell>
        </row>
        <row r="109">
          <cell r="A109" t="str">
            <v>F137D</v>
          </cell>
          <cell r="F109">
            <v>0.56224421383694612</v>
          </cell>
          <cell r="G109">
            <v>5.9090162795321834E-3</v>
          </cell>
          <cell r="H109">
            <v>0.22882772808005472</v>
          </cell>
          <cell r="I109">
            <v>3.779434742975827E-3</v>
          </cell>
          <cell r="J109">
            <v>5.6756435220749149E-2</v>
          </cell>
          <cell r="K109">
            <v>2.1287266613757294E-3</v>
          </cell>
          <cell r="L109">
            <v>2.6370688345586084E-2</v>
          </cell>
          <cell r="M109">
            <v>7.4953592052471847E-3</v>
          </cell>
          <cell r="N109">
            <v>1.2519910537972235E-2</v>
          </cell>
          <cell r="O109">
            <v>1.7761021205195331E-4</v>
          </cell>
          <cell r="P109">
            <v>5.6703236353086337E-4</v>
          </cell>
          <cell r="Q109">
            <v>2.0094943174757472E-4</v>
          </cell>
          <cell r="R109">
            <v>9.082850070289282E-2</v>
          </cell>
          <cell r="S109">
            <v>4.860681883636009E-4</v>
          </cell>
          <cell r="T109">
            <v>7.5631919168301449E-4</v>
          </cell>
          <cell r="U109">
            <v>9.520069992910796E-4</v>
          </cell>
        </row>
        <row r="110">
          <cell r="A110" t="str">
            <v>F137R</v>
          </cell>
          <cell r="F110">
            <v>0.85942625797490546</v>
          </cell>
          <cell r="G110">
            <v>1.2266874837323234E-2</v>
          </cell>
          <cell r="H110">
            <v>2.0701543148566481E-2</v>
          </cell>
          <cell r="I110">
            <v>7.1833980766733494E-4</v>
          </cell>
          <cell r="J110">
            <v>3.7601778289452301E-3</v>
          </cell>
          <cell r="K110">
            <v>1.1028537913041783E-4</v>
          </cell>
          <cell r="L110">
            <v>7.5482301066423663E-3</v>
          </cell>
          <cell r="M110">
            <v>4.0688874912097822E-3</v>
          </cell>
          <cell r="N110">
            <v>3.6030161004877953E-3</v>
          </cell>
          <cell r="O110">
            <v>1.716899050803489E-4</v>
          </cell>
          <cell r="P110">
            <v>2.4796008109269295E-3</v>
          </cell>
          <cell r="Q110">
            <v>5.2307965723401946E-4</v>
          </cell>
          <cell r="R110">
            <v>8.4004450167901049E-2</v>
          </cell>
          <cell r="S110">
            <v>6.7999478905652374E-4</v>
          </cell>
          <cell r="T110">
            <v>-3.516891703905686E-5</v>
          </cell>
          <cell r="U110">
            <v>-2.7259088037656617E-5</v>
          </cell>
        </row>
        <row r="111">
          <cell r="A111" t="str">
            <v>F137M</v>
          </cell>
          <cell r="F111">
            <v>0.42043536439798462</v>
          </cell>
          <cell r="G111">
            <v>2.5400642195451992E-3</v>
          </cell>
          <cell r="H111">
            <v>0.2517211557810925</v>
          </cell>
          <cell r="I111">
            <v>3.7597974385156657E-3</v>
          </cell>
          <cell r="J111">
            <v>7.1043112425450236E-2</v>
          </cell>
          <cell r="K111">
            <v>2.4879004416837164E-3</v>
          </cell>
          <cell r="L111">
            <v>4.8559196465159434E-3</v>
          </cell>
          <cell r="M111">
            <v>0.12992316281923791</v>
          </cell>
          <cell r="N111">
            <v>9.9668932906888733E-3</v>
          </cell>
          <cell r="O111">
            <v>5.8705377275339165E-5</v>
          </cell>
          <cell r="P111">
            <v>3.171169900580369E-4</v>
          </cell>
          <cell r="Q111">
            <v>3.8372918359632317E-4</v>
          </cell>
          <cell r="R111">
            <v>7.0035596600675445E-2</v>
          </cell>
          <cell r="S111">
            <v>3.0409584855069504E-4</v>
          </cell>
          <cell r="T111">
            <v>1.5062605507769089E-2</v>
          </cell>
          <cell r="U111">
            <v>1.7104780031360334E-2</v>
          </cell>
        </row>
        <row r="112">
          <cell r="A112" t="str">
            <v>F138</v>
          </cell>
          <cell r="F112">
            <v>0.46959247180920571</v>
          </cell>
          <cell r="G112">
            <v>3.1222010702972756E-3</v>
          </cell>
          <cell r="H112">
            <v>0.22704738330101687</v>
          </cell>
          <cell r="I112">
            <v>3.1704229822729249E-3</v>
          </cell>
          <cell r="J112">
            <v>6.3444231670782031E-2</v>
          </cell>
          <cell r="K112">
            <v>2.2350374539165554E-3</v>
          </cell>
          <cell r="L112">
            <v>9.4806148707157079E-3</v>
          </cell>
          <cell r="M112">
            <v>0.1110815519521855</v>
          </cell>
          <cell r="N112">
            <v>9.2689319396267594E-3</v>
          </cell>
          <cell r="O112">
            <v>8.7267411893297942E-5</v>
          </cell>
          <cell r="P112">
            <v>5.8293992440879028E-4</v>
          </cell>
          <cell r="Q112">
            <v>3.7040449801341524E-4</v>
          </cell>
          <cell r="R112">
            <v>7.2812878434709988E-2</v>
          </cell>
          <cell r="S112">
            <v>1.9472289531263394E-4</v>
          </cell>
          <cell r="T112">
            <v>1.2837912727093947E-2</v>
          </cell>
          <cell r="U112">
            <v>1.4671027058548763E-2</v>
          </cell>
        </row>
        <row r="113">
          <cell r="A113" t="str">
            <v>F138P</v>
          </cell>
          <cell r="F113">
            <v>0.36141092899330535</v>
          </cell>
          <cell r="G113">
            <v>-6.4084905666124213E-5</v>
          </cell>
          <cell r="H113">
            <v>0.2631291104345776</v>
          </cell>
          <cell r="I113">
            <v>3.2416411087580182E-3</v>
          </cell>
          <cell r="J113">
            <v>7.7045955685416237E-2</v>
          </cell>
          <cell r="K113">
            <v>2.6572096720729093E-3</v>
          </cell>
          <cell r="L113">
            <v>1.917644334787687E-3</v>
          </cell>
          <cell r="M113">
            <v>0.17438317845630311</v>
          </cell>
          <cell r="N113">
            <v>8.9288323553250205E-3</v>
          </cell>
          <cell r="O113">
            <v>2.4970135540268218E-5</v>
          </cell>
          <cell r="P113">
            <v>2.4921988072797716E-4</v>
          </cell>
          <cell r="Q113">
            <v>4.2355540383881525E-4</v>
          </cell>
          <cell r="R113">
            <v>6.3089980917089519E-2</v>
          </cell>
          <cell r="S113">
            <v>-6.3619208606886107E-5</v>
          </cell>
          <cell r="T113">
            <v>2.0334777971387132E-2</v>
          </cell>
          <cell r="U113">
            <v>2.329069876514385E-2</v>
          </cell>
        </row>
        <row r="114">
          <cell r="A114" t="str">
            <v>F138T</v>
          </cell>
          <cell r="F114">
            <v>0.3597251612985024</v>
          </cell>
          <cell r="G114">
            <v>1.9553970571569638E-3</v>
          </cell>
          <cell r="H114">
            <v>0.26114743303503701</v>
          </cell>
          <cell r="I114">
            <v>3.8885592092305463E-3</v>
          </cell>
          <cell r="J114">
            <v>7.6364691462021655E-2</v>
          </cell>
          <cell r="K114">
            <v>2.6507070169980913E-3</v>
          </cell>
          <cell r="L114">
            <v>1.8771481257367471E-3</v>
          </cell>
          <cell r="M114">
            <v>0.1766716541610619</v>
          </cell>
          <cell r="N114">
            <v>8.8468822998716955E-3</v>
          </cell>
          <cell r="O114">
            <v>5.124745874518418E-5</v>
          </cell>
          <cell r="P114">
            <v>2.4671920155342478E-4</v>
          </cell>
          <cell r="Q114">
            <v>4.1560500748184922E-4</v>
          </cell>
          <cell r="R114">
            <v>6.2677870589866416E-2</v>
          </cell>
          <cell r="S114">
            <v>2.6505739889874256E-4</v>
          </cell>
          <cell r="T114">
            <v>2.0284239332470196E-2</v>
          </cell>
          <cell r="U114">
            <v>2.2931627345367536E-2</v>
          </cell>
        </row>
        <row r="115">
          <cell r="A115" t="str">
            <v>F138D</v>
          </cell>
          <cell r="F115">
            <v>0.56574841068005888</v>
          </cell>
          <cell r="G115">
            <v>6.2448243668995224E-3</v>
          </cell>
          <cell r="H115">
            <v>0.22859253668413121</v>
          </cell>
          <cell r="I115">
            <v>3.827375823548989E-3</v>
          </cell>
          <cell r="J115">
            <v>5.6238421504547269E-2</v>
          </cell>
          <cell r="K115">
            <v>2.123313521738114E-3</v>
          </cell>
          <cell r="L115">
            <v>2.8710052478101322E-2</v>
          </cell>
          <cell r="M115">
            <v>2.3976400690267742E-3</v>
          </cell>
          <cell r="N115">
            <v>1.2555682060169888E-2</v>
          </cell>
          <cell r="O115">
            <v>1.9338450582456824E-4</v>
          </cell>
          <cell r="P115">
            <v>5.8108045520391567E-4</v>
          </cell>
          <cell r="Q115">
            <v>1.7865632338815384E-4</v>
          </cell>
          <cell r="R115">
            <v>9.1783344245459086E-2</v>
          </cell>
          <cell r="S115">
            <v>5.0133174634698686E-4</v>
          </cell>
          <cell r="T115">
            <v>1.6197276777766442E-4</v>
          </cell>
          <cell r="U115">
            <v>1.6197276777766442E-4</v>
          </cell>
        </row>
        <row r="116">
          <cell r="A116" t="str">
            <v>F138R</v>
          </cell>
          <cell r="F116">
            <v>0.85803374631780638</v>
          </cell>
          <cell r="G116">
            <v>1.2243221670017759E-2</v>
          </cell>
          <cell r="H116">
            <v>2.1452688293488762E-2</v>
          </cell>
          <cell r="I116">
            <v>7.2870295716955934E-4</v>
          </cell>
          <cell r="J116">
            <v>3.9743622863879884E-3</v>
          </cell>
          <cell r="K116">
            <v>1.1764260767817264E-4</v>
          </cell>
          <cell r="L116">
            <v>7.5317215254690918E-3</v>
          </cell>
          <cell r="M116">
            <v>4.4765478418529649E-3</v>
          </cell>
          <cell r="N116">
            <v>3.620750573692412E-3</v>
          </cell>
          <cell r="O116">
            <v>1.7145372395790975E-4</v>
          </cell>
          <cell r="P116">
            <v>2.4721792618602307E-3</v>
          </cell>
          <cell r="Q116">
            <v>5.2209943138983048E-4</v>
          </cell>
          <cell r="R116">
            <v>8.3947674378356138E-2</v>
          </cell>
          <cell r="S116">
            <v>6.7904088503412715E-4</v>
          </cell>
          <cell r="T116">
            <v>1.4084122919306206E-5</v>
          </cell>
          <cell r="U116">
            <v>1.4084122919306206E-5</v>
          </cell>
        </row>
        <row r="117">
          <cell r="A117" t="str">
            <v>F138M</v>
          </cell>
          <cell r="F117">
            <v>6.25E-2</v>
          </cell>
          <cell r="G117">
            <v>6.25E-2</v>
          </cell>
          <cell r="H117">
            <v>6.25E-2</v>
          </cell>
          <cell r="I117">
            <v>6.25E-2</v>
          </cell>
          <cell r="J117">
            <v>6.25E-2</v>
          </cell>
          <cell r="K117">
            <v>6.25E-2</v>
          </cell>
          <cell r="L117">
            <v>6.25E-2</v>
          </cell>
          <cell r="M117">
            <v>6.25E-2</v>
          </cell>
          <cell r="N117">
            <v>6.25E-2</v>
          </cell>
          <cell r="O117">
            <v>6.25E-2</v>
          </cell>
          <cell r="P117">
            <v>6.25E-2</v>
          </cell>
          <cell r="Q117">
            <v>6.25E-2</v>
          </cell>
          <cell r="R117">
            <v>6.25E-2</v>
          </cell>
          <cell r="S117">
            <v>6.25E-2</v>
          </cell>
          <cell r="T117">
            <v>6.25E-2</v>
          </cell>
          <cell r="U117">
            <v>6.25E-2</v>
          </cell>
        </row>
        <row r="118">
          <cell r="A118" t="str">
            <v>F140</v>
          </cell>
          <cell r="F118">
            <v>0.38228211463312217</v>
          </cell>
          <cell r="G118">
            <v>2.0250099866512832E-3</v>
          </cell>
          <cell r="H118">
            <v>0.26105014027772799</v>
          </cell>
          <cell r="I118">
            <v>3.886490302869115E-3</v>
          </cell>
          <cell r="J118">
            <v>7.5549084086004151E-2</v>
          </cell>
          <cell r="K118">
            <v>2.6549784544746473E-3</v>
          </cell>
          <cell r="L118">
            <v>4.950043344679275E-3</v>
          </cell>
          <cell r="M118">
            <v>0.14984770167150027</v>
          </cell>
          <cell r="N118">
            <v>9.5791289116403579E-3</v>
          </cell>
          <cell r="O118">
            <v>6.1825504880850396E-5</v>
          </cell>
          <cell r="P118">
            <v>3.5687875846168656E-4</v>
          </cell>
          <cell r="Q118">
            <v>5.4548223517834828E-4</v>
          </cell>
          <cell r="R118">
            <v>6.770707453475408E-2</v>
          </cell>
          <cell r="S118">
            <v>2.7403413801659136E-4</v>
          </cell>
          <cell r="T118">
            <v>1.6651183370926959E-2</v>
          </cell>
          <cell r="U118">
            <v>2.2578829789020545E-2</v>
          </cell>
        </row>
        <row r="119">
          <cell r="A119" t="str">
            <v>F140P</v>
          </cell>
          <cell r="F119">
            <v>0.33418420858231984</v>
          </cell>
          <cell r="G119">
            <v>1.4558234962711693E-3</v>
          </cell>
          <cell r="H119">
            <v>0.27006321816251749</v>
          </cell>
          <cell r="I119">
            <v>3.9611831428119117E-3</v>
          </cell>
          <cell r="J119">
            <v>8.0962770102139356E-2</v>
          </cell>
          <cell r="K119">
            <v>2.8894776496853174E-3</v>
          </cell>
          <cell r="L119">
            <v>2.7416489793067136E-3</v>
          </cell>
          <cell r="M119">
            <v>0.18200063745925157</v>
          </cell>
          <cell r="N119">
            <v>9.256976724405246E-3</v>
          </cell>
          <cell r="O119">
            <v>5.2444450258378617E-5</v>
          </cell>
          <cell r="P119">
            <v>2.7727837288022881E-4</v>
          </cell>
          <cell r="Q119">
            <v>6.0199212405481794E-4</v>
          </cell>
          <cell r="R119">
            <v>6.3030438595425634E-2</v>
          </cell>
          <cell r="S119">
            <v>2.382016694542524E-4</v>
          </cell>
          <cell r="T119">
            <v>2.0314546470805463E-2</v>
          </cell>
          <cell r="U119">
            <v>2.7969154018435791E-2</v>
          </cell>
        </row>
        <row r="120">
          <cell r="A120" t="str">
            <v>F140T</v>
          </cell>
          <cell r="F120">
            <v>0.35366001436348721</v>
          </cell>
          <cell r="G120">
            <v>1.5780209283576055E-3</v>
          </cell>
          <cell r="H120">
            <v>0.27325806261641505</v>
          </cell>
          <cell r="I120">
            <v>4.0979592317328031E-3</v>
          </cell>
          <cell r="J120">
            <v>7.8436988254144968E-2</v>
          </cell>
          <cell r="K120">
            <v>2.7996827216033174E-3</v>
          </cell>
          <cell r="L120">
            <v>2.2412412302195315E-3</v>
          </cell>
          <cell r="M120">
            <v>0.16850451372296776</v>
          </cell>
          <cell r="N120">
            <v>8.6867598354138202E-3</v>
          </cell>
          <cell r="O120">
            <v>4.8673035427074014E-5</v>
          </cell>
          <cell r="P120">
            <v>2.5686460155971961E-4</v>
          </cell>
          <cell r="Q120">
            <v>4.9771446998667134E-4</v>
          </cell>
          <cell r="R120">
            <v>6.4750001144819311E-2</v>
          </cell>
          <cell r="S120">
            <v>2.5492799235209205E-4</v>
          </cell>
          <cell r="T120">
            <v>1.811146213699627E-2</v>
          </cell>
          <cell r="U120">
            <v>2.2817113714565813E-2</v>
          </cell>
        </row>
        <row r="121">
          <cell r="A121" t="str">
            <v>F140D</v>
          </cell>
          <cell r="F121">
            <v>0.57106248808170967</v>
          </cell>
          <cell r="G121">
            <v>3.8913804867455109E-3</v>
          </cell>
          <cell r="H121">
            <v>0.23406155003365281</v>
          </cell>
          <cell r="I121">
            <v>3.6714154921639844E-3</v>
          </cell>
          <cell r="J121">
            <v>5.6891265662605918E-2</v>
          </cell>
          <cell r="K121">
            <v>2.14005579425959E-3</v>
          </cell>
          <cell r="L121">
            <v>1.7560109906917025E-2</v>
          </cell>
          <cell r="M121">
            <v>2.2890255898000205E-3</v>
          </cell>
          <cell r="N121">
            <v>1.2685458640611217E-2</v>
          </cell>
          <cell r="O121">
            <v>1.0649818587266482E-4</v>
          </cell>
          <cell r="P121">
            <v>5.6829696518484452E-4</v>
          </cell>
          <cell r="Q121">
            <v>3.3907812712669901E-4</v>
          </cell>
          <cell r="R121">
            <v>9.3733300652962315E-2</v>
          </cell>
          <cell r="S121">
            <v>4.2415769254133253E-4</v>
          </cell>
          <cell r="T121">
            <v>2.5789228458576421E-4</v>
          </cell>
          <cell r="U121">
            <v>3.1802640315819829E-4</v>
          </cell>
        </row>
        <row r="122">
          <cell r="A122" t="str">
            <v>F140R</v>
          </cell>
          <cell r="F122">
            <v>0.85426937577265061</v>
          </cell>
          <cell r="G122">
            <v>1.1305550684913398E-2</v>
          </cell>
          <cell r="H122">
            <v>5.3146879789729803E-2</v>
          </cell>
          <cell r="I122">
            <v>1.2136527824490515E-3</v>
          </cell>
          <cell r="J122">
            <v>5.2381502578678994E-3</v>
          </cell>
          <cell r="K122">
            <v>-2.8065293745661831E-3</v>
          </cell>
          <cell r="L122">
            <v>7.873875648569938E-3</v>
          </cell>
          <cell r="M122">
            <v>1.5434802786820068E-3</v>
          </cell>
          <cell r="N122">
            <v>4.2310427270207751E-3</v>
          </cell>
          <cell r="O122">
            <v>1.564376618962009E-4</v>
          </cell>
          <cell r="P122">
            <v>2.3536488452678191E-3</v>
          </cell>
          <cell r="Q122">
            <v>5.449645312606352E-4</v>
          </cell>
          <cell r="R122">
            <v>5.6243958519077972E-2</v>
          </cell>
          <cell r="S122">
            <v>5.3469290751861291E-4</v>
          </cell>
          <cell r="T122">
            <v>1.8255249746796246E-3</v>
          </cell>
          <cell r="U122">
            <v>2.3252939929876287E-3</v>
          </cell>
        </row>
        <row r="123">
          <cell r="A123" t="str">
            <v>F140M</v>
          </cell>
          <cell r="F123">
            <v>0.41622594205982405</v>
          </cell>
          <cell r="G123">
            <v>2.422703132980496E-3</v>
          </cell>
          <cell r="H123">
            <v>0.25431900753783576</v>
          </cell>
          <cell r="I123">
            <v>3.804317590583152E-3</v>
          </cell>
          <cell r="J123">
            <v>7.1671494271694863E-2</v>
          </cell>
          <cell r="K123">
            <v>2.5259685189575041E-3</v>
          </cell>
          <cell r="L123">
            <v>4.9270656449287306E-3</v>
          </cell>
          <cell r="M123">
            <v>0.13054264401365726</v>
          </cell>
          <cell r="N123">
            <v>9.8967485783165877E-3</v>
          </cell>
          <cell r="O123">
            <v>5.7946421874567741E-5</v>
          </cell>
          <cell r="P123">
            <v>3.2104246622396244E-4</v>
          </cell>
          <cell r="Q123">
            <v>4.1230977253493568E-4</v>
          </cell>
          <cell r="R123">
            <v>7.0304124718247638E-2</v>
          </cell>
          <cell r="S123">
            <v>3.0105984254519453E-4</v>
          </cell>
          <cell r="T123">
            <v>1.4872933999234767E-2</v>
          </cell>
          <cell r="U123">
            <v>1.7394691430546651E-2</v>
          </cell>
        </row>
        <row r="124">
          <cell r="A124" t="str">
            <v>F141</v>
          </cell>
          <cell r="F124">
            <v>0.37355013241731694</v>
          </cell>
          <cell r="G124">
            <v>1.4413118956126262E-3</v>
          </cell>
          <cell r="H124">
            <v>0.27360610806736624</v>
          </cell>
          <cell r="I124">
            <v>4.1066555274822687E-3</v>
          </cell>
          <cell r="J124">
            <v>7.750948652063562E-2</v>
          </cell>
          <cell r="K124">
            <v>2.804493682422339E-3</v>
          </cell>
          <cell r="L124">
            <v>5.9478675767540108E-3</v>
          </cell>
          <cell r="M124">
            <v>0.14286666917572632</v>
          </cell>
          <cell r="N124">
            <v>9.3018881416177587E-3</v>
          </cell>
          <cell r="O124">
            <v>5.8296287737996094E-5</v>
          </cell>
          <cell r="P124">
            <v>3.914520899713293E-4</v>
          </cell>
          <cell r="Q124">
            <v>6.7411182506168209E-4</v>
          </cell>
          <cell r="R124">
            <v>7.0688747378508499E-2</v>
          </cell>
          <cell r="S124">
            <v>2.5963785949029611E-4</v>
          </cell>
          <cell r="T124">
            <v>1.4441000653936567E-2</v>
          </cell>
          <cell r="U124">
            <v>2.2352140900359488E-2</v>
          </cell>
        </row>
        <row r="125">
          <cell r="A125" t="str">
            <v>F150</v>
          </cell>
          <cell r="F125">
            <v>0.34608849963755506</v>
          </cell>
          <cell r="G125">
            <v>-5.7671286392421313E-3</v>
          </cell>
          <cell r="H125">
            <v>0.4498160328213448</v>
          </cell>
          <cell r="I125">
            <v>7.2115540015381266E-3</v>
          </cell>
          <cell r="J125">
            <v>9.6809087968662735E-2</v>
          </cell>
          <cell r="K125">
            <v>4.0408378827599253E-3</v>
          </cell>
          <cell r="L125">
            <v>6.1725147670500628E-3</v>
          </cell>
          <cell r="M125">
            <v>-1.4600012612139232E-2</v>
          </cell>
          <cell r="N125">
            <v>7.6190956133702307E-3</v>
          </cell>
          <cell r="O125">
            <v>6.0680692337245266E-6</v>
          </cell>
          <cell r="P125">
            <v>7.3208347036486079E-4</v>
          </cell>
          <cell r="Q125">
            <v>1.9739844738286029E-3</v>
          </cell>
          <cell r="R125">
            <v>0.11704243924556626</v>
          </cell>
          <cell r="S125">
            <v>7.2468625501521006E-5</v>
          </cell>
          <cell r="T125">
            <v>-2.0595332810756751E-2</v>
          </cell>
          <cell r="U125">
            <v>3.377807486565769E-3</v>
          </cell>
        </row>
        <row r="126">
          <cell r="A126" t="str">
            <v>F150P</v>
          </cell>
          <cell r="F126">
            <v>0.2737177551403287</v>
          </cell>
          <cell r="G126">
            <v>-5.2208802826115173E-3</v>
          </cell>
          <cell r="H126">
            <v>0.46615275870601314</v>
          </cell>
          <cell r="I126">
            <v>7.4831887638066238E-3</v>
          </cell>
          <cell r="J126">
            <v>0.10513983683861798</v>
          </cell>
          <cell r="K126">
            <v>5.0338701431660625E-3</v>
          </cell>
          <cell r="L126">
            <v>7.1018477401619817E-3</v>
          </cell>
          <cell r="M126">
            <v>3.7676665654465057E-2</v>
          </cell>
          <cell r="N126">
            <v>4.0279826981538406E-3</v>
          </cell>
          <cell r="O126">
            <v>-1.4574242669895839E-5</v>
          </cell>
          <cell r="P126">
            <v>6.3925246418588253E-4</v>
          </cell>
          <cell r="Q126">
            <v>2.3787118499550819E-3</v>
          </cell>
          <cell r="R126">
            <v>0.10987942282245482</v>
          </cell>
          <cell r="S126">
            <v>5.0855407913659651E-5</v>
          </cell>
          <cell r="T126">
            <v>-2.348457947337506E-2</v>
          </cell>
          <cell r="U126">
            <v>9.4378857685252001E-3</v>
          </cell>
        </row>
        <row r="127">
          <cell r="A127" t="str">
            <v>F150T</v>
          </cell>
          <cell r="F127">
            <v>1.9967462844019812</v>
          </cell>
          <cell r="G127">
            <v>9.7483675811585596E-2</v>
          </cell>
          <cell r="H127">
            <v>-2.5288196655593382</v>
          </cell>
          <cell r="I127">
            <v>-4.4738699075079186E-2</v>
          </cell>
          <cell r="J127">
            <v>-0.37985203663618455</v>
          </cell>
          <cell r="K127">
            <v>-3.186651557411644E-2</v>
          </cell>
          <cell r="L127">
            <v>-7.3896444569423028E-2</v>
          </cell>
          <cell r="M127">
            <v>1.7757796038551075</v>
          </cell>
          <cell r="N127">
            <v>6.0188957760324562E-2</v>
          </cell>
          <cell r="O127">
            <v>7.7434395514910568E-4</v>
          </cell>
          <cell r="P127">
            <v>-3.8918168705093662E-3</v>
          </cell>
          <cell r="Q127">
            <v>-2.2769216589584793E-2</v>
          </cell>
          <cell r="R127">
            <v>-0.4919248346504293</v>
          </cell>
          <cell r="S127">
            <v>2.8069173891238893E-3</v>
          </cell>
          <cell r="T127">
            <v>0.55876785009099517</v>
          </cell>
          <cell r="U127">
            <v>8.5211596272327397E-2</v>
          </cell>
        </row>
        <row r="128">
          <cell r="A128" t="str">
            <v>F150D</v>
          </cell>
          <cell r="F128">
            <v>0.46681084702406672</v>
          </cell>
          <cell r="G128">
            <v>-2.8092312127903471E-3</v>
          </cell>
          <cell r="H128">
            <v>0.326366783013115</v>
          </cell>
          <cell r="I128">
            <v>5.0787445349905758E-3</v>
          </cell>
          <cell r="J128">
            <v>7.3326272597527831E-2</v>
          </cell>
          <cell r="K128">
            <v>3.1341708678558977E-3</v>
          </cell>
          <cell r="L128">
            <v>2.6337399430718966E-3</v>
          </cell>
          <cell r="M128">
            <v>-1.8138048071150586E-3</v>
          </cell>
          <cell r="N128">
            <v>1.2149221667262879E-2</v>
          </cell>
          <cell r="O128">
            <v>4.8337991602434958E-5</v>
          </cell>
          <cell r="P128">
            <v>7.0135942028180017E-4</v>
          </cell>
          <cell r="Q128">
            <v>8.0987408101892847E-4</v>
          </cell>
          <cell r="R128">
            <v>0.1135270094119131</v>
          </cell>
          <cell r="S128">
            <v>2.1376624352731423E-4</v>
          </cell>
          <cell r="T128">
            <v>-9.5488001264340159E-5</v>
          </cell>
          <cell r="U128">
            <v>-8.1602774309191183E-5</v>
          </cell>
        </row>
        <row r="129">
          <cell r="A129" t="str">
            <v>F150R</v>
          </cell>
          <cell r="F129">
            <v>0.88228724477684395</v>
          </cell>
          <cell r="G129">
            <v>1.0541900282249389E-2</v>
          </cell>
          <cell r="H129">
            <v>-0.92266584662659556</v>
          </cell>
          <cell r="I129">
            <v>-1.5958246660793103E-2</v>
          </cell>
          <cell r="J129">
            <v>-1.551031550199589E-2</v>
          </cell>
          <cell r="K129">
            <v>9.8005469138984835E-2</v>
          </cell>
          <cell r="L129">
            <v>-1.0578454514357403E-2</v>
          </cell>
          <cell r="M129">
            <v>0.14360037719663116</v>
          </cell>
          <cell r="N129">
            <v>-1.1757163889084531E-2</v>
          </cell>
          <cell r="O129">
            <v>3.5444940166969878E-5</v>
          </cell>
          <cell r="P129">
            <v>3.7135846253272954E-3</v>
          </cell>
          <cell r="Q129">
            <v>-1.230274659572313E-3</v>
          </cell>
          <cell r="R129">
            <v>0.93487263681812705</v>
          </cell>
          <cell r="S129">
            <v>3.2822346898934668E-3</v>
          </cell>
          <cell r="T129">
            <v>-3.6697320283726624E-2</v>
          </cell>
          <cell r="U129">
            <v>-6.1941270331654412E-2</v>
          </cell>
        </row>
        <row r="130">
          <cell r="A130" t="str">
            <v>F150M</v>
          </cell>
          <cell r="F130">
            <v>0.33960755198606768</v>
          </cell>
          <cell r="G130">
            <v>-9.9953245454845966E-4</v>
          </cell>
          <cell r="H130">
            <v>0.3312072310445151</v>
          </cell>
          <cell r="I130">
            <v>5.146995055677177E-3</v>
          </cell>
          <cell r="J130">
            <v>8.571967977419892E-2</v>
          </cell>
          <cell r="K130">
            <v>3.5395873651793397E-3</v>
          </cell>
          <cell r="L130">
            <v>9.0464937408383586E-3</v>
          </cell>
          <cell r="M130">
            <v>0.10887658702631134</v>
          </cell>
          <cell r="N130">
            <v>8.0184195482300331E-3</v>
          </cell>
          <cell r="O130">
            <v>3.3745880302859311E-5</v>
          </cell>
          <cell r="P130">
            <v>4.9116392710278503E-4</v>
          </cell>
          <cell r="Q130">
            <v>1.2418364717771157E-3</v>
          </cell>
          <cell r="R130">
            <v>8.5582085794560933E-2</v>
          </cell>
          <cell r="S130">
            <v>2.1551248457152153E-4</v>
          </cell>
          <cell r="T130">
            <v>3.6708775691171439E-3</v>
          </cell>
          <cell r="U130">
            <v>1.860176478657127E-2</v>
          </cell>
        </row>
        <row r="131">
          <cell r="A131" t="str">
            <v>F151</v>
          </cell>
          <cell r="F131">
            <v>0.40972656704942512</v>
          </cell>
          <cell r="G131">
            <v>2.4883951336549595E-3</v>
          </cell>
          <cell r="H131">
            <v>0.24740801225472137</v>
          </cell>
          <cell r="I131">
            <v>3.7051191861955986E-3</v>
          </cell>
          <cell r="J131">
            <v>7.0697807737382448E-2</v>
          </cell>
          <cell r="K131">
            <v>2.4585246233546445E-3</v>
          </cell>
          <cell r="L131">
            <v>7.5007610459885575E-3</v>
          </cell>
          <cell r="M131">
            <v>0.14217627405959782</v>
          </cell>
          <cell r="N131">
            <v>9.3520381453475864E-3</v>
          </cell>
          <cell r="O131">
            <v>5.6001017398551202E-5</v>
          </cell>
          <cell r="P131">
            <v>3.2444962747536391E-4</v>
          </cell>
          <cell r="Q131">
            <v>4.0347413051981812E-4</v>
          </cell>
          <cell r="R131">
            <v>6.8130411422799589E-2</v>
          </cell>
          <cell r="S131">
            <v>3.091527054876816E-4</v>
          </cell>
          <cell r="T131">
            <v>1.6505677420657134E-2</v>
          </cell>
          <cell r="U131">
            <v>1.8757334439993695E-2</v>
          </cell>
        </row>
        <row r="132">
          <cell r="A132" t="str">
            <v>F151P</v>
          </cell>
          <cell r="F132">
            <v>0.36120226300658537</v>
          </cell>
          <cell r="G132">
            <v>1.9634454944876469E-3</v>
          </cell>
          <cell r="H132">
            <v>0.26222685953301361</v>
          </cell>
          <cell r="I132">
            <v>3.9046351211279497E-3</v>
          </cell>
          <cell r="J132">
            <v>7.6681291283772074E-2</v>
          </cell>
          <cell r="K132">
            <v>2.6617125246773737E-3</v>
          </cell>
          <cell r="L132">
            <v>1.8851532079429156E-3</v>
          </cell>
          <cell r="M132">
            <v>0.17341433379953636</v>
          </cell>
          <cell r="N132">
            <v>8.8835888839467018E-3</v>
          </cell>
          <cell r="O132">
            <v>5.1461136913448631E-5</v>
          </cell>
          <cell r="P132">
            <v>2.4774488177686571E-4</v>
          </cell>
          <cell r="Q132">
            <v>4.1736783178581555E-4</v>
          </cell>
          <cell r="R132">
            <v>6.2936347883377292E-2</v>
          </cell>
          <cell r="S132">
            <v>2.6615817947608336E-4</v>
          </cell>
          <cell r="T132">
            <v>2.0229489613830167E-2</v>
          </cell>
          <cell r="U132">
            <v>2.3028147617750249E-2</v>
          </cell>
        </row>
        <row r="133">
          <cell r="A133" t="str">
            <v>F151T</v>
          </cell>
          <cell r="F133">
            <v>0.35972631165601571</v>
          </cell>
          <cell r="G133">
            <v>1.9554033102800092E-3</v>
          </cell>
          <cell r="H133">
            <v>0.26114826815291037</v>
          </cell>
          <cell r="I133">
            <v>3.8885716443721042E-3</v>
          </cell>
          <cell r="J133">
            <v>7.6364935667059333E-2</v>
          </cell>
          <cell r="K133">
            <v>2.6507154936382077E-3</v>
          </cell>
          <cell r="L133">
            <v>1.8771541286291833E-3</v>
          </cell>
          <cell r="M133">
            <v>0.17666912883035346</v>
          </cell>
          <cell r="N133">
            <v>8.8469105911301808E-3</v>
          </cell>
          <cell r="O133">
            <v>5.1247622628352609E-5</v>
          </cell>
          <cell r="P133">
            <v>2.4671999053156081E-4</v>
          </cell>
          <cell r="Q133">
            <v>4.1560633653634502E-4</v>
          </cell>
          <cell r="R133">
            <v>6.2678071026107993E-2</v>
          </cell>
          <cell r="S133">
            <v>2.6505824652021351E-4</v>
          </cell>
          <cell r="T133">
            <v>2.0284196625351796E-2</v>
          </cell>
          <cell r="U133">
            <v>2.2931700677935422E-2</v>
          </cell>
        </row>
        <row r="134">
          <cell r="A134" t="str">
            <v>F151D</v>
          </cell>
          <cell r="F134">
            <v>0.62061892062372781</v>
          </cell>
          <cell r="G134">
            <v>4.7878402247301978E-3</v>
          </cell>
          <cell r="H134">
            <v>0.1853936711206117</v>
          </cell>
          <cell r="I134">
            <v>2.8758407199904034E-3</v>
          </cell>
          <cell r="J134">
            <v>4.5311718953962014E-2</v>
          </cell>
          <cell r="K134">
            <v>1.5973286007124152E-3</v>
          </cell>
          <cell r="L134">
            <v>3.2300744570476124E-2</v>
          </cell>
          <cell r="M134">
            <v>2.6197838287442517E-3</v>
          </cell>
          <cell r="N134">
            <v>1.1517455702366496E-2</v>
          </cell>
          <cell r="O134">
            <v>7.6531179841200989E-5</v>
          </cell>
          <cell r="P134">
            <v>6.3854066224272241E-4</v>
          </cell>
          <cell r="Q134">
            <v>3.4188274419109666E-4</v>
          </cell>
          <cell r="R134">
            <v>9.1066113521625441E-2</v>
          </cell>
          <cell r="S134">
            <v>4.9966813210003066E-4</v>
          </cell>
          <cell r="T134">
            <v>1.7697970733910638E-4</v>
          </cell>
          <cell r="U134">
            <v>1.7697970733910638E-4</v>
          </cell>
        </row>
        <row r="135">
          <cell r="A135" t="str">
            <v>F151R</v>
          </cell>
          <cell r="F135">
            <v>0.86551499790237274</v>
          </cell>
          <cell r="G135">
            <v>5.068359432061023E-3</v>
          </cell>
          <cell r="H135">
            <v>1.9132546139300363E-2</v>
          </cell>
          <cell r="I135">
            <v>2.4039586061820893E-4</v>
          </cell>
          <cell r="J135">
            <v>3.0089098831372817E-4</v>
          </cell>
          <cell r="K135">
            <v>9.5265446322172227E-6</v>
          </cell>
          <cell r="L135">
            <v>9.6264638430100177E-3</v>
          </cell>
          <cell r="M135">
            <v>6.5103631671247994E-4</v>
          </cell>
          <cell r="N135">
            <v>3.6915877952898783E-3</v>
          </cell>
          <cell r="O135">
            <v>3.1077708439000775E-5</v>
          </cell>
          <cell r="P135">
            <v>2.7186906084742564E-3</v>
          </cell>
          <cell r="Q135">
            <v>5.7416015201956327E-4</v>
          </cell>
          <cell r="R135">
            <v>9.2076136858107185E-2</v>
          </cell>
          <cell r="S135">
            <v>3.560456013687658E-4</v>
          </cell>
          <cell r="T135">
            <v>4.0421246403925543E-6</v>
          </cell>
          <cell r="U135">
            <v>4.0421246403925543E-6</v>
          </cell>
        </row>
        <row r="136">
          <cell r="A136" t="str">
            <v>F151M</v>
          </cell>
          <cell r="F136">
            <v>6.25E-2</v>
          </cell>
          <cell r="G136">
            <v>6.25E-2</v>
          </cell>
          <cell r="H136">
            <v>6.25E-2</v>
          </cell>
          <cell r="I136">
            <v>6.25E-2</v>
          </cell>
          <cell r="J136">
            <v>6.25E-2</v>
          </cell>
          <cell r="K136">
            <v>6.25E-2</v>
          </cell>
          <cell r="L136">
            <v>6.25E-2</v>
          </cell>
          <cell r="M136">
            <v>6.25E-2</v>
          </cell>
          <cell r="N136">
            <v>6.25E-2</v>
          </cell>
          <cell r="O136">
            <v>6.25E-2</v>
          </cell>
          <cell r="P136">
            <v>6.25E-2</v>
          </cell>
          <cell r="Q136">
            <v>6.25E-2</v>
          </cell>
          <cell r="R136">
            <v>6.25E-2</v>
          </cell>
          <cell r="S136">
            <v>6.25E-2</v>
          </cell>
          <cell r="T136">
            <v>6.25E-2</v>
          </cell>
          <cell r="U136">
            <v>6.25E-2</v>
          </cell>
        </row>
      </sheetData>
      <sheetData sheetId="33" refreshError="1"/>
      <sheetData sheetId="34">
        <row r="11">
          <cell r="O11">
            <v>15960.967148164398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7"/>
  <sheetViews>
    <sheetView showGridLines="0" tabSelected="1" workbookViewId="0"/>
  </sheetViews>
  <sheetFormatPr defaultRowHeight="15.75"/>
  <cols>
    <col min="2" max="2" width="29.85546875" style="1" bestFit="1" customWidth="1"/>
    <col min="3" max="3" width="21.42578125" style="1" customWidth="1"/>
    <col min="4" max="4" width="19.42578125" style="3" bestFit="1" customWidth="1"/>
    <col min="5" max="5" width="18.85546875" style="3" customWidth="1"/>
    <col min="6" max="6" width="11.140625" style="3" bestFit="1" customWidth="1"/>
  </cols>
  <sheetData>
    <row r="1" spans="2:6">
      <c r="D1" s="2"/>
      <c r="E1" s="2"/>
      <c r="F1" s="4"/>
    </row>
    <row r="2" spans="2:6" ht="8.25" customHeight="1">
      <c r="B2" s="604"/>
      <c r="C2" s="605"/>
      <c r="D2" s="605"/>
      <c r="E2" s="605"/>
      <c r="F2" s="606"/>
    </row>
    <row r="3" spans="2:6">
      <c r="B3" s="12" t="s">
        <v>0</v>
      </c>
      <c r="C3" s="5" t="s">
        <v>2</v>
      </c>
      <c r="D3" s="6" t="s">
        <v>13</v>
      </c>
      <c r="E3" s="6" t="s">
        <v>14</v>
      </c>
      <c r="F3" s="13" t="s">
        <v>1</v>
      </c>
    </row>
    <row r="4" spans="2:6">
      <c r="B4" s="14" t="s">
        <v>3</v>
      </c>
      <c r="C4" s="15" t="s">
        <v>4</v>
      </c>
      <c r="D4" s="7">
        <f>('Energy Factor'!$P$97+'Energy Factor'!$P$99+'Energy Factor'!$P$100)/('Cust Factors'!$E$95+'Cust Factors'!$E$97+'Cust Factors'!$E$98)*1000/12</f>
        <v>725.12267459657699</v>
      </c>
      <c r="E4" s="7">
        <f>'Energy Factor'!$P$98/('Cust Factors'!$E$96)*1000/12</f>
        <v>742.67422312780946</v>
      </c>
      <c r="F4" s="16">
        <f>E4/D4-1</f>
        <v>2.4204936828099211E-2</v>
      </c>
    </row>
    <row r="5" spans="2:6">
      <c r="B5" s="14" t="s">
        <v>5</v>
      </c>
      <c r="C5" s="15" t="s">
        <v>4</v>
      </c>
      <c r="D5" s="17">
        <v>0</v>
      </c>
      <c r="E5" s="7">
        <v>302.97963455133635</v>
      </c>
      <c r="F5" s="18"/>
    </row>
    <row r="6" spans="2:6">
      <c r="B6" s="14" t="s">
        <v>12</v>
      </c>
      <c r="C6" s="15" t="s">
        <v>4</v>
      </c>
      <c r="D6" s="17">
        <v>0</v>
      </c>
      <c r="E6" s="11">
        <f>Production!C8763/'Cust Factors'!E96/12-E5</f>
        <v>234.31048857034153</v>
      </c>
      <c r="F6" s="18"/>
    </row>
    <row r="7" spans="2:6">
      <c r="B7" s="19" t="s">
        <v>6</v>
      </c>
      <c r="C7" s="15" t="s">
        <v>7</v>
      </c>
      <c r="D7" s="20">
        <f>MAX('Dist. Factors'!D277:O277)/('Cust Factors'!E95+'Cust Factors'!E97+'Cust Factors'!E98)</f>
        <v>7.1323307682829942</v>
      </c>
      <c r="E7" s="11">
        <f>MAX('Dist. Factors'!D278:O278)/'Cust Factors'!E96</f>
        <v>11.054726950769931</v>
      </c>
      <c r="F7" s="16">
        <f>E7/D7-1</f>
        <v>0.5499459166882128</v>
      </c>
    </row>
    <row r="8" spans="2:6">
      <c r="B8" s="14" t="s">
        <v>8</v>
      </c>
      <c r="C8" s="15" t="s">
        <v>11</v>
      </c>
      <c r="D8" s="17">
        <f>'Dist. Factors'!D31</f>
        <v>6.34</v>
      </c>
      <c r="E8" s="11">
        <f>'Dist. Factors'!E31</f>
        <v>4.12</v>
      </c>
      <c r="F8" s="16">
        <f>E8/D8-1</f>
        <v>-0.35015772870662454</v>
      </c>
    </row>
    <row r="9" spans="2:6">
      <c r="B9" s="21" t="s">
        <v>9</v>
      </c>
      <c r="C9" s="22" t="s">
        <v>10</v>
      </c>
      <c r="D9" s="23">
        <f>MetersServices!E46</f>
        <v>106.7511603815469</v>
      </c>
      <c r="E9" s="23">
        <f>MetersServices!E47</f>
        <v>162</v>
      </c>
      <c r="F9" s="24">
        <f>E9/D9-1</f>
        <v>0.51754790693594632</v>
      </c>
    </row>
    <row r="10" spans="2:6">
      <c r="B10" s="8"/>
      <c r="C10" s="8"/>
      <c r="D10" s="7"/>
      <c r="E10" s="7"/>
      <c r="F10" s="7"/>
    </row>
    <row r="12" spans="2:6">
      <c r="D12" s="10"/>
      <c r="E12" s="10"/>
      <c r="F12" s="10"/>
    </row>
    <row r="13" spans="2:6">
      <c r="D13" s="9"/>
      <c r="E13" s="9"/>
      <c r="F13" s="9"/>
    </row>
    <row r="14" spans="2:6">
      <c r="D14" s="9"/>
      <c r="E14" s="9"/>
      <c r="F14" s="9"/>
    </row>
    <row r="17" spans="4:6">
      <c r="D17" s="9"/>
      <c r="E17" s="9"/>
      <c r="F17" s="9"/>
    </row>
  </sheetData>
  <mergeCells count="1">
    <mergeCell ref="B2:F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8"/>
  <sheetViews>
    <sheetView zoomScale="85" zoomScaleNormal="85" workbookViewId="0"/>
  </sheetViews>
  <sheetFormatPr defaultRowHeight="15"/>
  <cols>
    <col min="1" max="1" width="5.85546875" style="180" customWidth="1"/>
    <col min="2" max="2" width="33.85546875" style="180" bestFit="1" customWidth="1"/>
    <col min="3" max="29" width="17.28515625" style="180" customWidth="1"/>
    <col min="30" max="16384" width="9.140625" style="180"/>
  </cols>
  <sheetData>
    <row r="1" spans="1:19">
      <c r="A1" s="25"/>
      <c r="B1" s="179" t="s">
        <v>134</v>
      </c>
      <c r="C1" s="28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</row>
    <row r="2" spans="1:19">
      <c r="A2" s="25"/>
      <c r="B2" s="178" t="s">
        <v>474</v>
      </c>
      <c r="C2" s="177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25"/>
      <c r="P2" s="25"/>
      <c r="Q2" s="25"/>
      <c r="R2" s="25"/>
    </row>
    <row r="3" spans="1:19">
      <c r="A3" s="25"/>
      <c r="B3" s="178" t="s">
        <v>99</v>
      </c>
      <c r="C3" s="177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5"/>
      <c r="P3" s="25"/>
      <c r="Q3" s="25"/>
      <c r="R3" s="25"/>
    </row>
    <row r="4" spans="1:19">
      <c r="A4" s="25"/>
      <c r="B4" s="178" t="s">
        <v>475</v>
      </c>
      <c r="C4" s="177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5"/>
      <c r="P4" s="25"/>
      <c r="Q4" s="25"/>
      <c r="R4" s="25"/>
    </row>
    <row r="5" spans="1:19">
      <c r="A5" s="25"/>
      <c r="B5" s="178" t="s">
        <v>476</v>
      </c>
      <c r="C5" s="177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5"/>
      <c r="P5" s="25"/>
      <c r="Q5" s="25"/>
      <c r="R5" s="25"/>
    </row>
    <row r="6" spans="1:19">
      <c r="A6" s="25"/>
      <c r="B6" s="178" t="s">
        <v>477</v>
      </c>
      <c r="C6" s="177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5"/>
      <c r="P6" s="25"/>
      <c r="Q6" s="25"/>
      <c r="R6" s="25"/>
    </row>
    <row r="7" spans="1:19">
      <c r="A7" s="25"/>
      <c r="B7" s="172" t="s">
        <v>133</v>
      </c>
      <c r="C7" s="177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5"/>
      <c r="P7" s="25"/>
      <c r="Q7" s="25"/>
      <c r="R7" s="25"/>
    </row>
    <row r="8" spans="1:19">
      <c r="A8" s="156"/>
      <c r="B8" s="175"/>
      <c r="C8" s="168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5"/>
      <c r="P8" s="25"/>
      <c r="Q8" s="172"/>
      <c r="R8" s="172"/>
    </row>
    <row r="9" spans="1:19">
      <c r="A9" s="174"/>
      <c r="B9" s="172"/>
      <c r="C9" s="173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25"/>
      <c r="R9" s="29"/>
    </row>
    <row r="10" spans="1:19">
      <c r="A10" s="156"/>
      <c r="B10" s="171" t="s">
        <v>132</v>
      </c>
      <c r="C10" s="171" t="s">
        <v>131</v>
      </c>
      <c r="D10" s="171" t="s">
        <v>130</v>
      </c>
      <c r="E10" s="171" t="s">
        <v>129</v>
      </c>
      <c r="F10" s="171" t="s">
        <v>128</v>
      </c>
      <c r="G10" s="171" t="s">
        <v>127</v>
      </c>
      <c r="H10" s="171" t="s">
        <v>126</v>
      </c>
      <c r="I10" s="171" t="s">
        <v>125</v>
      </c>
      <c r="J10" s="171" t="s">
        <v>124</v>
      </c>
      <c r="K10" s="171" t="s">
        <v>123</v>
      </c>
      <c r="L10" s="171" t="s">
        <v>122</v>
      </c>
      <c r="M10" s="171" t="s">
        <v>121</v>
      </c>
      <c r="N10" s="171" t="s">
        <v>120</v>
      </c>
      <c r="O10" s="171" t="s">
        <v>119</v>
      </c>
      <c r="P10" s="171" t="s">
        <v>118</v>
      </c>
      <c r="Q10" s="171" t="s">
        <v>117</v>
      </c>
      <c r="R10" s="171" t="s">
        <v>116</v>
      </c>
      <c r="S10" s="171" t="s">
        <v>115</v>
      </c>
    </row>
    <row r="11" spans="1:19">
      <c r="A11" s="156"/>
      <c r="B11" s="29"/>
      <c r="C11" s="168"/>
      <c r="E11" s="29"/>
      <c r="G11" s="29"/>
      <c r="I11" s="29"/>
      <c r="J11" s="29"/>
      <c r="K11" s="29"/>
      <c r="M11" s="29"/>
      <c r="N11" s="29"/>
      <c r="O11" s="29"/>
      <c r="Q11" s="29"/>
      <c r="R11" s="29"/>
      <c r="S11" s="29"/>
    </row>
    <row r="12" spans="1:19" ht="39">
      <c r="A12" s="156"/>
      <c r="B12" s="170" t="s">
        <v>114</v>
      </c>
      <c r="C12" s="169" t="s">
        <v>478</v>
      </c>
      <c r="D12" s="169" t="s">
        <v>479</v>
      </c>
      <c r="E12" s="169" t="s">
        <v>480</v>
      </c>
      <c r="F12" s="169" t="s">
        <v>481</v>
      </c>
      <c r="G12" s="169" t="s">
        <v>482</v>
      </c>
      <c r="H12" s="169" t="s">
        <v>483</v>
      </c>
      <c r="I12" s="169" t="s">
        <v>484</v>
      </c>
      <c r="J12" s="169" t="s">
        <v>485</v>
      </c>
      <c r="K12" s="169" t="s">
        <v>486</v>
      </c>
      <c r="L12" s="169" t="s">
        <v>487</v>
      </c>
      <c r="M12" s="169" t="s">
        <v>488</v>
      </c>
      <c r="N12" s="169" t="s">
        <v>489</v>
      </c>
      <c r="O12" s="169" t="s">
        <v>490</v>
      </c>
      <c r="P12" s="169" t="s">
        <v>491</v>
      </c>
      <c r="Q12" s="169" t="s">
        <v>492</v>
      </c>
      <c r="R12" s="169" t="s">
        <v>493</v>
      </c>
      <c r="S12" s="169">
        <v>0</v>
      </c>
    </row>
    <row r="13" spans="1:19">
      <c r="A13" s="156"/>
      <c r="B13" s="29"/>
      <c r="C13" s="168"/>
      <c r="E13" s="29"/>
      <c r="G13" s="29"/>
      <c r="I13" s="29"/>
      <c r="J13" s="29"/>
      <c r="K13" s="29"/>
      <c r="M13" s="29"/>
      <c r="N13" s="29"/>
      <c r="O13" s="29"/>
      <c r="Q13" s="29"/>
      <c r="R13" s="29"/>
      <c r="S13" s="29"/>
    </row>
    <row r="14" spans="1:19">
      <c r="A14" s="156"/>
      <c r="B14" s="29"/>
      <c r="C14" s="168"/>
      <c r="E14" s="29"/>
      <c r="G14" s="29"/>
      <c r="I14" s="29"/>
      <c r="J14" s="29"/>
      <c r="K14" s="29"/>
      <c r="M14" s="29"/>
      <c r="N14" s="29"/>
      <c r="O14" s="29"/>
      <c r="Q14" s="29"/>
      <c r="R14" s="29"/>
      <c r="S14" s="29"/>
    </row>
    <row r="15" spans="1:19">
      <c r="A15" s="156">
        <v>1</v>
      </c>
      <c r="B15" s="25" t="s">
        <v>113</v>
      </c>
      <c r="C15" s="166">
        <f>SUM(P97,P99,P100)</f>
        <v>6523256.321260008</v>
      </c>
      <c r="D15" s="181">
        <f>P98</f>
        <v>39124.078074372999</v>
      </c>
      <c r="E15" s="159">
        <f>P104</f>
        <v>5873567.8517149109</v>
      </c>
      <c r="F15" s="159">
        <f>P106</f>
        <v>89430.295415336732</v>
      </c>
      <c r="G15" s="159">
        <f>P108</f>
        <v>1051817.824</v>
      </c>
      <c r="H15" s="159">
        <f>P110</f>
        <v>26646.114990446215</v>
      </c>
      <c r="I15" s="159">
        <f>P122</f>
        <v>90773.003999999986</v>
      </c>
      <c r="J15" s="159">
        <v>0</v>
      </c>
      <c r="K15" s="159">
        <f>P118</f>
        <v>232896.99754016972</v>
      </c>
      <c r="L15" s="159">
        <f>P119</f>
        <v>1549.0863404742445</v>
      </c>
      <c r="M15" s="159">
        <f>P123</f>
        <v>6880.2519999999995</v>
      </c>
      <c r="N15" s="159">
        <f>P124</f>
        <v>18279.797000000002</v>
      </c>
      <c r="O15" s="159">
        <f>P113</f>
        <v>1348475.955114658</v>
      </c>
      <c r="P15" s="159">
        <f>P114</f>
        <v>7174.6378934804388</v>
      </c>
      <c r="Q15" s="159">
        <v>0</v>
      </c>
      <c r="R15" s="159">
        <v>0</v>
      </c>
      <c r="S15" s="159">
        <f>SUM(C15:R15)</f>
        <v>15309872.215343857</v>
      </c>
    </row>
    <row r="16" spans="1:19">
      <c r="A16" s="156">
        <v>2</v>
      </c>
      <c r="B16" s="25"/>
      <c r="C16" s="154"/>
      <c r="E16" s="154"/>
      <c r="G16" s="154"/>
      <c r="I16" s="154"/>
      <c r="J16" s="154"/>
      <c r="M16" s="154"/>
      <c r="N16" s="154"/>
      <c r="Q16" s="154"/>
      <c r="R16" s="154"/>
      <c r="S16" s="154"/>
    </row>
    <row r="17" spans="1:19">
      <c r="A17" s="156">
        <v>3</v>
      </c>
      <c r="B17" s="25" t="s">
        <v>112</v>
      </c>
      <c r="C17" s="159">
        <v>0</v>
      </c>
      <c r="D17" s="159">
        <v>0</v>
      </c>
      <c r="E17" s="159">
        <f>P105</f>
        <v>223955.79853654126</v>
      </c>
      <c r="F17" s="159">
        <f>P107</f>
        <v>1890.4799810199154</v>
      </c>
      <c r="G17" s="159">
        <f>P109</f>
        <v>934745.61399999994</v>
      </c>
      <c r="H17" s="159">
        <f>P111</f>
        <v>45682.437531950753</v>
      </c>
      <c r="I17" s="159">
        <v>0</v>
      </c>
      <c r="J17" s="159">
        <v>0</v>
      </c>
      <c r="K17" s="159">
        <v>0</v>
      </c>
      <c r="L17" s="159">
        <v>0</v>
      </c>
      <c r="M17" s="159">
        <v>0</v>
      </c>
      <c r="N17" s="159">
        <v>0</v>
      </c>
      <c r="O17" s="159">
        <v>0</v>
      </c>
      <c r="P17" s="159">
        <v>0</v>
      </c>
      <c r="Q17" s="159">
        <v>0</v>
      </c>
      <c r="R17" s="159">
        <v>0</v>
      </c>
      <c r="S17" s="159">
        <f>SUM(C17:R17)</f>
        <v>1206274.3300495117</v>
      </c>
    </row>
    <row r="18" spans="1:19">
      <c r="A18" s="156">
        <v>4</v>
      </c>
      <c r="B18" s="25"/>
      <c r="C18" s="154"/>
      <c r="D18" s="154"/>
      <c r="I18" s="154"/>
      <c r="J18" s="154"/>
      <c r="K18" s="154"/>
      <c r="M18" s="154"/>
      <c r="N18" s="154"/>
      <c r="O18" s="154"/>
      <c r="Q18" s="154"/>
      <c r="R18" s="154"/>
      <c r="S18" s="154"/>
    </row>
    <row r="19" spans="1:19">
      <c r="A19" s="156">
        <v>5</v>
      </c>
      <c r="B19" s="25" t="s">
        <v>111</v>
      </c>
      <c r="C19" s="159">
        <v>0</v>
      </c>
      <c r="D19" s="159">
        <v>0</v>
      </c>
      <c r="E19" s="159">
        <v>0</v>
      </c>
      <c r="F19" s="159">
        <v>0</v>
      </c>
      <c r="G19" s="159">
        <v>0</v>
      </c>
      <c r="H19" s="159">
        <v>0</v>
      </c>
      <c r="I19" s="159">
        <v>0</v>
      </c>
      <c r="J19" s="159">
        <f>P112</f>
        <v>4916718.085921471</v>
      </c>
      <c r="K19" s="159">
        <v>0</v>
      </c>
      <c r="L19" s="159">
        <v>0</v>
      </c>
      <c r="M19" s="159">
        <v>0</v>
      </c>
      <c r="N19" s="159">
        <v>0</v>
      </c>
      <c r="O19" s="159">
        <v>0</v>
      </c>
      <c r="P19" s="159">
        <v>0</v>
      </c>
      <c r="Q19" s="159">
        <v>0</v>
      </c>
      <c r="R19" s="159">
        <v>0</v>
      </c>
      <c r="S19" s="159">
        <f>SUM(C19:R19)</f>
        <v>4916718.085921471</v>
      </c>
    </row>
    <row r="20" spans="1:19">
      <c r="A20" s="156">
        <v>6</v>
      </c>
      <c r="B20" s="25"/>
      <c r="C20" s="154"/>
      <c r="D20" s="154"/>
      <c r="E20" s="154"/>
      <c r="G20" s="154"/>
      <c r="I20" s="154"/>
      <c r="J20" s="154"/>
      <c r="K20" s="154"/>
      <c r="M20" s="154"/>
      <c r="N20" s="154"/>
      <c r="O20" s="154"/>
      <c r="Q20" s="154"/>
      <c r="R20" s="154"/>
      <c r="S20" s="154"/>
    </row>
    <row r="21" spans="1:19">
      <c r="A21" s="156">
        <v>7</v>
      </c>
      <c r="B21" s="25" t="s">
        <v>110</v>
      </c>
      <c r="C21" s="167">
        <v>0</v>
      </c>
      <c r="D21" s="167">
        <v>0</v>
      </c>
      <c r="E21" s="167">
        <v>0</v>
      </c>
      <c r="F21" s="167">
        <v>0</v>
      </c>
      <c r="G21" s="167">
        <v>0</v>
      </c>
      <c r="H21" s="163">
        <v>0</v>
      </c>
      <c r="I21" s="167">
        <v>0</v>
      </c>
      <c r="J21" s="167">
        <v>0</v>
      </c>
      <c r="K21" s="167">
        <v>0</v>
      </c>
      <c r="L21" s="163">
        <v>0</v>
      </c>
      <c r="M21" s="167">
        <v>0</v>
      </c>
      <c r="N21" s="167">
        <v>0</v>
      </c>
      <c r="O21" s="167">
        <v>0</v>
      </c>
      <c r="P21" s="163">
        <v>0</v>
      </c>
      <c r="Q21" s="167">
        <f>P128</f>
        <v>558948</v>
      </c>
      <c r="R21" s="167">
        <f>P129</f>
        <v>905880.66399999999</v>
      </c>
      <c r="S21" s="167">
        <f>SUM(C21:R21)</f>
        <v>1464828.6639999999</v>
      </c>
    </row>
    <row r="22" spans="1:19">
      <c r="A22" s="156">
        <v>8</v>
      </c>
      <c r="B22" s="25"/>
      <c r="C22" s="154"/>
      <c r="D22" s="154"/>
      <c r="E22" s="154"/>
      <c r="G22" s="154"/>
      <c r="I22" s="154"/>
      <c r="J22" s="154"/>
      <c r="K22" s="154"/>
      <c r="M22" s="154"/>
      <c r="N22" s="154"/>
      <c r="O22" s="154"/>
      <c r="Q22" s="154"/>
      <c r="R22" s="154"/>
      <c r="S22" s="154"/>
    </row>
    <row r="23" spans="1:19">
      <c r="A23" s="156">
        <v>9</v>
      </c>
      <c r="B23" s="165" t="s">
        <v>109</v>
      </c>
      <c r="C23" s="166">
        <f t="shared" ref="C23:R23" si="0">SUM(C15:C21)</f>
        <v>6523256.321260008</v>
      </c>
      <c r="D23" s="166">
        <f t="shared" si="0"/>
        <v>39124.078074372999</v>
      </c>
      <c r="E23" s="166">
        <f t="shared" si="0"/>
        <v>6097523.6502514519</v>
      </c>
      <c r="F23" s="166">
        <f t="shared" si="0"/>
        <v>91320.77539635665</v>
      </c>
      <c r="G23" s="166">
        <f t="shared" si="0"/>
        <v>1986563.4380000001</v>
      </c>
      <c r="H23" s="166">
        <f t="shared" si="0"/>
        <v>72328.55252239696</v>
      </c>
      <c r="I23" s="166">
        <f t="shared" si="0"/>
        <v>90773.003999999986</v>
      </c>
      <c r="J23" s="166">
        <f t="shared" si="0"/>
        <v>4916718.085921471</v>
      </c>
      <c r="K23" s="166">
        <f t="shared" si="0"/>
        <v>232896.99754016972</v>
      </c>
      <c r="L23" s="166">
        <f t="shared" si="0"/>
        <v>1549.0863404742445</v>
      </c>
      <c r="M23" s="166">
        <f t="shared" si="0"/>
        <v>6880.2519999999995</v>
      </c>
      <c r="N23" s="166">
        <f t="shared" si="0"/>
        <v>18279.797000000002</v>
      </c>
      <c r="O23" s="166">
        <f t="shared" si="0"/>
        <v>1348475.955114658</v>
      </c>
      <c r="P23" s="166">
        <f t="shared" si="0"/>
        <v>7174.6378934804388</v>
      </c>
      <c r="Q23" s="166">
        <f t="shared" si="0"/>
        <v>558948</v>
      </c>
      <c r="R23" s="166">
        <f t="shared" si="0"/>
        <v>905880.66399999999</v>
      </c>
      <c r="S23" s="159">
        <f>SUM(C23:R23)</f>
        <v>22897693.295314841</v>
      </c>
    </row>
    <row r="24" spans="1:19">
      <c r="A24" s="156">
        <v>10</v>
      </c>
      <c r="B24" s="25"/>
      <c r="C24" s="154"/>
      <c r="E24" s="154"/>
      <c r="G24" s="154"/>
      <c r="I24" s="154"/>
      <c r="J24" s="154"/>
      <c r="K24" s="154"/>
      <c r="M24" s="154"/>
      <c r="N24" s="154"/>
      <c r="O24" s="154"/>
      <c r="P24" s="154"/>
      <c r="Q24" s="154"/>
      <c r="R24" s="154"/>
      <c r="S24" s="154"/>
    </row>
    <row r="25" spans="1:19">
      <c r="A25" s="156">
        <v>11</v>
      </c>
      <c r="B25" s="165" t="s">
        <v>108</v>
      </c>
      <c r="C25" s="164">
        <v>7131354.2755278666</v>
      </c>
      <c r="D25" s="164">
        <v>42771.224632466052</v>
      </c>
      <c r="E25" s="164">
        <v>6659917.1126212161</v>
      </c>
      <c r="F25" s="164">
        <v>99782.900881715017</v>
      </c>
      <c r="G25" s="164">
        <v>2146634.2670421801</v>
      </c>
      <c r="H25" s="164">
        <v>77843.533092051293</v>
      </c>
      <c r="I25" s="164">
        <v>99234.863432879996</v>
      </c>
      <c r="J25" s="164">
        <v>5139297.9136711359</v>
      </c>
      <c r="K25" s="164">
        <v>254607.65565086436</v>
      </c>
      <c r="L25" s="164">
        <v>1693.4921691332536</v>
      </c>
      <c r="M25" s="164">
        <v>7521.6290914399997</v>
      </c>
      <c r="N25" s="164">
        <v>19983.839676340005</v>
      </c>
      <c r="O25" s="164">
        <v>1474180.8836504465</v>
      </c>
      <c r="P25" s="164">
        <v>7843.4576379106857</v>
      </c>
      <c r="Q25" s="164">
        <v>584251.57595999993</v>
      </c>
      <c r="R25" s="164">
        <v>946889.88165927993</v>
      </c>
      <c r="S25" s="163">
        <f>SUM(C25:R25)</f>
        <v>24693808.506396931</v>
      </c>
    </row>
    <row r="26" spans="1:19">
      <c r="A26" s="156">
        <v>12</v>
      </c>
      <c r="B26" s="25"/>
      <c r="C26" s="28"/>
      <c r="E26" s="25"/>
      <c r="G26" s="25"/>
      <c r="I26" s="25"/>
      <c r="J26" s="25"/>
      <c r="K26" s="25"/>
      <c r="M26" s="25"/>
      <c r="N26" s="25"/>
      <c r="O26" s="25"/>
      <c r="Q26" s="25"/>
      <c r="R26" s="25"/>
      <c r="S26" s="25"/>
    </row>
    <row r="27" spans="1:19">
      <c r="A27" s="156">
        <v>13</v>
      </c>
      <c r="B27" s="162" t="s">
        <v>107</v>
      </c>
      <c r="C27" s="28"/>
      <c r="E27" s="25"/>
      <c r="G27" s="25"/>
      <c r="I27" s="25"/>
      <c r="J27" s="25"/>
      <c r="K27" s="25"/>
      <c r="M27" s="25"/>
      <c r="N27" s="25"/>
      <c r="O27" s="25"/>
      <c r="Q27" s="25"/>
      <c r="R27" s="25"/>
      <c r="S27" s="25"/>
    </row>
    <row r="28" spans="1:19" ht="15.75" thickBot="1">
      <c r="A28" s="156">
        <v>14</v>
      </c>
      <c r="B28" s="29" t="s">
        <v>106</v>
      </c>
      <c r="C28" s="157">
        <f t="shared" ref="C28:R28" si="1">C25/$S$25</f>
        <v>0.28879118721927766</v>
      </c>
      <c r="D28" s="157">
        <f t="shared" si="1"/>
        <v>1.7320626999025349E-3</v>
      </c>
      <c r="E28" s="157">
        <f t="shared" si="1"/>
        <v>0.26969987682928553</v>
      </c>
      <c r="F28" s="157">
        <f t="shared" si="1"/>
        <v>4.0408064578562781E-3</v>
      </c>
      <c r="G28" s="157">
        <f t="shared" si="1"/>
        <v>8.6930060484031638E-2</v>
      </c>
      <c r="H28" s="157">
        <f t="shared" si="1"/>
        <v>3.152350236776394E-3</v>
      </c>
      <c r="I28" s="157">
        <f t="shared" si="1"/>
        <v>4.0186131437430243E-3</v>
      </c>
      <c r="J28" s="157">
        <f t="shared" si="1"/>
        <v>0.20812091064607555</v>
      </c>
      <c r="K28" s="157">
        <f t="shared" si="1"/>
        <v>1.0310586784736273E-2</v>
      </c>
      <c r="L28" s="157">
        <f t="shared" si="1"/>
        <v>6.8579626698512484E-5</v>
      </c>
      <c r="M28" s="157">
        <f t="shared" si="1"/>
        <v>3.0459574874776898E-4</v>
      </c>
      <c r="N28" s="157">
        <f t="shared" si="1"/>
        <v>8.092651917651014E-4</v>
      </c>
      <c r="O28" s="157">
        <f t="shared" si="1"/>
        <v>5.9698401049338337E-2</v>
      </c>
      <c r="P28" s="157">
        <f t="shared" si="1"/>
        <v>3.176285114496955E-4</v>
      </c>
      <c r="Q28" s="157">
        <f t="shared" si="1"/>
        <v>2.3659840717103219E-2</v>
      </c>
      <c r="R28" s="157">
        <f t="shared" si="1"/>
        <v>3.8345234653212289E-2</v>
      </c>
      <c r="S28" s="157">
        <v>1.0000000000000002</v>
      </c>
    </row>
    <row r="29" spans="1:19" ht="15.75" thickTop="1">
      <c r="A29" s="156">
        <v>15</v>
      </c>
      <c r="B29" s="25"/>
      <c r="C29" s="161"/>
      <c r="E29" s="161"/>
      <c r="G29" s="161"/>
      <c r="I29" s="161"/>
      <c r="J29" s="161"/>
      <c r="K29" s="161"/>
      <c r="M29" s="161"/>
      <c r="N29" s="161"/>
      <c r="O29" s="161"/>
      <c r="Q29" s="161"/>
      <c r="R29" s="161"/>
      <c r="S29" s="161"/>
    </row>
    <row r="30" spans="1:19">
      <c r="A30" s="156">
        <v>16</v>
      </c>
      <c r="B30" s="25" t="s">
        <v>105</v>
      </c>
      <c r="C30" s="160">
        <f t="shared" ref="C30:R30" si="2">SUM(C15:C21)</f>
        <v>6523256.321260008</v>
      </c>
      <c r="D30" s="160">
        <f t="shared" si="2"/>
        <v>39124.078074372999</v>
      </c>
      <c r="E30" s="160">
        <f t="shared" si="2"/>
        <v>6097523.6502514519</v>
      </c>
      <c r="F30" s="160">
        <f t="shared" si="2"/>
        <v>91320.77539635665</v>
      </c>
      <c r="G30" s="160">
        <f t="shared" si="2"/>
        <v>1986563.4380000001</v>
      </c>
      <c r="H30" s="160">
        <f t="shared" si="2"/>
        <v>72328.55252239696</v>
      </c>
      <c r="I30" s="160">
        <f t="shared" si="2"/>
        <v>90773.003999999986</v>
      </c>
      <c r="J30" s="160">
        <f t="shared" si="2"/>
        <v>4916718.085921471</v>
      </c>
      <c r="K30" s="160">
        <f t="shared" si="2"/>
        <v>232896.99754016972</v>
      </c>
      <c r="L30" s="160">
        <f t="shared" si="2"/>
        <v>1549.0863404742445</v>
      </c>
      <c r="M30" s="160">
        <f t="shared" si="2"/>
        <v>6880.2519999999995</v>
      </c>
      <c r="N30" s="160">
        <f t="shared" si="2"/>
        <v>18279.797000000002</v>
      </c>
      <c r="O30" s="160">
        <f t="shared" si="2"/>
        <v>1348475.955114658</v>
      </c>
      <c r="P30" s="160">
        <f t="shared" si="2"/>
        <v>7174.6378934804388</v>
      </c>
      <c r="Q30" s="160">
        <f t="shared" si="2"/>
        <v>558948</v>
      </c>
      <c r="R30" s="160">
        <f t="shared" si="2"/>
        <v>905880.66399999999</v>
      </c>
      <c r="S30" s="159">
        <f>SUM(C30:R30)</f>
        <v>22897693.295314841</v>
      </c>
    </row>
    <row r="31" spans="1:19">
      <c r="A31" s="156">
        <v>17</v>
      </c>
      <c r="B31" s="158"/>
      <c r="C31" s="28"/>
      <c r="E31" s="25"/>
      <c r="G31" s="25"/>
      <c r="I31" s="25"/>
      <c r="J31" s="25"/>
      <c r="K31" s="25"/>
      <c r="M31" s="25"/>
      <c r="N31" s="25"/>
      <c r="O31" s="25"/>
      <c r="Q31" s="25"/>
      <c r="R31" s="25"/>
      <c r="S31" s="25"/>
    </row>
    <row r="32" spans="1:19" ht="15.75" thickBot="1">
      <c r="A32" s="156">
        <v>18</v>
      </c>
      <c r="B32" s="29" t="s">
        <v>104</v>
      </c>
      <c r="C32" s="157">
        <f t="shared" ref="C32:R32" si="3">C30/$S$30</f>
        <v>0.28488705115963575</v>
      </c>
      <c r="D32" s="157">
        <f t="shared" si="3"/>
        <v>1.7086471361889663E-3</v>
      </c>
      <c r="E32" s="157">
        <f t="shared" si="3"/>
        <v>0.2662942319827073</v>
      </c>
      <c r="F32" s="157">
        <f t="shared" si="3"/>
        <v>3.9882085159661934E-3</v>
      </c>
      <c r="G32" s="157">
        <f t="shared" si="3"/>
        <v>8.6758234219447602E-2</v>
      </c>
      <c r="H32" s="157">
        <f t="shared" si="3"/>
        <v>3.1587702564430933E-3</v>
      </c>
      <c r="I32" s="157">
        <f t="shared" si="3"/>
        <v>3.9642859579472707E-3</v>
      </c>
      <c r="J32" s="157">
        <f t="shared" si="3"/>
        <v>0.21472547572848721</v>
      </c>
      <c r="K32" s="157">
        <f t="shared" si="3"/>
        <v>1.0171199104488984E-2</v>
      </c>
      <c r="L32" s="157">
        <f t="shared" si="3"/>
        <v>6.7652506324346974E-5</v>
      </c>
      <c r="M32" s="157">
        <f t="shared" si="3"/>
        <v>3.0047795257209537E-4</v>
      </c>
      <c r="N32" s="157">
        <f t="shared" si="3"/>
        <v>7.9832482531069109E-4</v>
      </c>
      <c r="O32" s="157">
        <f t="shared" si="3"/>
        <v>5.8891344980613103E-2</v>
      </c>
      <c r="P32" s="157">
        <f t="shared" si="3"/>
        <v>3.1333452679918903E-4</v>
      </c>
      <c r="Q32" s="157">
        <f t="shared" si="3"/>
        <v>2.4410668480495713E-2</v>
      </c>
      <c r="R32" s="157">
        <f t="shared" si="3"/>
        <v>3.9562092666572429E-2</v>
      </c>
      <c r="S32" s="157">
        <v>0.99999999999999978</v>
      </c>
    </row>
    <row r="33" spans="1:19" ht="15.75" thickTop="1">
      <c r="A33" s="156"/>
      <c r="B33" s="25"/>
      <c r="C33" s="28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Q33" s="25"/>
      <c r="R33" s="25"/>
      <c r="S33" s="29"/>
    </row>
    <row r="34" spans="1:19">
      <c r="A34" s="25"/>
      <c r="B34" s="25"/>
      <c r="C34" s="28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9"/>
    </row>
    <row r="35" spans="1:19">
      <c r="A35" s="25"/>
      <c r="B35" s="25"/>
      <c r="C35" s="28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9"/>
    </row>
    <row r="36" spans="1:19">
      <c r="A36" s="25"/>
      <c r="B36" s="155"/>
      <c r="C36" s="155"/>
      <c r="D36" s="15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</row>
    <row r="37" spans="1:19">
      <c r="A37" s="25"/>
      <c r="B37" s="25"/>
      <c r="C37" s="28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</row>
    <row r="38" spans="1:19">
      <c r="A38" s="25"/>
      <c r="B38" s="155"/>
      <c r="C38" s="155"/>
      <c r="D38" s="155"/>
      <c r="E38" s="25"/>
      <c r="F38" s="15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</row>
    <row r="39" spans="1:19" ht="15.75" thickBot="1">
      <c r="A39" s="25"/>
      <c r="B39" s="153"/>
      <c r="C39" s="153"/>
      <c r="D39" s="154"/>
      <c r="E39" s="25"/>
      <c r="F39" s="153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</row>
    <row r="40" spans="1:19">
      <c r="A40" s="25"/>
      <c r="B40" s="136" t="s">
        <v>474</v>
      </c>
      <c r="C40" s="151"/>
      <c r="D40" s="152"/>
      <c r="E40" s="111"/>
      <c r="F40" s="151"/>
      <c r="G40" s="111"/>
      <c r="H40" s="111"/>
      <c r="I40" s="111"/>
      <c r="J40" s="111"/>
      <c r="K40" s="111"/>
      <c r="L40" s="111"/>
      <c r="M40" s="111"/>
      <c r="N40" s="111"/>
      <c r="O40" s="111"/>
      <c r="P40" s="134"/>
      <c r="Q40" s="25"/>
      <c r="R40" s="25"/>
    </row>
    <row r="41" spans="1:19">
      <c r="A41" s="25"/>
      <c r="B41" s="133" t="s">
        <v>99</v>
      </c>
      <c r="C41" s="149"/>
      <c r="D41" s="150"/>
      <c r="E41" s="108"/>
      <c r="F41" s="149"/>
      <c r="G41" s="108"/>
      <c r="H41" s="108"/>
      <c r="I41" s="108"/>
      <c r="J41" s="108"/>
      <c r="K41" s="108"/>
      <c r="L41" s="108"/>
      <c r="M41" s="108"/>
      <c r="N41" s="108"/>
      <c r="O41" s="108"/>
      <c r="P41" s="131"/>
      <c r="Q41" s="25"/>
      <c r="R41" s="25"/>
    </row>
    <row r="42" spans="1:19">
      <c r="A42" s="25"/>
      <c r="B42" s="133" t="s">
        <v>475</v>
      </c>
      <c r="C42" s="149"/>
      <c r="D42" s="150"/>
      <c r="E42" s="108"/>
      <c r="F42" s="149"/>
      <c r="G42" s="108"/>
      <c r="H42" s="108"/>
      <c r="I42" s="108"/>
      <c r="J42" s="108"/>
      <c r="K42" s="108"/>
      <c r="L42" s="108"/>
      <c r="M42" s="108"/>
      <c r="N42" s="108"/>
      <c r="O42" s="108"/>
      <c r="P42" s="131"/>
      <c r="Q42" s="25"/>
      <c r="R42" s="25"/>
    </row>
    <row r="43" spans="1:19">
      <c r="A43" s="25"/>
      <c r="B43" s="133" t="s">
        <v>476</v>
      </c>
      <c r="C43" s="149"/>
      <c r="D43" s="150"/>
      <c r="E43" s="108"/>
      <c r="F43" s="149"/>
      <c r="G43" s="108"/>
      <c r="H43" s="108"/>
      <c r="I43" s="108"/>
      <c r="J43" s="108"/>
      <c r="K43" s="108"/>
      <c r="L43" s="108"/>
      <c r="M43" s="108"/>
      <c r="N43" s="108"/>
      <c r="O43" s="108"/>
      <c r="P43" s="131"/>
      <c r="Q43" s="25"/>
      <c r="R43" s="25"/>
    </row>
    <row r="44" spans="1:19">
      <c r="A44" s="25"/>
      <c r="B44" s="133" t="s">
        <v>477</v>
      </c>
      <c r="C44" s="149"/>
      <c r="D44" s="150"/>
      <c r="E44" s="108"/>
      <c r="F44" s="149"/>
      <c r="G44" s="108"/>
      <c r="H44" s="108"/>
      <c r="I44" s="108"/>
      <c r="J44" s="108"/>
      <c r="K44" s="108"/>
      <c r="L44" s="108"/>
      <c r="M44" s="108"/>
      <c r="N44" s="108"/>
      <c r="O44" s="108"/>
      <c r="P44" s="131"/>
      <c r="Q44" s="25"/>
      <c r="R44" s="25"/>
    </row>
    <row r="45" spans="1:19">
      <c r="A45" s="25"/>
      <c r="B45" s="133" t="s">
        <v>103</v>
      </c>
      <c r="C45" s="149"/>
      <c r="D45" s="150"/>
      <c r="E45" s="108"/>
      <c r="F45" s="149"/>
      <c r="G45" s="108"/>
      <c r="H45" s="108"/>
      <c r="I45" s="108"/>
      <c r="J45" s="108"/>
      <c r="K45" s="108"/>
      <c r="L45" s="108"/>
      <c r="M45" s="108"/>
      <c r="N45" s="108"/>
      <c r="O45" s="108"/>
      <c r="P45" s="131"/>
      <c r="Q45" s="25"/>
      <c r="R45" s="25"/>
    </row>
    <row r="46" spans="1:19">
      <c r="A46" s="25"/>
      <c r="B46" s="80"/>
      <c r="C46" s="27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07"/>
      <c r="Q46" s="25"/>
      <c r="R46" s="25"/>
    </row>
    <row r="47" spans="1:19">
      <c r="A47" s="25"/>
      <c r="B47" s="122"/>
      <c r="C47" s="129" t="s">
        <v>97</v>
      </c>
      <c r="D47" s="116">
        <v>42005</v>
      </c>
      <c r="E47" s="116">
        <v>42036</v>
      </c>
      <c r="F47" s="116">
        <v>42067</v>
      </c>
      <c r="G47" s="116">
        <v>42098</v>
      </c>
      <c r="H47" s="116">
        <v>42129</v>
      </c>
      <c r="I47" s="116">
        <v>42160</v>
      </c>
      <c r="J47" s="116">
        <v>42191</v>
      </c>
      <c r="K47" s="116">
        <v>42222</v>
      </c>
      <c r="L47" s="116">
        <v>42253</v>
      </c>
      <c r="M47" s="116">
        <v>42284</v>
      </c>
      <c r="N47" s="116">
        <v>42315</v>
      </c>
      <c r="O47" s="116">
        <v>42346</v>
      </c>
      <c r="P47" s="147" t="s">
        <v>15</v>
      </c>
      <c r="Q47" s="27"/>
      <c r="R47" s="25"/>
    </row>
    <row r="48" spans="1:19">
      <c r="A48" s="25"/>
      <c r="B48" s="80" t="s">
        <v>96</v>
      </c>
      <c r="C48" s="3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107"/>
      <c r="Q48" s="27"/>
      <c r="R48" s="25"/>
    </row>
    <row r="49" spans="1:18">
      <c r="A49" s="25"/>
      <c r="B49" s="80" t="s">
        <v>95</v>
      </c>
      <c r="C49" s="126" t="s">
        <v>94</v>
      </c>
      <c r="D49" s="144">
        <v>611022.73011180002</v>
      </c>
      <c r="E49" s="144">
        <v>471147.68976358004</v>
      </c>
      <c r="F49" s="144">
        <v>559905.1939367801</v>
      </c>
      <c r="G49" s="144">
        <v>441347.63092764001</v>
      </c>
      <c r="H49" s="144">
        <v>426680.87006022007</v>
      </c>
      <c r="I49" s="144">
        <v>563712.67148498003</v>
      </c>
      <c r="J49" s="144">
        <v>869831.44925084012</v>
      </c>
      <c r="K49" s="144">
        <v>766075.62916896003</v>
      </c>
      <c r="L49" s="144">
        <v>523932.47280297999</v>
      </c>
      <c r="M49" s="144">
        <v>503098.86666132009</v>
      </c>
      <c r="N49" s="144">
        <v>526943.80742008006</v>
      </c>
      <c r="O49" s="144">
        <v>650044.89755552937</v>
      </c>
      <c r="P49" s="143">
        <f>SUM(D49:O49)</f>
        <v>6913743.9091447098</v>
      </c>
      <c r="Q49" s="27"/>
      <c r="R49" s="25"/>
    </row>
    <row r="50" spans="1:18">
      <c r="A50" s="25"/>
      <c r="B50" s="80" t="s">
        <v>102</v>
      </c>
      <c r="C50" s="126" t="s">
        <v>92</v>
      </c>
      <c r="D50" s="144">
        <v>3592.1937309171913</v>
      </c>
      <c r="E50" s="144">
        <v>2487.0690383883634</v>
      </c>
      <c r="F50" s="144">
        <v>3039.3308173041396</v>
      </c>
      <c r="G50" s="144">
        <v>2268.0092988487236</v>
      </c>
      <c r="H50" s="144">
        <v>2109.7312555914168</v>
      </c>
      <c r="I50" s="144">
        <v>3430.5518449068959</v>
      </c>
      <c r="J50" s="144">
        <v>4395.9971179427503</v>
      </c>
      <c r="K50" s="144">
        <v>4263.4980719733285</v>
      </c>
      <c r="L50" s="144">
        <v>3189.9110103992898</v>
      </c>
      <c r="M50" s="144">
        <v>3421.7971513969105</v>
      </c>
      <c r="N50" s="144">
        <v>4223.1859136632102</v>
      </c>
      <c r="O50" s="144">
        <v>6349.9493811338343</v>
      </c>
      <c r="P50" s="143">
        <f>SUM(D50:O50)</f>
        <v>42771.224632466052</v>
      </c>
      <c r="Q50" s="27"/>
      <c r="R50" s="25"/>
    </row>
    <row r="51" spans="1:18">
      <c r="A51" s="25"/>
      <c r="B51" s="80" t="s">
        <v>91</v>
      </c>
      <c r="C51" s="126" t="s">
        <v>90</v>
      </c>
      <c r="D51" s="144">
        <v>325.39237263011552</v>
      </c>
      <c r="E51" s="144">
        <v>248.82999064000001</v>
      </c>
      <c r="F51" s="144">
        <v>286.80626700000005</v>
      </c>
      <c r="G51" s="144">
        <v>220.31662660000001</v>
      </c>
      <c r="H51" s="144">
        <v>205.87956328000004</v>
      </c>
      <c r="I51" s="144">
        <v>269.24368770000001</v>
      </c>
      <c r="J51" s="144">
        <v>395.89759758000002</v>
      </c>
      <c r="K51" s="144">
        <v>348.46606144000003</v>
      </c>
      <c r="L51" s="144">
        <v>237.72178222000002</v>
      </c>
      <c r="M51" s="144">
        <v>234.06824098000001</v>
      </c>
      <c r="N51" s="144">
        <v>265.25999402000002</v>
      </c>
      <c r="O51" s="144">
        <v>332.15631226000005</v>
      </c>
      <c r="P51" s="143">
        <f>SUM(D51:O51)</f>
        <v>3370.0384963501156</v>
      </c>
      <c r="Q51" s="27"/>
      <c r="R51" s="25"/>
    </row>
    <row r="52" spans="1:18">
      <c r="A52" s="25"/>
      <c r="B52" s="80" t="s">
        <v>89</v>
      </c>
      <c r="C52" s="126" t="s">
        <v>88</v>
      </c>
      <c r="D52" s="146">
        <v>19971.182375180004</v>
      </c>
      <c r="E52" s="146">
        <v>16649.623625460001</v>
      </c>
      <c r="F52" s="146">
        <v>19917.822306980001</v>
      </c>
      <c r="G52" s="146">
        <v>16045.874295720001</v>
      </c>
      <c r="H52" s="146">
        <v>15677.812265780001</v>
      </c>
      <c r="I52" s="146">
        <v>18544.524809080001</v>
      </c>
      <c r="J52" s="146">
        <v>26458.086389160002</v>
      </c>
      <c r="K52" s="146">
        <v>22332.867727620003</v>
      </c>
      <c r="L52" s="146">
        <v>11954.52577622</v>
      </c>
      <c r="M52" s="146">
        <v>12881.615692140002</v>
      </c>
      <c r="N52" s="146">
        <v>15012.597734760002</v>
      </c>
      <c r="O52" s="146">
        <v>18793.794888707554</v>
      </c>
      <c r="P52" s="145">
        <f>SUM(D52:O52)</f>
        <v>214240.32788680756</v>
      </c>
      <c r="Q52" s="27"/>
      <c r="R52" s="25"/>
    </row>
    <row r="53" spans="1:18">
      <c r="A53" s="25"/>
      <c r="B53" s="36" t="s">
        <v>87</v>
      </c>
      <c r="C53" s="35"/>
      <c r="D53" s="144">
        <f t="shared" ref="D53:O53" si="4">SUM(D49:D52)</f>
        <v>634911.49859052722</v>
      </c>
      <c r="E53" s="144">
        <f t="shared" si="4"/>
        <v>490533.21241806843</v>
      </c>
      <c r="F53" s="144">
        <f t="shared" si="4"/>
        <v>583149.15332806425</v>
      </c>
      <c r="G53" s="144">
        <f t="shared" si="4"/>
        <v>459881.83114880876</v>
      </c>
      <c r="H53" s="144">
        <f t="shared" si="4"/>
        <v>444674.29314487148</v>
      </c>
      <c r="I53" s="144">
        <f t="shared" si="4"/>
        <v>585956.99182666698</v>
      </c>
      <c r="J53" s="144">
        <f t="shared" si="4"/>
        <v>901081.4303555229</v>
      </c>
      <c r="K53" s="144">
        <f t="shared" si="4"/>
        <v>793020.46102999337</v>
      </c>
      <c r="L53" s="144">
        <f t="shared" si="4"/>
        <v>539314.6313718193</v>
      </c>
      <c r="M53" s="144">
        <f t="shared" si="4"/>
        <v>519636.347745837</v>
      </c>
      <c r="N53" s="144">
        <f t="shared" si="4"/>
        <v>546444.85106252332</v>
      </c>
      <c r="O53" s="144">
        <f t="shared" si="4"/>
        <v>675520.7981376308</v>
      </c>
      <c r="P53" s="143">
        <f>SUM(D53:O53)</f>
        <v>7174125.5001603346</v>
      </c>
      <c r="Q53" s="27"/>
      <c r="R53" s="25"/>
    </row>
    <row r="54" spans="1:18">
      <c r="A54" s="25"/>
      <c r="B54" s="80"/>
      <c r="C54" s="3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107"/>
      <c r="Q54" s="27"/>
      <c r="R54" s="25"/>
    </row>
    <row r="55" spans="1:18">
      <c r="A55" s="25"/>
      <c r="B55" s="80" t="s">
        <v>86</v>
      </c>
      <c r="C55" s="3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107"/>
      <c r="Q55" s="27"/>
      <c r="R55" s="25"/>
    </row>
    <row r="56" spans="1:18">
      <c r="A56" s="25"/>
      <c r="B56" s="80" t="s">
        <v>85</v>
      </c>
      <c r="C56" s="126" t="s">
        <v>83</v>
      </c>
      <c r="D56" s="83">
        <v>513846.61729750206</v>
      </c>
      <c r="E56" s="83">
        <v>454952.10571300017</v>
      </c>
      <c r="F56" s="83">
        <v>477408.5053153038</v>
      </c>
      <c r="G56" s="83">
        <v>499673.17514472571</v>
      </c>
      <c r="H56" s="83">
        <v>515847.81953126512</v>
      </c>
      <c r="I56" s="83">
        <v>542071.56085457082</v>
      </c>
      <c r="J56" s="83">
        <v>635775.14856454893</v>
      </c>
      <c r="K56" s="83">
        <v>642692.41000436444</v>
      </c>
      <c r="L56" s="83">
        <v>536385.93479397206</v>
      </c>
      <c r="M56" s="83">
        <v>543916.17548575858</v>
      </c>
      <c r="N56" s="83">
        <v>518755.45855624072</v>
      </c>
      <c r="O56" s="83">
        <v>539776.93559052283</v>
      </c>
      <c r="P56" s="68">
        <f t="shared" ref="P56:P66" si="5">SUM(D56:O56)</f>
        <v>6421101.8468517754</v>
      </c>
      <c r="Q56" s="27"/>
      <c r="R56" s="25"/>
    </row>
    <row r="57" spans="1:18">
      <c r="A57" s="25"/>
      <c r="B57" s="80" t="s">
        <v>84</v>
      </c>
      <c r="C57" s="126" t="s">
        <v>83</v>
      </c>
      <c r="D57" s="83">
        <v>19425.408830328633</v>
      </c>
      <c r="E57" s="83">
        <v>16922.644713907379</v>
      </c>
      <c r="F57" s="83">
        <v>17761.420315822539</v>
      </c>
      <c r="G57" s="83">
        <v>18501.280402399872</v>
      </c>
      <c r="H57" s="83">
        <v>19030.345834455304</v>
      </c>
      <c r="I57" s="83">
        <v>19964.571760720337</v>
      </c>
      <c r="J57" s="83">
        <v>23540.72894260674</v>
      </c>
      <c r="K57" s="83">
        <v>23827.780073845304</v>
      </c>
      <c r="L57" s="83">
        <v>19881.171932051999</v>
      </c>
      <c r="M57" s="83">
        <v>20181.764557865907</v>
      </c>
      <c r="N57" s="83">
        <v>19338.947339814113</v>
      </c>
      <c r="O57" s="83">
        <v>20439.201065622583</v>
      </c>
      <c r="P57" s="68">
        <f t="shared" si="5"/>
        <v>238815.26576944071</v>
      </c>
      <c r="Q57" s="27"/>
      <c r="R57" s="25"/>
    </row>
    <row r="58" spans="1:18">
      <c r="A58" s="25"/>
      <c r="B58" s="80" t="s">
        <v>82</v>
      </c>
      <c r="C58" s="126" t="s">
        <v>43</v>
      </c>
      <c r="D58" s="83">
        <v>7951.9930210298908</v>
      </c>
      <c r="E58" s="83">
        <v>7024.0703453914866</v>
      </c>
      <c r="F58" s="83">
        <v>7122.9371937815431</v>
      </c>
      <c r="G58" s="83">
        <v>7053.3269413142771</v>
      </c>
      <c r="H58" s="83">
        <v>7438.6173933347236</v>
      </c>
      <c r="I58" s="83">
        <v>7549.8210102298563</v>
      </c>
      <c r="J58" s="83">
        <v>8938.1482226288645</v>
      </c>
      <c r="K58" s="83">
        <v>9314.5837496088443</v>
      </c>
      <c r="L58" s="83">
        <v>8124.4100814610019</v>
      </c>
      <c r="M58" s="83">
        <v>8554.8324370187966</v>
      </c>
      <c r="N58" s="83">
        <v>8771.2218075859146</v>
      </c>
      <c r="O58" s="83">
        <v>9923.0253505692344</v>
      </c>
      <c r="P58" s="68">
        <f t="shared" si="5"/>
        <v>97766.98755395443</v>
      </c>
      <c r="Q58" s="27"/>
      <c r="R58" s="25"/>
    </row>
    <row r="59" spans="1:18">
      <c r="A59" s="25"/>
      <c r="B59" s="80" t="s">
        <v>81</v>
      </c>
      <c r="C59" s="126" t="s">
        <v>43</v>
      </c>
      <c r="D59" s="83">
        <v>166.41186573242788</v>
      </c>
      <c r="E59" s="83">
        <v>145.33383911188204</v>
      </c>
      <c r="F59" s="83">
        <v>147.37471900249759</v>
      </c>
      <c r="G59" s="83">
        <v>145.70911062957248</v>
      </c>
      <c r="H59" s="83">
        <v>153.32573930649326</v>
      </c>
      <c r="I59" s="83">
        <v>154.107890572766</v>
      </c>
      <c r="J59" s="83">
        <v>183.37150522889391</v>
      </c>
      <c r="K59" s="83">
        <v>190.84514669561611</v>
      </c>
      <c r="L59" s="83">
        <v>165.42990010344636</v>
      </c>
      <c r="M59" s="83">
        <v>176.26168266441314</v>
      </c>
      <c r="N59" s="83">
        <v>181.32784307580329</v>
      </c>
      <c r="O59" s="83">
        <v>206.4140856367745</v>
      </c>
      <c r="P59" s="68">
        <f t="shared" si="5"/>
        <v>2015.9133277605868</v>
      </c>
      <c r="Q59" s="27"/>
      <c r="R59" s="25"/>
    </row>
    <row r="60" spans="1:18">
      <c r="A60" s="25"/>
      <c r="B60" s="80" t="s">
        <v>80</v>
      </c>
      <c r="C60" s="126" t="s">
        <v>78</v>
      </c>
      <c r="D60" s="83">
        <v>104757.87459979286</v>
      </c>
      <c r="E60" s="83">
        <v>71878.123015814461</v>
      </c>
      <c r="F60" s="83">
        <v>75678.710217792643</v>
      </c>
      <c r="G60" s="83">
        <v>95575.616680255946</v>
      </c>
      <c r="H60" s="83">
        <v>100437.00901942854</v>
      </c>
      <c r="I60" s="83">
        <v>86994.524736214778</v>
      </c>
      <c r="J60" s="83">
        <v>106803.11672576958</v>
      </c>
      <c r="K60" s="83">
        <v>106759.96490458012</v>
      </c>
      <c r="L60" s="83">
        <v>80113.494499182008</v>
      </c>
      <c r="M60" s="83">
        <v>107525.21441976207</v>
      </c>
      <c r="N60" s="83">
        <v>111111.97173230283</v>
      </c>
      <c r="O60" s="83">
        <v>102232.66100238429</v>
      </c>
      <c r="P60" s="68">
        <f t="shared" si="5"/>
        <v>1149868.2815532801</v>
      </c>
      <c r="Q60" s="27"/>
      <c r="R60" s="25"/>
    </row>
    <row r="61" spans="1:18">
      <c r="A61" s="25"/>
      <c r="B61" s="80" t="s">
        <v>79</v>
      </c>
      <c r="C61" s="126" t="s">
        <v>78</v>
      </c>
      <c r="D61" s="83">
        <v>90809.606446516089</v>
      </c>
      <c r="E61" s="83">
        <v>62307.717564110324</v>
      </c>
      <c r="F61" s="83">
        <v>65602.265390665663</v>
      </c>
      <c r="G61" s="83">
        <v>82849.944882656884</v>
      </c>
      <c r="H61" s="83">
        <v>87064.054101547474</v>
      </c>
      <c r="I61" s="83">
        <v>75411.40543827902</v>
      </c>
      <c r="J61" s="83">
        <v>92582.529324698917</v>
      </c>
      <c r="K61" s="83">
        <v>92545.123068466288</v>
      </c>
      <c r="L61" s="83">
        <v>69446.568425704128</v>
      </c>
      <c r="M61" s="83">
        <v>93208.481384703045</v>
      </c>
      <c r="N61" s="83">
        <v>96317.670275899145</v>
      </c>
      <c r="O61" s="83">
        <v>88620.619185652773</v>
      </c>
      <c r="P61" s="68">
        <f t="shared" si="5"/>
        <v>996765.98548889987</v>
      </c>
      <c r="Q61" s="27"/>
      <c r="R61" s="25"/>
    </row>
    <row r="62" spans="1:18">
      <c r="A62" s="25"/>
      <c r="B62" s="80" t="s">
        <v>77</v>
      </c>
      <c r="C62" s="126" t="s">
        <v>75</v>
      </c>
      <c r="D62" s="83">
        <v>2110.0811432731907</v>
      </c>
      <c r="E62" s="83">
        <v>2140.308324964551</v>
      </c>
      <c r="F62" s="83">
        <v>2578.3670954960544</v>
      </c>
      <c r="G62" s="83">
        <v>2410.288083050993</v>
      </c>
      <c r="H62" s="83">
        <v>2260.7874090350524</v>
      </c>
      <c r="I62" s="83">
        <v>2858.4826786495291</v>
      </c>
      <c r="J62" s="83">
        <v>2773.2167849082289</v>
      </c>
      <c r="K62" s="83">
        <v>2923.5514812937954</v>
      </c>
      <c r="L62" s="83">
        <v>2408.0739189198848</v>
      </c>
      <c r="M62" s="83">
        <v>2326.1518006189267</v>
      </c>
      <c r="N62" s="83">
        <v>2110.4861434618042</v>
      </c>
      <c r="O62" s="83">
        <v>2230.2709661836006</v>
      </c>
      <c r="P62" s="68">
        <f t="shared" si="5"/>
        <v>29130.065829855605</v>
      </c>
      <c r="Q62" s="27"/>
      <c r="R62" s="25"/>
    </row>
    <row r="63" spans="1:18">
      <c r="A63" s="25"/>
      <c r="B63" s="80" t="s">
        <v>76</v>
      </c>
      <c r="C63" s="126" t="s">
        <v>75</v>
      </c>
      <c r="D63" s="83">
        <v>3528.634960655168</v>
      </c>
      <c r="E63" s="83">
        <v>3579.1831068334504</v>
      </c>
      <c r="F63" s="83">
        <v>4311.7376332064459</v>
      </c>
      <c r="G63" s="83">
        <v>4030.6633809878676</v>
      </c>
      <c r="H63" s="83">
        <v>3780.6572110090947</v>
      </c>
      <c r="I63" s="83">
        <v>4780.1677895019529</v>
      </c>
      <c r="J63" s="83">
        <v>4637.5798067761589</v>
      </c>
      <c r="K63" s="83">
        <v>4888.9806911244768</v>
      </c>
      <c r="L63" s="83">
        <v>4026.9606906972285</v>
      </c>
      <c r="M63" s="83">
        <v>3889.9644184878684</v>
      </c>
      <c r="N63" s="83">
        <v>3529.3122321568685</v>
      </c>
      <c r="O63" s="83">
        <v>3729.6253407591043</v>
      </c>
      <c r="P63" s="68">
        <f t="shared" si="5"/>
        <v>48713.467262195685</v>
      </c>
      <c r="Q63" s="27"/>
      <c r="R63" s="25"/>
    </row>
    <row r="64" spans="1:18">
      <c r="A64" s="25"/>
      <c r="B64" s="80" t="s">
        <v>74</v>
      </c>
      <c r="C64" s="126" t="s">
        <v>73</v>
      </c>
      <c r="D64" s="83">
        <v>508178.21661436994</v>
      </c>
      <c r="E64" s="83">
        <v>299439.90250712016</v>
      </c>
      <c r="F64" s="83">
        <v>315662.35348728712</v>
      </c>
      <c r="G64" s="83">
        <v>444872.43516036781</v>
      </c>
      <c r="H64" s="83">
        <v>472738.215744427</v>
      </c>
      <c r="I64" s="83">
        <v>386575.99393449753</v>
      </c>
      <c r="J64" s="83">
        <v>455209.86278489837</v>
      </c>
      <c r="K64" s="83">
        <v>481125.7762160378</v>
      </c>
      <c r="L64" s="83">
        <v>291786.110254044</v>
      </c>
      <c r="M64" s="83">
        <v>491215.40879907925</v>
      </c>
      <c r="N64" s="83">
        <v>530553.52317067597</v>
      </c>
      <c r="O64" s="83">
        <v>461940.11499832937</v>
      </c>
      <c r="P64" s="68">
        <f t="shared" si="5"/>
        <v>5139297.913671134</v>
      </c>
      <c r="Q64" s="27"/>
      <c r="R64" s="25"/>
    </row>
    <row r="65" spans="1:18">
      <c r="A65" s="25"/>
      <c r="B65" s="80" t="s">
        <v>72</v>
      </c>
      <c r="C65" s="126" t="s">
        <v>71</v>
      </c>
      <c r="D65" s="83">
        <v>126291.95567020001</v>
      </c>
      <c r="E65" s="83">
        <v>113117.49695022</v>
      </c>
      <c r="F65" s="83">
        <v>115643.20356536</v>
      </c>
      <c r="G65" s="83">
        <v>112065.57880182</v>
      </c>
      <c r="H65" s="83">
        <v>111978.88754904001</v>
      </c>
      <c r="I65" s="83">
        <v>123631.21124100001</v>
      </c>
      <c r="J65" s="83">
        <v>145963.14207908002</v>
      </c>
      <c r="K65" s="83">
        <v>147910.20078889999</v>
      </c>
      <c r="L65" s="83">
        <v>121249.58336932</v>
      </c>
      <c r="M65" s="83">
        <v>114985.75854888001</v>
      </c>
      <c r="N65" s="83">
        <v>112877.88171096002</v>
      </c>
      <c r="O65" s="83">
        <v>128465.98337566611</v>
      </c>
      <c r="P65" s="68">
        <f t="shared" si="5"/>
        <v>1474180.8836504463</v>
      </c>
      <c r="Q65" s="27"/>
      <c r="R65" s="25"/>
    </row>
    <row r="66" spans="1:18">
      <c r="A66" s="25"/>
      <c r="B66" s="80" t="s">
        <v>101</v>
      </c>
      <c r="C66" s="126" t="s">
        <v>69</v>
      </c>
      <c r="D66" s="92">
        <v>711.20564736039853</v>
      </c>
      <c r="E66" s="92">
        <v>583.96946002668551</v>
      </c>
      <c r="F66" s="92">
        <v>548.30076925816581</v>
      </c>
      <c r="G66" s="92">
        <v>539.2302500024449</v>
      </c>
      <c r="H66" s="92">
        <v>584.19491074720884</v>
      </c>
      <c r="I66" s="92">
        <v>422.95753991875387</v>
      </c>
      <c r="J66" s="92">
        <v>784.12932274959337</v>
      </c>
      <c r="K66" s="92">
        <v>780.96000096269552</v>
      </c>
      <c r="L66" s="92">
        <v>576.23289110810606</v>
      </c>
      <c r="M66" s="92">
        <v>614.85630187592869</v>
      </c>
      <c r="N66" s="92">
        <v>710.36801363683151</v>
      </c>
      <c r="O66" s="92">
        <v>987.05253026387436</v>
      </c>
      <c r="P66" s="67">
        <f t="shared" si="5"/>
        <v>7843.4576379106866</v>
      </c>
      <c r="Q66" s="27"/>
      <c r="R66" s="25"/>
    </row>
    <row r="67" spans="1:18">
      <c r="A67" s="25"/>
      <c r="B67" s="36" t="s">
        <v>68</v>
      </c>
      <c r="C67" s="35"/>
      <c r="D67" s="83">
        <f t="shared" ref="D67:P67" si="6">SUM(D56:D66)</f>
        <v>1377778.0060967605</v>
      </c>
      <c r="E67" s="83">
        <f t="shared" si="6"/>
        <v>1032090.8555405006</v>
      </c>
      <c r="F67" s="83">
        <f t="shared" si="6"/>
        <v>1082465.1757029763</v>
      </c>
      <c r="G67" s="83">
        <f t="shared" si="6"/>
        <v>1267717.2488382114</v>
      </c>
      <c r="H67" s="83">
        <f t="shared" si="6"/>
        <v>1321313.9144435958</v>
      </c>
      <c r="I67" s="83">
        <f t="shared" si="6"/>
        <v>1250414.8048741554</v>
      </c>
      <c r="J67" s="83">
        <f t="shared" si="6"/>
        <v>1477190.9740638942</v>
      </c>
      <c r="K67" s="83">
        <f t="shared" si="6"/>
        <v>1512960.1761258794</v>
      </c>
      <c r="L67" s="83">
        <f t="shared" si="6"/>
        <v>1134163.9707565638</v>
      </c>
      <c r="M67" s="83">
        <f t="shared" si="6"/>
        <v>1386594.8698367148</v>
      </c>
      <c r="N67" s="83">
        <f t="shared" si="6"/>
        <v>1404258.1688258101</v>
      </c>
      <c r="O67" s="83">
        <f t="shared" si="6"/>
        <v>1358551.9034915906</v>
      </c>
      <c r="P67" s="69">
        <f t="shared" si="6"/>
        <v>15605500.068596652</v>
      </c>
      <c r="Q67" s="27"/>
      <c r="R67" s="25"/>
    </row>
    <row r="68" spans="1:18">
      <c r="A68" s="25"/>
      <c r="B68" s="80"/>
      <c r="C68" s="35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68"/>
      <c r="Q68" s="27"/>
      <c r="R68" s="25"/>
    </row>
    <row r="69" spans="1:18">
      <c r="A69" s="25"/>
      <c r="B69" s="80" t="s">
        <v>67</v>
      </c>
      <c r="C69" s="35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68"/>
      <c r="Q69" s="27"/>
      <c r="R69" s="25"/>
    </row>
    <row r="70" spans="1:18">
      <c r="A70" s="25"/>
      <c r="B70" s="80" t="s">
        <v>66</v>
      </c>
      <c r="C70" s="126" t="s">
        <v>65</v>
      </c>
      <c r="D70" s="83">
        <v>878.28529546000004</v>
      </c>
      <c r="E70" s="83">
        <v>645.71585909999999</v>
      </c>
      <c r="F70" s="83">
        <v>1197.4607134400003</v>
      </c>
      <c r="G70" s="83">
        <v>6580.8166118776653</v>
      </c>
      <c r="H70" s="83">
        <v>41672.042462565943</v>
      </c>
      <c r="I70" s="83">
        <v>23035.291446730873</v>
      </c>
      <c r="J70" s="83">
        <v>57331.739395714954</v>
      </c>
      <c r="K70" s="83">
        <v>55546.727850781514</v>
      </c>
      <c r="L70" s="83">
        <v>45680.86062259748</v>
      </c>
      <c r="M70" s="83">
        <v>17613.637417255941</v>
      </c>
      <c r="N70" s="83">
        <v>3467.2696706400002</v>
      </c>
      <c r="O70" s="83">
        <v>957.80830470000001</v>
      </c>
      <c r="P70" s="68">
        <f>SUM(D70:O70)</f>
        <v>254607.65565086438</v>
      </c>
      <c r="Q70" s="27"/>
      <c r="R70" s="25"/>
    </row>
    <row r="71" spans="1:18">
      <c r="A71" s="25"/>
      <c r="B71" s="80" t="s">
        <v>100</v>
      </c>
      <c r="C71" s="126" t="s">
        <v>63</v>
      </c>
      <c r="D71" s="83">
        <v>-3.9771111914888027E-12</v>
      </c>
      <c r="E71" s="83">
        <v>-3.9771111914888027E-12</v>
      </c>
      <c r="F71" s="83">
        <v>-7.9542223829776055E-12</v>
      </c>
      <c r="G71" s="83">
        <v>-7.9542223829776055E-12</v>
      </c>
      <c r="H71" s="83">
        <v>298.44966230880249</v>
      </c>
      <c r="I71" s="83">
        <v>131.62726720423032</v>
      </c>
      <c r="J71" s="83">
        <v>411.3290975292436</v>
      </c>
      <c r="K71" s="83">
        <v>435.12233542053372</v>
      </c>
      <c r="L71" s="83">
        <v>316.5706973735646</v>
      </c>
      <c r="M71" s="83">
        <v>99.138125408567106</v>
      </c>
      <c r="N71" s="83">
        <v>1.2549838883378059</v>
      </c>
      <c r="O71" s="83">
        <v>-1.9885555957444014E-12</v>
      </c>
      <c r="P71" s="68">
        <f>SUM(D71:O71)</f>
        <v>1693.4921691332538</v>
      </c>
      <c r="Q71" s="27"/>
      <c r="R71" s="25"/>
    </row>
    <row r="72" spans="1:18">
      <c r="A72" s="25"/>
      <c r="B72" s="36"/>
      <c r="C72" s="35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68"/>
      <c r="Q72" s="27"/>
      <c r="R72" s="25"/>
    </row>
    <row r="73" spans="1:18">
      <c r="A73" s="25"/>
      <c r="B73" s="80" t="s">
        <v>62</v>
      </c>
      <c r="C73" s="35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68"/>
      <c r="Q73" s="27"/>
      <c r="R73" s="25"/>
    </row>
    <row r="74" spans="1:18">
      <c r="A74" s="25"/>
      <c r="B74" s="80" t="s">
        <v>61</v>
      </c>
      <c r="C74" s="35" t="s">
        <v>60</v>
      </c>
      <c r="D74" s="83">
        <v>8328.3423667200004</v>
      </c>
      <c r="E74" s="83">
        <v>8236.6714968400011</v>
      </c>
      <c r="F74" s="83">
        <v>8481.9922512800003</v>
      </c>
      <c r="G74" s="83">
        <v>8248.4443830200016</v>
      </c>
      <c r="H74" s="83">
        <v>8027.7910446599999</v>
      </c>
      <c r="I74" s="83">
        <v>8262.246285520001</v>
      </c>
      <c r="J74" s="83">
        <v>8277.1906029200018</v>
      </c>
      <c r="K74" s="83">
        <v>8262.5316159400008</v>
      </c>
      <c r="L74" s="83">
        <v>8280.2538053600001</v>
      </c>
      <c r="M74" s="83">
        <v>8263.7407172600015</v>
      </c>
      <c r="N74" s="83">
        <v>8255.2299995600006</v>
      </c>
      <c r="O74" s="83">
        <v>8310.4288638000016</v>
      </c>
      <c r="P74" s="68">
        <f>SUM(D74:O74)</f>
        <v>99234.863432880011</v>
      </c>
      <c r="Q74" s="27"/>
      <c r="R74" s="25"/>
    </row>
    <row r="75" spans="1:18">
      <c r="A75" s="25"/>
      <c r="B75" s="80" t="s">
        <v>58</v>
      </c>
      <c r="C75" s="35" t="s">
        <v>59</v>
      </c>
      <c r="D75" s="83">
        <v>703.65979876000006</v>
      </c>
      <c r="E75" s="83">
        <v>624.50629788000003</v>
      </c>
      <c r="F75" s="83">
        <v>611.57569172000012</v>
      </c>
      <c r="G75" s="83">
        <v>589.27619016000006</v>
      </c>
      <c r="H75" s="83">
        <v>586.95856376000006</v>
      </c>
      <c r="I75" s="83">
        <v>599.75689030000001</v>
      </c>
      <c r="J75" s="83">
        <v>615.42273290000014</v>
      </c>
      <c r="K75" s="83">
        <v>613.52818264000007</v>
      </c>
      <c r="L75" s="83">
        <v>605.22189708000008</v>
      </c>
      <c r="M75" s="83">
        <v>598.79594992</v>
      </c>
      <c r="N75" s="83">
        <v>627.20108518000006</v>
      </c>
      <c r="O75" s="83">
        <v>745.72581114000002</v>
      </c>
      <c r="P75" s="68">
        <f>SUM(D75:O75)</f>
        <v>7521.6290914400006</v>
      </c>
      <c r="Q75" s="27"/>
      <c r="R75" s="25"/>
    </row>
    <row r="76" spans="1:18">
      <c r="A76" s="25"/>
      <c r="B76" s="80" t="s">
        <v>58</v>
      </c>
      <c r="C76" s="35" t="s">
        <v>57</v>
      </c>
      <c r="D76" s="92">
        <v>1966.9957629600001</v>
      </c>
      <c r="E76" s="92">
        <v>1712.6220537000002</v>
      </c>
      <c r="F76" s="92">
        <v>1559.0465081000002</v>
      </c>
      <c r="G76" s="92">
        <v>1490.4425802200003</v>
      </c>
      <c r="H76" s="92">
        <v>1611.9703815200003</v>
      </c>
      <c r="I76" s="92">
        <v>1593.44358218</v>
      </c>
      <c r="J76" s="92">
        <v>1577.7963243200002</v>
      </c>
      <c r="K76" s="92">
        <v>1496.3241038200001</v>
      </c>
      <c r="L76" s="92">
        <v>1545.9333342</v>
      </c>
      <c r="M76" s="92">
        <v>1710.98878302</v>
      </c>
      <c r="N76" s="92">
        <v>1773.21486542</v>
      </c>
      <c r="O76" s="92">
        <v>1945.0613968800001</v>
      </c>
      <c r="P76" s="67">
        <f>SUM(D76:O76)</f>
        <v>19983.839676340001</v>
      </c>
      <c r="Q76" s="27"/>
      <c r="R76" s="25"/>
    </row>
    <row r="77" spans="1:18">
      <c r="A77" s="25"/>
      <c r="B77" s="36" t="s">
        <v>56</v>
      </c>
      <c r="C77" s="35"/>
      <c r="D77" s="83">
        <f t="shared" ref="D77:O77" si="7">SUM(D74:D76)</f>
        <v>10998.99792844</v>
      </c>
      <c r="E77" s="83">
        <f t="shared" si="7"/>
        <v>10573.799848420002</v>
      </c>
      <c r="F77" s="83">
        <f t="shared" si="7"/>
        <v>10652.6144511</v>
      </c>
      <c r="G77" s="83">
        <f t="shared" si="7"/>
        <v>10328.163153400003</v>
      </c>
      <c r="H77" s="83">
        <f t="shared" si="7"/>
        <v>10226.71998994</v>
      </c>
      <c r="I77" s="83">
        <f t="shared" si="7"/>
        <v>10455.446758</v>
      </c>
      <c r="J77" s="83">
        <f t="shared" si="7"/>
        <v>10470.409660140002</v>
      </c>
      <c r="K77" s="83">
        <f t="shared" si="7"/>
        <v>10372.383902400001</v>
      </c>
      <c r="L77" s="83">
        <f t="shared" si="7"/>
        <v>10431.409036640001</v>
      </c>
      <c r="M77" s="83">
        <f t="shared" si="7"/>
        <v>10573.525450200003</v>
      </c>
      <c r="N77" s="83">
        <f t="shared" si="7"/>
        <v>10655.64595016</v>
      </c>
      <c r="O77" s="83">
        <f t="shared" si="7"/>
        <v>11001.216071820003</v>
      </c>
      <c r="P77" s="68">
        <f>SUM(D77:O77)</f>
        <v>126740.33220066004</v>
      </c>
      <c r="Q77" s="27"/>
      <c r="R77" s="25"/>
    </row>
    <row r="78" spans="1:18">
      <c r="A78" s="25"/>
      <c r="B78" s="80"/>
      <c r="C78" s="35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68"/>
      <c r="Q78" s="27"/>
      <c r="R78" s="25"/>
    </row>
    <row r="79" spans="1:18">
      <c r="A79" s="25"/>
      <c r="B79" s="80" t="s">
        <v>55</v>
      </c>
      <c r="C79" s="35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68"/>
      <c r="Q79" s="27"/>
      <c r="R79" s="25"/>
    </row>
    <row r="80" spans="1:18">
      <c r="A80" s="25"/>
      <c r="B80" s="80" t="s">
        <v>54</v>
      </c>
      <c r="C80" s="142"/>
      <c r="D80" s="83">
        <v>56201.032089999993</v>
      </c>
      <c r="E80" s="83">
        <v>52664.883679999999</v>
      </c>
      <c r="F80" s="83">
        <v>43562.67252</v>
      </c>
      <c r="G80" s="83">
        <v>53889.940119999999</v>
      </c>
      <c r="H80" s="83">
        <v>50230.449849999997</v>
      </c>
      <c r="I80" s="83">
        <v>47774.065349999997</v>
      </c>
      <c r="J80" s="83">
        <v>52306.356069999994</v>
      </c>
      <c r="K80" s="83">
        <v>53197.971379999995</v>
      </c>
      <c r="L80" s="83">
        <v>32675.140199999998</v>
      </c>
      <c r="M80" s="83">
        <v>53022.366019999994</v>
      </c>
      <c r="N80" s="83">
        <v>47071.643909999999</v>
      </c>
      <c r="O80" s="83">
        <v>41655.054769999995</v>
      </c>
      <c r="P80" s="68">
        <f>SUM(D80:O80)</f>
        <v>584251.57596000005</v>
      </c>
      <c r="Q80" s="27"/>
      <c r="R80" s="25"/>
    </row>
    <row r="81" spans="1:18">
      <c r="A81" s="25"/>
      <c r="B81" s="80" t="s">
        <v>17</v>
      </c>
      <c r="C81" s="142"/>
      <c r="D81" s="92">
        <v>80908.664431199984</v>
      </c>
      <c r="E81" s="92">
        <v>75471.33713439999</v>
      </c>
      <c r="F81" s="92">
        <v>82741.106362799997</v>
      </c>
      <c r="G81" s="92">
        <v>76019.058614399997</v>
      </c>
      <c r="H81" s="92">
        <v>82953.923334799998</v>
      </c>
      <c r="I81" s="92">
        <v>65659.253849839995</v>
      </c>
      <c r="J81" s="92">
        <v>83119.941478359993</v>
      </c>
      <c r="K81" s="92">
        <v>84573.190812059984</v>
      </c>
      <c r="L81" s="92">
        <v>73887.435322319987</v>
      </c>
      <c r="M81" s="92">
        <v>89016.196659199995</v>
      </c>
      <c r="N81" s="92">
        <v>86268.474504800004</v>
      </c>
      <c r="O81" s="92">
        <v>66271.299155099987</v>
      </c>
      <c r="P81" s="67">
        <f>SUM(D81:O81)</f>
        <v>946889.88165928004</v>
      </c>
      <c r="Q81" s="27"/>
      <c r="R81" s="25"/>
    </row>
    <row r="82" spans="1:18">
      <c r="A82" s="25"/>
      <c r="B82" s="36" t="s">
        <v>53</v>
      </c>
      <c r="C82" s="142"/>
      <c r="D82" s="83">
        <f t="shared" ref="D82:O82" si="8">SUM(D80:D81)</f>
        <v>137109.69652119998</v>
      </c>
      <c r="E82" s="83">
        <f t="shared" si="8"/>
        <v>128136.22081439999</v>
      </c>
      <c r="F82" s="83">
        <f t="shared" si="8"/>
        <v>126303.77888279999</v>
      </c>
      <c r="G82" s="83">
        <f t="shared" si="8"/>
        <v>129908.9987344</v>
      </c>
      <c r="H82" s="83">
        <f t="shared" si="8"/>
        <v>133184.3731848</v>
      </c>
      <c r="I82" s="83">
        <f t="shared" si="8"/>
        <v>113433.31919983999</v>
      </c>
      <c r="J82" s="83">
        <f t="shared" si="8"/>
        <v>135426.29754835999</v>
      </c>
      <c r="K82" s="83">
        <f t="shared" si="8"/>
        <v>137771.16219205997</v>
      </c>
      <c r="L82" s="83">
        <f t="shared" si="8"/>
        <v>106562.57552231998</v>
      </c>
      <c r="M82" s="83">
        <f t="shared" si="8"/>
        <v>142038.5626792</v>
      </c>
      <c r="N82" s="83">
        <f t="shared" si="8"/>
        <v>133340.1184148</v>
      </c>
      <c r="O82" s="83">
        <f t="shared" si="8"/>
        <v>107926.35392509997</v>
      </c>
      <c r="P82" s="68">
        <f>SUM(D82:O82)</f>
        <v>1531141.4576192796</v>
      </c>
      <c r="Q82" s="27"/>
      <c r="R82" s="25"/>
    </row>
    <row r="83" spans="1:18">
      <c r="A83" s="25"/>
      <c r="B83" s="80"/>
      <c r="C83" s="27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68"/>
      <c r="Q83" s="27"/>
      <c r="R83" s="25"/>
    </row>
    <row r="84" spans="1:18" ht="15.75" thickBot="1">
      <c r="A84" s="25"/>
      <c r="B84" s="122" t="s">
        <v>475</v>
      </c>
      <c r="C84" s="26"/>
      <c r="D84" s="121">
        <f t="shared" ref="D84:O84" si="9">D53+D67+D70+D71+D77+D82</f>
        <v>2161676.4844323876</v>
      </c>
      <c r="E84" s="121">
        <f t="shared" si="9"/>
        <v>1661979.8044804891</v>
      </c>
      <c r="F84" s="121">
        <f t="shared" si="9"/>
        <v>1803768.1830783803</v>
      </c>
      <c r="G84" s="121">
        <f t="shared" si="9"/>
        <v>1874417.0584866977</v>
      </c>
      <c r="H84" s="121">
        <f t="shared" si="9"/>
        <v>1951369.7928880821</v>
      </c>
      <c r="I84" s="121">
        <f t="shared" si="9"/>
        <v>1983427.4813725976</v>
      </c>
      <c r="J84" s="121">
        <f t="shared" si="9"/>
        <v>2581912.1801211615</v>
      </c>
      <c r="K84" s="121">
        <f t="shared" si="9"/>
        <v>2510106.0334365345</v>
      </c>
      <c r="L84" s="121">
        <f t="shared" si="9"/>
        <v>1836470.0180073141</v>
      </c>
      <c r="M84" s="121">
        <f t="shared" si="9"/>
        <v>2076556.0812546164</v>
      </c>
      <c r="N84" s="121">
        <f t="shared" si="9"/>
        <v>2098167.3089078218</v>
      </c>
      <c r="O84" s="121">
        <f t="shared" si="9"/>
        <v>2153958.0799308415</v>
      </c>
      <c r="P84" s="120">
        <f>SUM(D84:O84)</f>
        <v>24693808.506396923</v>
      </c>
      <c r="Q84" s="27"/>
      <c r="R84" s="25"/>
    </row>
    <row r="85" spans="1:18" ht="16.5" thickTop="1" thickBot="1">
      <c r="A85" s="25"/>
      <c r="B85" s="141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39"/>
      <c r="Q85" s="27"/>
      <c r="R85" s="25"/>
    </row>
    <row r="86" spans="1:18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</row>
    <row r="87" spans="1:18" ht="16.5" thickBot="1">
      <c r="A87" s="25"/>
      <c r="B87" s="138"/>
      <c r="C87" s="137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</row>
    <row r="88" spans="1:18">
      <c r="A88" s="25"/>
      <c r="B88" s="136" t="s">
        <v>474</v>
      </c>
      <c r="C88" s="135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34"/>
      <c r="Q88" s="80"/>
      <c r="R88" s="27"/>
    </row>
    <row r="89" spans="1:18">
      <c r="A89" s="25"/>
      <c r="B89" s="133" t="s">
        <v>99</v>
      </c>
      <c r="C89" s="132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31"/>
      <c r="Q89" s="80"/>
      <c r="R89" s="26"/>
    </row>
    <row r="90" spans="1:18">
      <c r="A90" s="25"/>
      <c r="B90" s="133" t="s">
        <v>475</v>
      </c>
      <c r="C90" s="132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31"/>
      <c r="Q90" s="80"/>
      <c r="R90" s="27"/>
    </row>
    <row r="91" spans="1:18">
      <c r="A91" s="25"/>
      <c r="B91" s="133" t="s">
        <v>476</v>
      </c>
      <c r="C91" s="132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31"/>
      <c r="Q91" s="80"/>
      <c r="R91" s="27"/>
    </row>
    <row r="92" spans="1:18">
      <c r="A92" s="25"/>
      <c r="B92" s="133" t="s">
        <v>477</v>
      </c>
      <c r="C92" s="132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31"/>
      <c r="Q92" s="80"/>
      <c r="R92" s="27"/>
    </row>
    <row r="93" spans="1:18">
      <c r="A93" s="25"/>
      <c r="B93" s="133" t="s">
        <v>98</v>
      </c>
      <c r="C93" s="132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31"/>
      <c r="Q93" s="80"/>
      <c r="R93" s="130"/>
    </row>
    <row r="94" spans="1:18" ht="15.75">
      <c r="A94" s="25"/>
      <c r="B94" s="106"/>
      <c r="C94" s="52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107"/>
      <c r="Q94" s="80"/>
      <c r="R94" s="27"/>
    </row>
    <row r="95" spans="1:18">
      <c r="A95" s="25"/>
      <c r="B95" s="122"/>
      <c r="C95" s="129" t="s">
        <v>97</v>
      </c>
      <c r="D95" s="116">
        <v>42005</v>
      </c>
      <c r="E95" s="116">
        <v>42036</v>
      </c>
      <c r="F95" s="116">
        <v>42067</v>
      </c>
      <c r="G95" s="116">
        <v>42098</v>
      </c>
      <c r="H95" s="116">
        <v>42129</v>
      </c>
      <c r="I95" s="116">
        <v>42160</v>
      </c>
      <c r="J95" s="116">
        <v>42191</v>
      </c>
      <c r="K95" s="116">
        <v>42222</v>
      </c>
      <c r="L95" s="116">
        <v>42253</v>
      </c>
      <c r="M95" s="116">
        <v>42284</v>
      </c>
      <c r="N95" s="116">
        <v>42315</v>
      </c>
      <c r="O95" s="116">
        <v>42346</v>
      </c>
      <c r="P95" s="128" t="s">
        <v>15</v>
      </c>
      <c r="Q95" s="25"/>
      <c r="R95" s="52"/>
    </row>
    <row r="96" spans="1:18">
      <c r="A96" s="25"/>
      <c r="B96" s="80" t="s">
        <v>96</v>
      </c>
      <c r="C96" s="35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107"/>
      <c r="Q96" s="25"/>
      <c r="R96" s="27"/>
    </row>
    <row r="97" spans="1:18">
      <c r="A97" s="25"/>
      <c r="B97" s="80" t="s">
        <v>95</v>
      </c>
      <c r="C97" s="126" t="s">
        <v>94</v>
      </c>
      <c r="D97" s="83">
        <v>558920.18999999994</v>
      </c>
      <c r="E97" s="83">
        <v>430972.43900000001</v>
      </c>
      <c r="F97" s="83">
        <v>512161.49900000001</v>
      </c>
      <c r="G97" s="83">
        <v>403713.462</v>
      </c>
      <c r="H97" s="83">
        <v>390297.35100000002</v>
      </c>
      <c r="I97" s="83">
        <v>515644.30900000001</v>
      </c>
      <c r="J97" s="83">
        <v>795660.022</v>
      </c>
      <c r="K97" s="83">
        <v>700751.56799999997</v>
      </c>
      <c r="L97" s="83">
        <v>479256.20899999997</v>
      </c>
      <c r="M97" s="83">
        <v>460199.10600000003</v>
      </c>
      <c r="N97" s="83">
        <v>482010.76400000002</v>
      </c>
      <c r="O97" s="83">
        <v>594614.89686936699</v>
      </c>
      <c r="P97" s="68">
        <f>SUM(D97:O97)</f>
        <v>6324201.8158693668</v>
      </c>
      <c r="Q97" s="25"/>
      <c r="R97" s="27"/>
    </row>
    <row r="98" spans="1:18">
      <c r="A98" s="25"/>
      <c r="B98" s="80" t="s">
        <v>93</v>
      </c>
      <c r="C98" s="126" t="s">
        <v>92</v>
      </c>
      <c r="D98" s="83">
        <v>3285.88365646182</v>
      </c>
      <c r="E98" s="83">
        <v>2274.9940893766702</v>
      </c>
      <c r="F98" s="83">
        <v>2780.1639352592701</v>
      </c>
      <c r="G98" s="83">
        <v>2074.61380037753</v>
      </c>
      <c r="H98" s="83">
        <v>1929.8322895587501</v>
      </c>
      <c r="I98" s="83">
        <v>3138.02514124046</v>
      </c>
      <c r="J98" s="83">
        <v>4021.14589738822</v>
      </c>
      <c r="K98" s="83">
        <v>3899.9451820981399</v>
      </c>
      <c r="L98" s="83">
        <v>2917.9039995602802</v>
      </c>
      <c r="M98" s="83">
        <v>3130.01696950011</v>
      </c>
      <c r="N98" s="83">
        <v>3863.0704832176598</v>
      </c>
      <c r="O98" s="83">
        <v>5808.4826303340897</v>
      </c>
      <c r="P98" s="68">
        <f>SUM(D98:O98)</f>
        <v>39124.078074372999</v>
      </c>
      <c r="Q98" s="25"/>
      <c r="R98" s="27"/>
    </row>
    <row r="99" spans="1:18">
      <c r="A99" s="25"/>
      <c r="B99" s="80" t="s">
        <v>91</v>
      </c>
      <c r="C99" s="126" t="s">
        <v>90</v>
      </c>
      <c r="D99" s="83">
        <v>297.64582849757187</v>
      </c>
      <c r="E99" s="83">
        <v>227.61199999999999</v>
      </c>
      <c r="F99" s="83">
        <v>262.35000000000002</v>
      </c>
      <c r="G99" s="83">
        <v>201.53</v>
      </c>
      <c r="H99" s="83">
        <v>188.32400000000001</v>
      </c>
      <c r="I99" s="83">
        <v>246.285</v>
      </c>
      <c r="J99" s="83">
        <v>362.13900000000001</v>
      </c>
      <c r="K99" s="83">
        <v>318.75200000000001</v>
      </c>
      <c r="L99" s="83">
        <v>217.45099999999999</v>
      </c>
      <c r="M99" s="83">
        <v>214.10900000000001</v>
      </c>
      <c r="N99" s="83">
        <v>242.64099999999999</v>
      </c>
      <c r="O99" s="83">
        <v>303.83300000000003</v>
      </c>
      <c r="P99" s="68">
        <f>SUM(D99:O99)</f>
        <v>3082.6718284975718</v>
      </c>
      <c r="Q99" s="25"/>
      <c r="R99" s="27"/>
    </row>
    <row r="100" spans="1:18">
      <c r="A100" s="25"/>
      <c r="B100" s="80" t="s">
        <v>89</v>
      </c>
      <c r="C100" s="126" t="s">
        <v>88</v>
      </c>
      <c r="D100" s="92">
        <v>18268.219000000001</v>
      </c>
      <c r="E100" s="92">
        <v>15229.893</v>
      </c>
      <c r="F100" s="92">
        <v>18219.409</v>
      </c>
      <c r="G100" s="92">
        <v>14677.626</v>
      </c>
      <c r="H100" s="92">
        <v>14340.949000000001</v>
      </c>
      <c r="I100" s="92">
        <v>16963.214</v>
      </c>
      <c r="J100" s="92">
        <v>24201.977999999999</v>
      </c>
      <c r="K100" s="92">
        <v>20428.521000000001</v>
      </c>
      <c r="L100" s="92">
        <v>10935.151</v>
      </c>
      <c r="M100" s="92">
        <v>11783.187</v>
      </c>
      <c r="N100" s="92">
        <v>13732.458000000001</v>
      </c>
      <c r="O100" s="92">
        <v>17191.228562144446</v>
      </c>
      <c r="P100" s="67">
        <f>SUM(D100:O100)</f>
        <v>195971.83356214449</v>
      </c>
      <c r="Q100" s="25"/>
      <c r="R100" s="27"/>
    </row>
    <row r="101" spans="1:18">
      <c r="A101" s="25"/>
      <c r="B101" s="36" t="s">
        <v>87</v>
      </c>
      <c r="C101" s="35"/>
      <c r="D101" s="83">
        <f t="shared" ref="D101:O101" si="10">SUM(D97:D100)</f>
        <v>580771.93848495942</v>
      </c>
      <c r="E101" s="83">
        <f t="shared" si="10"/>
        <v>448704.93808937666</v>
      </c>
      <c r="F101" s="83">
        <f t="shared" si="10"/>
        <v>533423.42193525925</v>
      </c>
      <c r="G101" s="83">
        <f t="shared" si="10"/>
        <v>420667.23180037754</v>
      </c>
      <c r="H101" s="83">
        <f t="shared" si="10"/>
        <v>406756.45628955885</v>
      </c>
      <c r="I101" s="83">
        <f t="shared" si="10"/>
        <v>535991.83314124041</v>
      </c>
      <c r="J101" s="83">
        <f t="shared" si="10"/>
        <v>824245.28489738819</v>
      </c>
      <c r="K101" s="83">
        <f t="shared" si="10"/>
        <v>725398.78618209809</v>
      </c>
      <c r="L101" s="83">
        <f t="shared" si="10"/>
        <v>493326.71499956027</v>
      </c>
      <c r="M101" s="83">
        <f t="shared" si="10"/>
        <v>475326.41896950011</v>
      </c>
      <c r="N101" s="83">
        <f t="shared" si="10"/>
        <v>499848.93348321767</v>
      </c>
      <c r="O101" s="83">
        <f t="shared" si="10"/>
        <v>617918.44106184551</v>
      </c>
      <c r="P101" s="68">
        <f>SUM(D101:O101)</f>
        <v>6562380.3993343823</v>
      </c>
      <c r="Q101" s="25"/>
      <c r="R101" s="27"/>
    </row>
    <row r="102" spans="1:18">
      <c r="A102" s="25"/>
      <c r="B102" s="80"/>
      <c r="C102" s="35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68"/>
      <c r="Q102" s="25"/>
      <c r="R102" s="27"/>
    </row>
    <row r="103" spans="1:18">
      <c r="A103" s="25"/>
      <c r="B103" s="80" t="s">
        <v>86</v>
      </c>
      <c r="C103" s="35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68"/>
      <c r="Q103" s="25"/>
      <c r="R103" s="27"/>
    </row>
    <row r="104" spans="1:18">
      <c r="A104" s="25"/>
      <c r="B104" s="80" t="s">
        <v>85</v>
      </c>
      <c r="C104" s="126" t="s">
        <v>83</v>
      </c>
      <c r="D104" s="83">
        <f t="shared" ref="D104:O104" si="11">D146</f>
        <v>470030.38482419093</v>
      </c>
      <c r="E104" s="83">
        <f t="shared" si="11"/>
        <v>416157.86915076576</v>
      </c>
      <c r="F104" s="83">
        <f t="shared" si="11"/>
        <v>436699.38833473937</v>
      </c>
      <c r="G104" s="83">
        <f t="shared" si="11"/>
        <v>457065.52674185036</v>
      </c>
      <c r="H104" s="83">
        <f t="shared" si="11"/>
        <v>471860.94247385254</v>
      </c>
      <c r="I104" s="83">
        <f t="shared" si="11"/>
        <v>495848.55825412157</v>
      </c>
      <c r="J104" s="83">
        <f t="shared" si="11"/>
        <v>581561.94413251581</v>
      </c>
      <c r="K104" s="83">
        <f t="shared" si="11"/>
        <v>587889.36353557778</v>
      </c>
      <c r="L104" s="83">
        <f t="shared" si="11"/>
        <v>490647.75140774227</v>
      </c>
      <c r="M104" s="83">
        <f t="shared" si="11"/>
        <v>497535.88068802119</v>
      </c>
      <c r="N104" s="83">
        <f t="shared" si="11"/>
        <v>474520.64411210979</v>
      </c>
      <c r="O104" s="83">
        <f t="shared" si="11"/>
        <v>493749.59805942333</v>
      </c>
      <c r="P104" s="76">
        <f t="shared" ref="P104:P115" si="12">SUM(D104:O104)</f>
        <v>5873567.8517149109</v>
      </c>
      <c r="Q104" s="25"/>
      <c r="R104" s="27"/>
    </row>
    <row r="105" spans="1:18">
      <c r="A105" s="25"/>
      <c r="B105" s="80" t="s">
        <v>84</v>
      </c>
      <c r="C105" s="126" t="s">
        <v>83</v>
      </c>
      <c r="D105" s="83">
        <f t="shared" ref="D105:O105" si="13">D150</f>
        <v>18216.728869816321</v>
      </c>
      <c r="E105" s="83">
        <f t="shared" si="13"/>
        <v>15869.690733724745</v>
      </c>
      <c r="F105" s="83">
        <f t="shared" si="13"/>
        <v>16656.276378133389</v>
      </c>
      <c r="G105" s="83">
        <f t="shared" si="13"/>
        <v>17350.101188540229</v>
      </c>
      <c r="H105" s="83">
        <f t="shared" si="13"/>
        <v>17846.247324476302</v>
      </c>
      <c r="I105" s="83">
        <f t="shared" si="13"/>
        <v>18722.344221616109</v>
      </c>
      <c r="J105" s="83">
        <f t="shared" si="13"/>
        <v>22075.987192391563</v>
      </c>
      <c r="K105" s="83">
        <f t="shared" si="13"/>
        <v>22345.177543813294</v>
      </c>
      <c r="L105" s="83">
        <f t="shared" si="13"/>
        <v>18644.133663480097</v>
      </c>
      <c r="M105" s="83">
        <f t="shared" si="13"/>
        <v>18926.022936058431</v>
      </c>
      <c r="N105" s="83">
        <f t="shared" si="13"/>
        <v>18135.647151323781</v>
      </c>
      <c r="O105" s="83">
        <f t="shared" si="13"/>
        <v>19167.441333166957</v>
      </c>
      <c r="P105" s="76">
        <f t="shared" si="12"/>
        <v>223955.79853654126</v>
      </c>
      <c r="Q105" s="25"/>
      <c r="R105" s="27"/>
    </row>
    <row r="106" spans="1:18">
      <c r="A106" s="25"/>
      <c r="B106" s="80" t="s">
        <v>82</v>
      </c>
      <c r="C106" s="126" t="s">
        <v>43</v>
      </c>
      <c r="D106" s="83">
        <f t="shared" ref="D106:O106" si="14">D161</f>
        <v>7273.918352234582</v>
      </c>
      <c r="E106" s="83">
        <f t="shared" si="14"/>
        <v>6425.1206027986009</v>
      </c>
      <c r="F106" s="83">
        <f t="shared" si="14"/>
        <v>6515.5569727790771</v>
      </c>
      <c r="G106" s="83">
        <f t="shared" si="14"/>
        <v>6451.8824585301008</v>
      </c>
      <c r="H106" s="83">
        <f t="shared" si="14"/>
        <v>6804.3187952422413</v>
      </c>
      <c r="I106" s="83">
        <f t="shared" si="14"/>
        <v>6906.0399647187714</v>
      </c>
      <c r="J106" s="83">
        <f t="shared" si="14"/>
        <v>8175.9830799188303</v>
      </c>
      <c r="K106" s="83">
        <f t="shared" si="14"/>
        <v>8520.3195602064025</v>
      </c>
      <c r="L106" s="83">
        <f t="shared" si="14"/>
        <v>7431.6332316102898</v>
      </c>
      <c r="M106" s="83">
        <f t="shared" si="14"/>
        <v>7825.3530277700702</v>
      </c>
      <c r="N106" s="83">
        <f t="shared" si="14"/>
        <v>8023.2906529206512</v>
      </c>
      <c r="O106" s="83">
        <f t="shared" si="14"/>
        <v>9076.8787166071179</v>
      </c>
      <c r="P106" s="76">
        <f t="shared" si="12"/>
        <v>89430.295415336732</v>
      </c>
      <c r="Q106" s="25"/>
      <c r="R106" s="27"/>
    </row>
    <row r="107" spans="1:18">
      <c r="A107" s="25"/>
      <c r="B107" s="80" t="s">
        <v>81</v>
      </c>
      <c r="C107" s="126" t="s">
        <v>43</v>
      </c>
      <c r="D107" s="83">
        <f t="shared" ref="D107:O107" si="15">D165</f>
        <v>156.05745368071263</v>
      </c>
      <c r="E107" s="83">
        <f t="shared" si="15"/>
        <v>136.29093553887753</v>
      </c>
      <c r="F107" s="83">
        <f t="shared" si="15"/>
        <v>138.20482862333904</v>
      </c>
      <c r="G107" s="83">
        <f t="shared" si="15"/>
        <v>136.64285706341491</v>
      </c>
      <c r="H107" s="83">
        <f t="shared" si="15"/>
        <v>143.78556694002276</v>
      </c>
      <c r="I107" s="83">
        <f t="shared" si="15"/>
        <v>144.5190515053838</v>
      </c>
      <c r="J107" s="83">
        <f t="shared" si="15"/>
        <v>171.96183732254318</v>
      </c>
      <c r="K107" s="83">
        <f t="shared" si="15"/>
        <v>178.97045688152681</v>
      </c>
      <c r="L107" s="83">
        <f t="shared" si="15"/>
        <v>155.1365875214014</v>
      </c>
      <c r="M107" s="83">
        <f t="shared" si="15"/>
        <v>165.2943992726714</v>
      </c>
      <c r="N107" s="83">
        <f t="shared" si="15"/>
        <v>170.04533509242117</v>
      </c>
      <c r="O107" s="83">
        <f t="shared" si="15"/>
        <v>193.57067157760071</v>
      </c>
      <c r="P107" s="76">
        <f t="shared" si="12"/>
        <v>1890.4799810199154</v>
      </c>
      <c r="Q107" s="25"/>
      <c r="R107" s="27"/>
    </row>
    <row r="108" spans="1:18">
      <c r="A108" s="25"/>
      <c r="B108" s="80" t="s">
        <v>80</v>
      </c>
      <c r="C108" s="126" t="s">
        <v>78</v>
      </c>
      <c r="D108" s="83">
        <f t="shared" ref="D108:O108" si="16">D173</f>
        <v>95825.062292853094</v>
      </c>
      <c r="E108" s="83">
        <f t="shared" si="16"/>
        <v>65749.001130435281</v>
      </c>
      <c r="F108" s="83">
        <f t="shared" si="16"/>
        <v>69225.508331161735</v>
      </c>
      <c r="G108" s="83">
        <f t="shared" si="16"/>
        <v>87425.785002337987</v>
      </c>
      <c r="H108" s="83">
        <f t="shared" si="16"/>
        <v>91872.641389133511</v>
      </c>
      <c r="I108" s="83">
        <f t="shared" si="16"/>
        <v>79576.411642866733</v>
      </c>
      <c r="J108" s="83">
        <f t="shared" si="16"/>
        <v>97695.904507573563</v>
      </c>
      <c r="K108" s="83">
        <f t="shared" si="16"/>
        <v>97656.432286804222</v>
      </c>
      <c r="L108" s="83">
        <f t="shared" si="16"/>
        <v>73282.133970456081</v>
      </c>
      <c r="M108" s="83">
        <f t="shared" si="16"/>
        <v>98356.428184411241</v>
      </c>
      <c r="N108" s="83">
        <f t="shared" si="16"/>
        <v>101637.3389915139</v>
      </c>
      <c r="O108" s="83">
        <f t="shared" si="16"/>
        <v>93515.176270452692</v>
      </c>
      <c r="P108" s="76">
        <f t="shared" si="12"/>
        <v>1051817.824</v>
      </c>
      <c r="Q108" s="25"/>
      <c r="R108" s="27"/>
    </row>
    <row r="109" spans="1:18">
      <c r="A109" s="25"/>
      <c r="B109" s="80" t="s">
        <v>79</v>
      </c>
      <c r="C109" s="126" t="s">
        <v>78</v>
      </c>
      <c r="D109" s="83">
        <f t="shared" ref="D109:O109" si="17">D174</f>
        <v>85159.287707146897</v>
      </c>
      <c r="E109" s="83">
        <f t="shared" si="17"/>
        <v>58430.83186956471</v>
      </c>
      <c r="F109" s="83">
        <f t="shared" si="17"/>
        <v>61520.387668838252</v>
      </c>
      <c r="G109" s="83">
        <f t="shared" si="17"/>
        <v>77694.888997662012</v>
      </c>
      <c r="H109" s="83">
        <f t="shared" si="17"/>
        <v>81646.789610866486</v>
      </c>
      <c r="I109" s="83">
        <f t="shared" si="17"/>
        <v>70719.18735713324</v>
      </c>
      <c r="J109" s="83">
        <f t="shared" si="17"/>
        <v>86821.896492426429</v>
      </c>
      <c r="K109" s="83">
        <f t="shared" si="17"/>
        <v>86786.817713195764</v>
      </c>
      <c r="L109" s="83">
        <f t="shared" si="17"/>
        <v>65125.492029543901</v>
      </c>
      <c r="M109" s="83">
        <f t="shared" si="17"/>
        <v>87408.900815588742</v>
      </c>
      <c r="N109" s="83">
        <f t="shared" si="17"/>
        <v>90324.631008486103</v>
      </c>
      <c r="O109" s="83">
        <f t="shared" si="17"/>
        <v>83106.502729547312</v>
      </c>
      <c r="P109" s="76">
        <f t="shared" si="12"/>
        <v>934745.61399999994</v>
      </c>
      <c r="Q109" s="25"/>
      <c r="R109" s="27"/>
    </row>
    <row r="110" spans="1:18">
      <c r="A110" s="25"/>
      <c r="B110" s="80" t="s">
        <v>77</v>
      </c>
      <c r="C110" s="126" t="s">
        <v>75</v>
      </c>
      <c r="D110" s="83">
        <f t="shared" ref="D110:O110" si="18">D180</f>
        <v>1930.1523419560476</v>
      </c>
      <c r="E110" s="83">
        <f t="shared" si="18"/>
        <v>1957.8020206038591</v>
      </c>
      <c r="F110" s="83">
        <f t="shared" si="18"/>
        <v>2358.507066735016</v>
      </c>
      <c r="G110" s="83">
        <f t="shared" si="18"/>
        <v>2204.7603255072108</v>
      </c>
      <c r="H110" s="83">
        <f t="shared" si="18"/>
        <v>2068.0077285770953</v>
      </c>
      <c r="I110" s="83">
        <f t="shared" si="18"/>
        <v>2614.7369044195393</v>
      </c>
      <c r="J110" s="83">
        <f t="shared" si="18"/>
        <v>2536.7417216189137</v>
      </c>
      <c r="K110" s="83">
        <f t="shared" si="18"/>
        <v>2674.2572229686571</v>
      </c>
      <c r="L110" s="83">
        <f t="shared" si="18"/>
        <v>2202.7349654414343</v>
      </c>
      <c r="M110" s="83">
        <f t="shared" si="18"/>
        <v>2127.7984308912446</v>
      </c>
      <c r="N110" s="83">
        <f t="shared" si="18"/>
        <v>1930.5228073597302</v>
      </c>
      <c r="O110" s="83">
        <f t="shared" si="18"/>
        <v>2040.0934543674655</v>
      </c>
      <c r="P110" s="76">
        <f t="shared" si="12"/>
        <v>26646.114990446215</v>
      </c>
      <c r="Q110" s="25"/>
      <c r="R110" s="27"/>
    </row>
    <row r="111" spans="1:18">
      <c r="A111" s="25"/>
      <c r="B111" s="80" t="s">
        <v>76</v>
      </c>
      <c r="C111" s="126" t="s">
        <v>75</v>
      </c>
      <c r="D111" s="83">
        <f t="shared" ref="D111:O111" si="19">D181</f>
        <v>3309.0776580439519</v>
      </c>
      <c r="E111" s="83">
        <f t="shared" si="19"/>
        <v>3356.4806178397812</v>
      </c>
      <c r="F111" s="83">
        <f t="shared" si="19"/>
        <v>4043.4544316654442</v>
      </c>
      <c r="G111" s="83">
        <f t="shared" si="19"/>
        <v>3779.8690683057794</v>
      </c>
      <c r="H111" s="83">
        <f t="shared" si="19"/>
        <v>3545.4186814920945</v>
      </c>
      <c r="I111" s="83">
        <f t="shared" si="19"/>
        <v>4482.7381155361309</v>
      </c>
      <c r="J111" s="83">
        <f t="shared" si="19"/>
        <v>4349.0221848137662</v>
      </c>
      <c r="K111" s="83">
        <f t="shared" si="19"/>
        <v>4584.7805046415133</v>
      </c>
      <c r="L111" s="83">
        <f t="shared" si="19"/>
        <v>3776.3967653183558</v>
      </c>
      <c r="M111" s="83">
        <f t="shared" si="19"/>
        <v>3647.9246199539257</v>
      </c>
      <c r="N111" s="83">
        <f t="shared" si="19"/>
        <v>3309.7127886311896</v>
      </c>
      <c r="O111" s="83">
        <f t="shared" si="19"/>
        <v>3497.562095708824</v>
      </c>
      <c r="P111" s="76">
        <f t="shared" si="12"/>
        <v>45682.437531950753</v>
      </c>
      <c r="Q111" s="25"/>
      <c r="R111" s="27"/>
    </row>
    <row r="112" spans="1:18">
      <c r="A112" s="25"/>
      <c r="B112" s="80" t="s">
        <v>74</v>
      </c>
      <c r="C112" s="126" t="s">
        <v>73</v>
      </c>
      <c r="D112" s="83">
        <f t="shared" ref="D112:O112" si="20">D189</f>
        <v>486169.33100000001</v>
      </c>
      <c r="E112" s="83">
        <f t="shared" si="20"/>
        <v>286471.34473114141</v>
      </c>
      <c r="F112" s="83">
        <f t="shared" si="20"/>
        <v>301991.21134949551</v>
      </c>
      <c r="G112" s="83">
        <f t="shared" si="20"/>
        <v>425605.28395569359</v>
      </c>
      <c r="H112" s="83">
        <f t="shared" si="20"/>
        <v>452264.21474301093</v>
      </c>
      <c r="I112" s="83">
        <f t="shared" si="20"/>
        <v>369833.62569909933</v>
      </c>
      <c r="J112" s="83">
        <f t="shared" si="20"/>
        <v>435495.00395581848</v>
      </c>
      <c r="K112" s="83">
        <f t="shared" si="20"/>
        <v>460288.51513583842</v>
      </c>
      <c r="L112" s="83">
        <f t="shared" si="20"/>
        <v>279149.03350717423</v>
      </c>
      <c r="M112" s="83">
        <f t="shared" si="20"/>
        <v>469941.17194512353</v>
      </c>
      <c r="N112" s="83">
        <f t="shared" si="20"/>
        <v>507575.57680855278</v>
      </c>
      <c r="O112" s="83">
        <f t="shared" si="20"/>
        <v>441933.77309052151</v>
      </c>
      <c r="P112" s="76">
        <f t="shared" si="12"/>
        <v>4916718.085921471</v>
      </c>
      <c r="Q112" s="25"/>
      <c r="R112" s="27"/>
    </row>
    <row r="113" spans="1:18">
      <c r="A113" s="25"/>
      <c r="B113" s="80" t="s">
        <v>72</v>
      </c>
      <c r="C113" s="126" t="s">
        <v>71</v>
      </c>
      <c r="D113" s="83">
        <v>115522.91</v>
      </c>
      <c r="E113" s="83">
        <v>103471.851</v>
      </c>
      <c r="F113" s="83">
        <v>105782.18799999999</v>
      </c>
      <c r="G113" s="83">
        <v>102509.63099999999</v>
      </c>
      <c r="H113" s="83">
        <v>102430.33199999999</v>
      </c>
      <c r="I113" s="83">
        <v>113089.05</v>
      </c>
      <c r="J113" s="83">
        <v>133516.71400000001</v>
      </c>
      <c r="K113" s="83">
        <v>135297.745</v>
      </c>
      <c r="L113" s="83">
        <v>110910.50599999999</v>
      </c>
      <c r="M113" s="83">
        <v>105180.804</v>
      </c>
      <c r="N113" s="83">
        <v>103252.66800000001</v>
      </c>
      <c r="O113" s="83">
        <v>117511.55611465771</v>
      </c>
      <c r="P113" s="76">
        <f t="shared" si="12"/>
        <v>1348475.955114658</v>
      </c>
      <c r="Q113" s="25"/>
      <c r="R113" s="27"/>
    </row>
    <row r="114" spans="1:18">
      <c r="A114" s="25"/>
      <c r="B114" s="80" t="s">
        <v>70</v>
      </c>
      <c r="C114" s="126" t="s">
        <v>69</v>
      </c>
      <c r="D114" s="92">
        <v>650.56040628638198</v>
      </c>
      <c r="E114" s="92">
        <v>534.17378023333401</v>
      </c>
      <c r="F114" s="92">
        <v>501.546595614941</v>
      </c>
      <c r="G114" s="92">
        <v>493.24952891681897</v>
      </c>
      <c r="H114" s="92">
        <v>534.38000653775896</v>
      </c>
      <c r="I114" s="92">
        <v>386.891513070337</v>
      </c>
      <c r="J114" s="92">
        <v>717.26580445801699</v>
      </c>
      <c r="K114" s="92">
        <v>714.36673401757696</v>
      </c>
      <c r="L114" s="92">
        <v>527.09691654754397</v>
      </c>
      <c r="M114" s="92">
        <v>562.42686913515001</v>
      </c>
      <c r="N114" s="92">
        <v>649.79419845669804</v>
      </c>
      <c r="O114" s="92">
        <v>902.88554020588197</v>
      </c>
      <c r="P114" s="127">
        <f t="shared" si="12"/>
        <v>7174.6378934804388</v>
      </c>
      <c r="Q114" s="25"/>
      <c r="R114" s="27"/>
    </row>
    <row r="115" spans="1:18">
      <c r="A115" s="25"/>
      <c r="B115" s="36" t="s">
        <v>68</v>
      </c>
      <c r="C115" s="35"/>
      <c r="D115" s="83">
        <f t="shared" ref="D115:O115" si="21">SUM(D104:D114)</f>
        <v>1284243.4709062087</v>
      </c>
      <c r="E115" s="83">
        <f t="shared" si="21"/>
        <v>958560.45657264628</v>
      </c>
      <c r="F115" s="83">
        <f t="shared" si="21"/>
        <v>1005432.2299577862</v>
      </c>
      <c r="G115" s="83">
        <f t="shared" si="21"/>
        <v>1180717.6211244075</v>
      </c>
      <c r="H115" s="83">
        <f t="shared" si="21"/>
        <v>1231017.0783201288</v>
      </c>
      <c r="I115" s="83">
        <f t="shared" si="21"/>
        <v>1162324.1027240872</v>
      </c>
      <c r="J115" s="83">
        <f t="shared" si="21"/>
        <v>1373118.4249088576</v>
      </c>
      <c r="K115" s="83">
        <f t="shared" si="21"/>
        <v>1406936.7456939453</v>
      </c>
      <c r="L115" s="83">
        <f t="shared" si="21"/>
        <v>1051852.0490448356</v>
      </c>
      <c r="M115" s="83">
        <f t="shared" si="21"/>
        <v>1291678.0059162262</v>
      </c>
      <c r="N115" s="83">
        <f t="shared" si="21"/>
        <v>1309529.8718544471</v>
      </c>
      <c r="O115" s="83">
        <f t="shared" si="21"/>
        <v>1264695.0380762366</v>
      </c>
      <c r="P115" s="68">
        <f t="shared" si="12"/>
        <v>14520105.095099814</v>
      </c>
      <c r="Q115" s="25"/>
      <c r="R115" s="27"/>
    </row>
    <row r="116" spans="1:18">
      <c r="A116" s="25"/>
      <c r="B116" s="80"/>
      <c r="C116" s="35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68"/>
      <c r="Q116" s="25"/>
      <c r="R116" s="27"/>
    </row>
    <row r="117" spans="1:18">
      <c r="A117" s="25"/>
      <c r="B117" s="80" t="s">
        <v>67</v>
      </c>
      <c r="C117" s="35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68"/>
      <c r="Q117" s="25"/>
      <c r="R117" s="27"/>
    </row>
    <row r="118" spans="1:18">
      <c r="A118" s="25"/>
      <c r="B118" s="80" t="s">
        <v>66</v>
      </c>
      <c r="C118" s="126" t="s">
        <v>65</v>
      </c>
      <c r="D118" s="83">
        <v>803.39300000000003</v>
      </c>
      <c r="E118" s="83">
        <v>590.65499999999997</v>
      </c>
      <c r="F118" s="83">
        <v>1095.3520000000001</v>
      </c>
      <c r="G118" s="83">
        <v>6019.66357355122</v>
      </c>
      <c r="H118" s="83">
        <v>38118.624304866302</v>
      </c>
      <c r="I118" s="83">
        <v>21071.048322140898</v>
      </c>
      <c r="J118" s="83">
        <v>52443.002685383501</v>
      </c>
      <c r="K118" s="83">
        <v>50810.200920932206</v>
      </c>
      <c r="L118" s="83">
        <v>41785.606394502</v>
      </c>
      <c r="M118" s="83">
        <v>16111.704338793599</v>
      </c>
      <c r="N118" s="83">
        <v>3171.6120000000001</v>
      </c>
      <c r="O118" s="83">
        <v>876.13499999999999</v>
      </c>
      <c r="P118" s="68">
        <f>SUM(D118:O118)</f>
        <v>232896.99754016972</v>
      </c>
      <c r="Q118" s="25"/>
      <c r="R118" s="27"/>
    </row>
    <row r="119" spans="1:18">
      <c r="A119" s="25"/>
      <c r="B119" s="80" t="s">
        <v>64</v>
      </c>
      <c r="C119" s="126" t="s">
        <v>63</v>
      </c>
      <c r="D119" s="83">
        <v>-3.637978807091713E-12</v>
      </c>
      <c r="E119" s="83">
        <v>-3.637978807091713E-12</v>
      </c>
      <c r="F119" s="83">
        <v>-7.2759576141834259E-12</v>
      </c>
      <c r="G119" s="83">
        <v>-7.2759576141834259E-12</v>
      </c>
      <c r="H119" s="83">
        <v>273.00055094930798</v>
      </c>
      <c r="I119" s="83">
        <v>120.403274001784</v>
      </c>
      <c r="J119" s="83">
        <v>376.25463998942899</v>
      </c>
      <c r="K119" s="83">
        <v>398.01900387893897</v>
      </c>
      <c r="L119" s="83">
        <v>289.576386613458</v>
      </c>
      <c r="M119" s="83">
        <v>90.684514927066004</v>
      </c>
      <c r="N119" s="83">
        <v>1.14797011428423</v>
      </c>
      <c r="O119" s="83">
        <v>-1.8189894035458565E-12</v>
      </c>
      <c r="P119" s="68">
        <f>SUM(D119:O119)</f>
        <v>1549.0863404742445</v>
      </c>
      <c r="Q119" s="25"/>
      <c r="R119" s="27"/>
    </row>
    <row r="120" spans="1:18">
      <c r="A120" s="25"/>
      <c r="B120" s="80"/>
      <c r="C120" s="35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68"/>
      <c r="Q120" s="25"/>
      <c r="R120" s="27"/>
    </row>
    <row r="121" spans="1:18">
      <c r="A121" s="25"/>
      <c r="B121" s="80" t="s">
        <v>62</v>
      </c>
      <c r="C121" s="35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68"/>
      <c r="Q121" s="25"/>
      <c r="R121" s="27"/>
    </row>
    <row r="122" spans="1:18">
      <c r="A122" s="25"/>
      <c r="B122" s="80" t="s">
        <v>61</v>
      </c>
      <c r="C122" s="35" t="s">
        <v>60</v>
      </c>
      <c r="D122" s="83">
        <f t="shared" ref="D122:O122" si="22">D197</f>
        <v>7618.1760000000004</v>
      </c>
      <c r="E122" s="83">
        <f t="shared" si="22"/>
        <v>7534.3220000000001</v>
      </c>
      <c r="F122" s="83">
        <f t="shared" si="22"/>
        <v>7758.7240000000002</v>
      </c>
      <c r="G122" s="83">
        <f t="shared" si="22"/>
        <v>7545.0910000000003</v>
      </c>
      <c r="H122" s="83">
        <f t="shared" si="22"/>
        <v>7343.2529999999997</v>
      </c>
      <c r="I122" s="83">
        <f t="shared" si="22"/>
        <v>7557.7160000000003</v>
      </c>
      <c r="J122" s="83">
        <f t="shared" si="22"/>
        <v>7571.3860000000004</v>
      </c>
      <c r="K122" s="83">
        <f t="shared" si="22"/>
        <v>7557.9769999999999</v>
      </c>
      <c r="L122" s="83">
        <f t="shared" si="22"/>
        <v>7574.1880000000001</v>
      </c>
      <c r="M122" s="83">
        <f t="shared" si="22"/>
        <v>7559.0830000000005</v>
      </c>
      <c r="N122" s="83">
        <f t="shared" si="22"/>
        <v>7551.2979999999998</v>
      </c>
      <c r="O122" s="83">
        <f t="shared" si="22"/>
        <v>7601.7900000000009</v>
      </c>
      <c r="P122" s="68">
        <f>SUM(D122:O122)</f>
        <v>90773.003999999986</v>
      </c>
      <c r="Q122" s="25"/>
      <c r="R122" s="27"/>
    </row>
    <row r="123" spans="1:18">
      <c r="A123" s="25"/>
      <c r="B123" s="80" t="s">
        <v>58</v>
      </c>
      <c r="C123" s="35" t="s">
        <v>59</v>
      </c>
      <c r="D123" s="83">
        <f t="shared" ref="D123:O123" si="23">D199</f>
        <v>643.65800000000002</v>
      </c>
      <c r="E123" s="83">
        <f t="shared" si="23"/>
        <v>571.25400000000002</v>
      </c>
      <c r="F123" s="83">
        <f t="shared" si="23"/>
        <v>559.42600000000004</v>
      </c>
      <c r="G123" s="83">
        <f t="shared" si="23"/>
        <v>539.02800000000002</v>
      </c>
      <c r="H123" s="83">
        <f t="shared" si="23"/>
        <v>536.90800000000002</v>
      </c>
      <c r="I123" s="83">
        <f t="shared" si="23"/>
        <v>548.61500000000001</v>
      </c>
      <c r="J123" s="83">
        <f t="shared" si="23"/>
        <v>562.94500000000005</v>
      </c>
      <c r="K123" s="83">
        <f t="shared" si="23"/>
        <v>561.21199999999999</v>
      </c>
      <c r="L123" s="83">
        <f t="shared" si="23"/>
        <v>553.61400000000003</v>
      </c>
      <c r="M123" s="83">
        <f t="shared" si="23"/>
        <v>547.73599999999999</v>
      </c>
      <c r="N123" s="83">
        <f t="shared" si="23"/>
        <v>573.71900000000005</v>
      </c>
      <c r="O123" s="83">
        <f t="shared" si="23"/>
        <v>682.13699999999994</v>
      </c>
      <c r="P123" s="68">
        <f>SUM(D123:O123)</f>
        <v>6880.2519999999995</v>
      </c>
      <c r="Q123" s="25"/>
      <c r="R123" s="27"/>
    </row>
    <row r="124" spans="1:18">
      <c r="A124" s="25"/>
      <c r="B124" s="80" t="s">
        <v>58</v>
      </c>
      <c r="C124" s="35" t="s">
        <v>57</v>
      </c>
      <c r="D124" s="92">
        <f t="shared" ref="D124:O124" si="24">D201</f>
        <v>1799.268</v>
      </c>
      <c r="E124" s="92">
        <f t="shared" si="24"/>
        <v>1566.585</v>
      </c>
      <c r="F124" s="92">
        <f t="shared" si="24"/>
        <v>1426.105</v>
      </c>
      <c r="G124" s="92">
        <f t="shared" si="24"/>
        <v>1363.3510000000001</v>
      </c>
      <c r="H124" s="92">
        <f t="shared" si="24"/>
        <v>1474.5160000000001</v>
      </c>
      <c r="I124" s="92">
        <f t="shared" si="24"/>
        <v>1457.569</v>
      </c>
      <c r="J124" s="92">
        <f t="shared" si="24"/>
        <v>1443.2560000000001</v>
      </c>
      <c r="K124" s="92">
        <f t="shared" si="24"/>
        <v>1368.731</v>
      </c>
      <c r="L124" s="92">
        <f t="shared" si="24"/>
        <v>1414.11</v>
      </c>
      <c r="M124" s="92">
        <f t="shared" si="24"/>
        <v>1565.0909999999999</v>
      </c>
      <c r="N124" s="92">
        <f t="shared" si="24"/>
        <v>1622.011</v>
      </c>
      <c r="O124" s="92">
        <f t="shared" si="24"/>
        <v>1779.204</v>
      </c>
      <c r="P124" s="67">
        <f>SUM(D124:O124)</f>
        <v>18279.797000000002</v>
      </c>
      <c r="Q124" s="25"/>
      <c r="R124" s="27"/>
    </row>
    <row r="125" spans="1:18">
      <c r="A125" s="25"/>
      <c r="B125" s="36" t="s">
        <v>56</v>
      </c>
      <c r="C125" s="35"/>
      <c r="D125" s="83">
        <f t="shared" ref="D125:O125" si="25">SUM(D122:D124)</f>
        <v>10061.102000000001</v>
      </c>
      <c r="E125" s="83">
        <f t="shared" si="25"/>
        <v>9672.1610000000001</v>
      </c>
      <c r="F125" s="83">
        <f t="shared" si="25"/>
        <v>9744.2549999999992</v>
      </c>
      <c r="G125" s="83">
        <f t="shared" si="25"/>
        <v>9447.4700000000012</v>
      </c>
      <c r="H125" s="83">
        <f t="shared" si="25"/>
        <v>9354.6769999999997</v>
      </c>
      <c r="I125" s="83">
        <f t="shared" si="25"/>
        <v>9563.9</v>
      </c>
      <c r="J125" s="83">
        <f t="shared" si="25"/>
        <v>9577.5869999999995</v>
      </c>
      <c r="K125" s="83">
        <f t="shared" si="25"/>
        <v>9487.92</v>
      </c>
      <c r="L125" s="83">
        <f t="shared" si="25"/>
        <v>9541.9120000000003</v>
      </c>
      <c r="M125" s="83">
        <f t="shared" si="25"/>
        <v>9671.91</v>
      </c>
      <c r="N125" s="83">
        <f t="shared" si="25"/>
        <v>9747.0280000000002</v>
      </c>
      <c r="O125" s="83">
        <f t="shared" si="25"/>
        <v>10063.131000000001</v>
      </c>
      <c r="P125" s="68">
        <f>SUM(D125:O125)</f>
        <v>115933.05300000001</v>
      </c>
      <c r="Q125" s="25"/>
      <c r="R125" s="27"/>
    </row>
    <row r="126" spans="1:18">
      <c r="A126" s="25"/>
      <c r="B126" s="80"/>
      <c r="C126" s="3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4"/>
      <c r="Q126" s="25"/>
      <c r="R126" s="27"/>
    </row>
    <row r="127" spans="1:18">
      <c r="A127" s="25"/>
      <c r="B127" s="80" t="s">
        <v>55</v>
      </c>
      <c r="C127" s="35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68"/>
      <c r="Q127" s="25"/>
      <c r="R127" s="27"/>
    </row>
    <row r="128" spans="1:18">
      <c r="A128" s="25"/>
      <c r="B128" s="80" t="s">
        <v>54</v>
      </c>
      <c r="C128" s="35"/>
      <c r="D128" s="83">
        <v>53767</v>
      </c>
      <c r="E128" s="83">
        <v>50384</v>
      </c>
      <c r="F128" s="83">
        <v>41676</v>
      </c>
      <c r="G128" s="83">
        <v>51556</v>
      </c>
      <c r="H128" s="83">
        <v>48055</v>
      </c>
      <c r="I128" s="83">
        <v>45705</v>
      </c>
      <c r="J128" s="83">
        <v>50041</v>
      </c>
      <c r="K128" s="83">
        <v>50894</v>
      </c>
      <c r="L128" s="83">
        <v>31260</v>
      </c>
      <c r="M128" s="83">
        <v>50726</v>
      </c>
      <c r="N128" s="83">
        <v>45033</v>
      </c>
      <c r="O128" s="83">
        <v>39851</v>
      </c>
      <c r="P128" s="68">
        <f>SUM(D128:O128)</f>
        <v>558948</v>
      </c>
      <c r="Q128" s="25"/>
      <c r="R128" s="27"/>
    </row>
    <row r="129" spans="1:20">
      <c r="A129" s="25"/>
      <c r="B129" s="80" t="s">
        <v>17</v>
      </c>
      <c r="C129" s="35"/>
      <c r="D129" s="92">
        <f t="shared" ref="D129:O129" si="26">D206</f>
        <v>77404.56</v>
      </c>
      <c r="E129" s="92">
        <f t="shared" si="26"/>
        <v>72202.720000000001</v>
      </c>
      <c r="F129" s="92">
        <f t="shared" si="26"/>
        <v>79157.64</v>
      </c>
      <c r="G129" s="92">
        <f t="shared" si="26"/>
        <v>72726.720000000001</v>
      </c>
      <c r="H129" s="92">
        <f t="shared" si="26"/>
        <v>79361.240000000005</v>
      </c>
      <c r="I129" s="92">
        <f t="shared" si="26"/>
        <v>62815.591999999997</v>
      </c>
      <c r="J129" s="92">
        <f t="shared" si="26"/>
        <v>79520.067999999999</v>
      </c>
      <c r="K129" s="92">
        <f t="shared" si="26"/>
        <v>80910.377999999997</v>
      </c>
      <c r="L129" s="92">
        <f t="shared" si="26"/>
        <v>70687.415999999997</v>
      </c>
      <c r="M129" s="92">
        <f t="shared" si="26"/>
        <v>85160.960000000006</v>
      </c>
      <c r="N129" s="92">
        <f t="shared" si="26"/>
        <v>82532.240000000005</v>
      </c>
      <c r="O129" s="92">
        <f t="shared" si="26"/>
        <v>63401.13</v>
      </c>
      <c r="P129" s="67">
        <f>SUM(D129:O129)</f>
        <v>905880.66399999999</v>
      </c>
      <c r="Q129" s="25"/>
      <c r="R129" s="27"/>
    </row>
    <row r="130" spans="1:20">
      <c r="A130" s="25"/>
      <c r="B130" s="36" t="s">
        <v>53</v>
      </c>
      <c r="C130" s="35"/>
      <c r="D130" s="83">
        <f t="shared" ref="D130:O130" si="27">SUM(D128:D129)</f>
        <v>131171.56</v>
      </c>
      <c r="E130" s="83">
        <f t="shared" si="27"/>
        <v>122586.72</v>
      </c>
      <c r="F130" s="83">
        <f t="shared" si="27"/>
        <v>120833.64</v>
      </c>
      <c r="G130" s="83">
        <f t="shared" si="27"/>
        <v>124282.72</v>
      </c>
      <c r="H130" s="83">
        <f t="shared" si="27"/>
        <v>127416.24</v>
      </c>
      <c r="I130" s="83">
        <f t="shared" si="27"/>
        <v>108520.592</v>
      </c>
      <c r="J130" s="83">
        <f t="shared" si="27"/>
        <v>129561.068</v>
      </c>
      <c r="K130" s="83">
        <f t="shared" si="27"/>
        <v>131804.378</v>
      </c>
      <c r="L130" s="83">
        <f t="shared" si="27"/>
        <v>101947.416</v>
      </c>
      <c r="M130" s="83">
        <f t="shared" si="27"/>
        <v>135886.96000000002</v>
      </c>
      <c r="N130" s="83">
        <f t="shared" si="27"/>
        <v>127565.24</v>
      </c>
      <c r="O130" s="83">
        <f t="shared" si="27"/>
        <v>103252.13</v>
      </c>
      <c r="P130" s="68">
        <f>SUM(D130:O130)</f>
        <v>1464828.6639999999</v>
      </c>
      <c r="Q130" s="25"/>
      <c r="R130" s="27"/>
    </row>
    <row r="131" spans="1:20">
      <c r="A131" s="25"/>
      <c r="B131" s="80"/>
      <c r="C131" s="27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68"/>
      <c r="Q131" s="25"/>
      <c r="R131" s="27"/>
    </row>
    <row r="132" spans="1:20" ht="15.75" thickBot="1">
      <c r="A132" s="25"/>
      <c r="B132" s="122" t="s">
        <v>475</v>
      </c>
      <c r="C132" s="26"/>
      <c r="D132" s="121">
        <f t="shared" ref="D132:P132" si="28">D101+D115+D118+D119+D125+D130</f>
        <v>2007051.464391168</v>
      </c>
      <c r="E132" s="121">
        <f t="shared" si="28"/>
        <v>1540114.9306620231</v>
      </c>
      <c r="F132" s="121">
        <f t="shared" si="28"/>
        <v>1670528.898893045</v>
      </c>
      <c r="G132" s="121">
        <f t="shared" si="28"/>
        <v>1741134.7064983363</v>
      </c>
      <c r="H132" s="121">
        <f t="shared" si="28"/>
        <v>1812936.0764655031</v>
      </c>
      <c r="I132" s="121">
        <f t="shared" si="28"/>
        <v>1837591.8794614703</v>
      </c>
      <c r="J132" s="121">
        <f t="shared" si="28"/>
        <v>2389321.6221316182</v>
      </c>
      <c r="K132" s="121">
        <f t="shared" si="28"/>
        <v>2324836.0498008542</v>
      </c>
      <c r="L132" s="121">
        <f t="shared" si="28"/>
        <v>1698743.2748255115</v>
      </c>
      <c r="M132" s="121">
        <f t="shared" si="28"/>
        <v>1928765.6837394468</v>
      </c>
      <c r="N132" s="121">
        <f t="shared" si="28"/>
        <v>1949863.8333077789</v>
      </c>
      <c r="O132" s="121">
        <f t="shared" si="28"/>
        <v>1996804.8751380821</v>
      </c>
      <c r="P132" s="120">
        <f t="shared" si="28"/>
        <v>22897693.295314841</v>
      </c>
      <c r="Q132" s="25"/>
      <c r="R132" s="26"/>
    </row>
    <row r="133" spans="1:20" ht="16.5" thickTop="1" thickBot="1">
      <c r="A133" s="25"/>
      <c r="B133" s="119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7"/>
      <c r="Q133" s="25"/>
      <c r="R133" s="27"/>
    </row>
    <row r="134" spans="1:20">
      <c r="A134" s="25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6"/>
    </row>
    <row r="135" spans="1:20">
      <c r="A135" s="25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6"/>
      <c r="Q135" s="26"/>
      <c r="R135" s="26"/>
    </row>
    <row r="136" spans="1:20">
      <c r="A136" s="25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9"/>
      <c r="O136" s="27"/>
      <c r="P136" s="29"/>
      <c r="Q136" s="27"/>
      <c r="R136" s="25"/>
    </row>
    <row r="137" spans="1:20">
      <c r="A137" s="27"/>
      <c r="B137" s="35"/>
      <c r="C137" s="27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27"/>
      <c r="Q137" s="27"/>
      <c r="R137" s="25"/>
    </row>
    <row r="138" spans="1:20" ht="15.75" thickBot="1">
      <c r="A138" s="27"/>
      <c r="B138" s="11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7"/>
      <c r="R138" s="25"/>
    </row>
    <row r="139" spans="1:20" ht="15.75">
      <c r="A139" s="27"/>
      <c r="B139" s="114" t="s">
        <v>52</v>
      </c>
      <c r="C139" s="113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1"/>
      <c r="P139" s="110"/>
      <c r="Q139" s="27"/>
      <c r="R139" s="25"/>
    </row>
    <row r="140" spans="1:20">
      <c r="A140" s="27"/>
      <c r="B140" s="109" t="s">
        <v>477</v>
      </c>
      <c r="C140" s="105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108"/>
      <c r="P140" s="107"/>
      <c r="Q140" s="27"/>
      <c r="R140" s="25"/>
    </row>
    <row r="141" spans="1:20" ht="15.75">
      <c r="A141" s="27"/>
      <c r="B141" s="106"/>
      <c r="C141" s="105"/>
      <c r="D141" s="104">
        <v>42005</v>
      </c>
      <c r="E141" s="104">
        <v>42036</v>
      </c>
      <c r="F141" s="104">
        <v>42067</v>
      </c>
      <c r="G141" s="104">
        <v>42098</v>
      </c>
      <c r="H141" s="104">
        <v>42129</v>
      </c>
      <c r="I141" s="104">
        <v>42160</v>
      </c>
      <c r="J141" s="104">
        <v>42191</v>
      </c>
      <c r="K141" s="104">
        <v>42222</v>
      </c>
      <c r="L141" s="104">
        <v>42253</v>
      </c>
      <c r="M141" s="104">
        <v>42284</v>
      </c>
      <c r="N141" s="104">
        <v>42315</v>
      </c>
      <c r="O141" s="104">
        <v>42346</v>
      </c>
      <c r="P141" s="103" t="s">
        <v>15</v>
      </c>
      <c r="Q141" s="27"/>
      <c r="R141" s="25"/>
    </row>
    <row r="142" spans="1:20">
      <c r="A142" s="27"/>
      <c r="B142" s="61" t="s">
        <v>51</v>
      </c>
      <c r="C142" s="73"/>
      <c r="D142" s="102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101" t="s">
        <v>34</v>
      </c>
      <c r="R142" s="86"/>
      <c r="T142" s="180" t="s">
        <v>50</v>
      </c>
    </row>
    <row r="143" spans="1:20">
      <c r="A143" s="27"/>
      <c r="B143" s="36">
        <v>6</v>
      </c>
      <c r="C143" s="35" t="s">
        <v>35</v>
      </c>
      <c r="D143" s="98">
        <f t="shared" ref="D143:O143" si="29">D152*$R$143</f>
        <v>440488.17420462309</v>
      </c>
      <c r="E143" s="98">
        <f t="shared" si="29"/>
        <v>394300.59644593915</v>
      </c>
      <c r="F143" s="98">
        <f t="shared" si="29"/>
        <v>413468.08431364683</v>
      </c>
      <c r="G143" s="98">
        <f t="shared" si="29"/>
        <v>434164.56043459353</v>
      </c>
      <c r="H143" s="98">
        <f t="shared" si="29"/>
        <v>449342.88788086484</v>
      </c>
      <c r="I143" s="98">
        <f t="shared" si="29"/>
        <v>472692.36525686795</v>
      </c>
      <c r="J143" s="98">
        <f t="shared" si="29"/>
        <v>552392.63370393764</v>
      </c>
      <c r="K143" s="98">
        <f t="shared" si="29"/>
        <v>557793.28149732749</v>
      </c>
      <c r="L143" s="98">
        <f t="shared" si="29"/>
        <v>465642.8403586222</v>
      </c>
      <c r="M143" s="98">
        <f t="shared" si="29"/>
        <v>471893.00618427678</v>
      </c>
      <c r="N143" s="98">
        <f t="shared" si="29"/>
        <v>448673.03903752239</v>
      </c>
      <c r="O143" s="98">
        <f t="shared" si="29"/>
        <v>461909.60754588299</v>
      </c>
      <c r="P143" s="83">
        <f>SUM(D143:O143)</f>
        <v>5562761.0768641056</v>
      </c>
      <c r="Q143" s="182">
        <v>5568063.9330000002</v>
      </c>
      <c r="R143" s="84">
        <f>Q143/$Q$152</f>
        <v>0.96522648796210087</v>
      </c>
      <c r="S143" s="183" t="s">
        <v>34</v>
      </c>
      <c r="T143" s="184">
        <f>SUM(Q143:Q145)/SUM($Q$152:$Q$154)</f>
        <v>0.96245224170556865</v>
      </c>
    </row>
    <row r="144" spans="1:20">
      <c r="A144" s="27"/>
      <c r="B144" s="36" t="s">
        <v>49</v>
      </c>
      <c r="C144" s="35" t="s">
        <v>27</v>
      </c>
      <c r="D144" s="98">
        <f t="shared" ref="D144:O144" si="30">D153*$R$144</f>
        <v>29315.959080493827</v>
      </c>
      <c r="E144" s="98">
        <f t="shared" si="30"/>
        <v>21638.26448507802</v>
      </c>
      <c r="F144" s="98">
        <f t="shared" si="30"/>
        <v>22849.642732285316</v>
      </c>
      <c r="G144" s="98">
        <f t="shared" si="30"/>
        <v>22519.085024412652</v>
      </c>
      <c r="H144" s="98">
        <f t="shared" si="30"/>
        <v>22142.954993711202</v>
      </c>
      <c r="I144" s="98">
        <f t="shared" si="30"/>
        <v>22753.474207653377</v>
      </c>
      <c r="J144" s="98">
        <f t="shared" si="30"/>
        <v>28664.477336602729</v>
      </c>
      <c r="K144" s="98">
        <f t="shared" si="30"/>
        <v>29506.947836182891</v>
      </c>
      <c r="L144" s="98">
        <f t="shared" si="30"/>
        <v>24532.133036480165</v>
      </c>
      <c r="M144" s="98">
        <f t="shared" si="30"/>
        <v>25194.760369223968</v>
      </c>
      <c r="N144" s="98">
        <f t="shared" si="30"/>
        <v>25439.66441415358</v>
      </c>
      <c r="O144" s="98">
        <f t="shared" si="30"/>
        <v>31424.553988803484</v>
      </c>
      <c r="P144" s="83">
        <f>SUM(D144:O144)</f>
        <v>305981.91750508122</v>
      </c>
      <c r="Q144" s="85">
        <v>305722.39799999999</v>
      </c>
      <c r="R144" s="84">
        <f>Q144/$Q$153</f>
        <v>0.91409733885843403</v>
      </c>
      <c r="S144" s="183" t="s">
        <v>32</v>
      </c>
      <c r="T144" s="184">
        <f>SUM(Q148:Q149)/SUM($Q$152:$Q$154)</f>
        <v>3.6692661233173877E-2</v>
      </c>
    </row>
    <row r="145" spans="1:20">
      <c r="A145" s="27"/>
      <c r="B145" s="36" t="s">
        <v>48</v>
      </c>
      <c r="C145" s="35" t="s">
        <v>27</v>
      </c>
      <c r="D145" s="98">
        <f t="shared" ref="D145:O145" si="31">D154</f>
        <v>226.25153907401304</v>
      </c>
      <c r="E145" s="98">
        <f t="shared" si="31"/>
        <v>219.00821974853517</v>
      </c>
      <c r="F145" s="98">
        <f t="shared" si="31"/>
        <v>381.66128880721004</v>
      </c>
      <c r="G145" s="98">
        <f t="shared" si="31"/>
        <v>381.88128284414933</v>
      </c>
      <c r="H145" s="98">
        <f t="shared" si="31"/>
        <v>375.09959927648515</v>
      </c>
      <c r="I145" s="98">
        <f t="shared" si="31"/>
        <v>402.71878960024401</v>
      </c>
      <c r="J145" s="98">
        <f t="shared" si="31"/>
        <v>504.83309197537551</v>
      </c>
      <c r="K145" s="98">
        <f t="shared" si="31"/>
        <v>589.13420206733724</v>
      </c>
      <c r="L145" s="98">
        <f t="shared" si="31"/>
        <v>472.77801263989181</v>
      </c>
      <c r="M145" s="98">
        <f t="shared" si="31"/>
        <v>448.11413452049311</v>
      </c>
      <c r="N145" s="98">
        <f t="shared" si="31"/>
        <v>407.94066043384049</v>
      </c>
      <c r="O145" s="98">
        <f t="shared" si="31"/>
        <v>415.43652473686086</v>
      </c>
      <c r="P145" s="83">
        <f>SUM(D145:O145)</f>
        <v>4824.8573457244356</v>
      </c>
      <c r="Q145" s="185">
        <v>4824.857</v>
      </c>
      <c r="R145" s="97">
        <f>Q145/$Q$154</f>
        <v>0.9973334749967806</v>
      </c>
    </row>
    <row r="146" spans="1:20">
      <c r="A146" s="26"/>
      <c r="B146" s="41"/>
      <c r="C146" s="96" t="s">
        <v>45</v>
      </c>
      <c r="D146" s="100">
        <f t="shared" ref="D146:O146" si="32">SUM(D143:D145)</f>
        <v>470030.38482419093</v>
      </c>
      <c r="E146" s="100">
        <f t="shared" si="32"/>
        <v>416157.86915076576</v>
      </c>
      <c r="F146" s="100">
        <f t="shared" si="32"/>
        <v>436699.38833473937</v>
      </c>
      <c r="G146" s="100">
        <f t="shared" si="32"/>
        <v>457065.52674185036</v>
      </c>
      <c r="H146" s="100">
        <f t="shared" si="32"/>
        <v>471860.94247385254</v>
      </c>
      <c r="I146" s="100">
        <f t="shared" si="32"/>
        <v>495848.55825412157</v>
      </c>
      <c r="J146" s="100">
        <f t="shared" si="32"/>
        <v>581561.94413251581</v>
      </c>
      <c r="K146" s="100">
        <f t="shared" si="32"/>
        <v>587889.36353557778</v>
      </c>
      <c r="L146" s="100">
        <f t="shared" si="32"/>
        <v>490647.75140774227</v>
      </c>
      <c r="M146" s="100">
        <f t="shared" si="32"/>
        <v>497535.88068802119</v>
      </c>
      <c r="N146" s="100">
        <f t="shared" si="32"/>
        <v>474520.64411210979</v>
      </c>
      <c r="O146" s="100">
        <f t="shared" si="32"/>
        <v>493749.59805942333</v>
      </c>
      <c r="P146" s="95">
        <f>SUM(D146:O146)</f>
        <v>5873567.8517149109</v>
      </c>
      <c r="Q146" s="85">
        <f>SUM(Q143:Q145)</f>
        <v>5878611.1880000001</v>
      </c>
      <c r="R146" s="99">
        <f>Q146/Q155</f>
        <v>0.96245224170556865</v>
      </c>
    </row>
    <row r="147" spans="1:20">
      <c r="A147" s="27"/>
      <c r="B147" s="36"/>
      <c r="C147" s="27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70"/>
      <c r="Q147" s="94" t="s">
        <v>32</v>
      </c>
      <c r="R147" s="93"/>
    </row>
    <row r="148" spans="1:20">
      <c r="A148" s="27"/>
      <c r="B148" s="36">
        <v>6</v>
      </c>
      <c r="C148" s="35" t="s">
        <v>33</v>
      </c>
      <c r="D148" s="98">
        <f t="shared" ref="D148:O148" si="33">D152*$R$148</f>
        <v>15434.525790860032</v>
      </c>
      <c r="E148" s="98">
        <f t="shared" si="33"/>
        <v>13816.131922690942</v>
      </c>
      <c r="F148" s="98">
        <f t="shared" si="33"/>
        <v>14487.752872275621</v>
      </c>
      <c r="G148" s="98">
        <f t="shared" si="33"/>
        <v>15212.948946030554</v>
      </c>
      <c r="H148" s="98">
        <f t="shared" si="33"/>
        <v>15744.791343058823</v>
      </c>
      <c r="I148" s="98">
        <f t="shared" si="33"/>
        <v>16562.947497679241</v>
      </c>
      <c r="J148" s="98">
        <f t="shared" si="33"/>
        <v>19355.612365711138</v>
      </c>
      <c r="K148" s="98">
        <f t="shared" si="33"/>
        <v>19544.848859528349</v>
      </c>
      <c r="L148" s="98">
        <f t="shared" si="33"/>
        <v>16315.93502327683</v>
      </c>
      <c r="M148" s="98">
        <f t="shared" si="33"/>
        <v>16534.938282121195</v>
      </c>
      <c r="N148" s="98">
        <f t="shared" si="33"/>
        <v>15721.320113059935</v>
      </c>
      <c r="O148" s="98">
        <f t="shared" si="33"/>
        <v>16185.124069644415</v>
      </c>
      <c r="P148" s="83">
        <f>SUM(D148:O148)</f>
        <v>194916.87708593707</v>
      </c>
      <c r="Q148" s="85">
        <v>195102.68700000001</v>
      </c>
      <c r="R148" s="84">
        <f>Q148/$Q$152</f>
        <v>3.3821142075772755E-2</v>
      </c>
    </row>
    <row r="149" spans="1:20">
      <c r="A149" s="27"/>
      <c r="B149" s="36" t="s">
        <v>49</v>
      </c>
      <c r="C149" s="35" t="s">
        <v>27</v>
      </c>
      <c r="D149" s="98">
        <f t="shared" ref="D149:O149" si="34">D153*$R$149</f>
        <v>2782.2030789562873</v>
      </c>
      <c r="E149" s="98">
        <f t="shared" si="34"/>
        <v>2053.5588110338035</v>
      </c>
      <c r="F149" s="98">
        <f t="shared" si="34"/>
        <v>2168.5235058577687</v>
      </c>
      <c r="G149" s="98">
        <f t="shared" si="34"/>
        <v>2137.1522425096764</v>
      </c>
      <c r="H149" s="98">
        <f t="shared" si="34"/>
        <v>2101.4559814174786</v>
      </c>
      <c r="I149" s="98">
        <f t="shared" si="34"/>
        <v>2159.3967239368694</v>
      </c>
      <c r="J149" s="98">
        <f t="shared" si="34"/>
        <v>2720.374826680425</v>
      </c>
      <c r="K149" s="98">
        <f t="shared" si="34"/>
        <v>2800.3286842849461</v>
      </c>
      <c r="L149" s="98">
        <f t="shared" si="34"/>
        <v>2328.1986402032676</v>
      </c>
      <c r="M149" s="98">
        <f t="shared" si="34"/>
        <v>2391.0846539372365</v>
      </c>
      <c r="N149" s="98">
        <f t="shared" si="34"/>
        <v>2414.3270382638466</v>
      </c>
      <c r="O149" s="98">
        <f t="shared" si="34"/>
        <v>2982.3172635225405</v>
      </c>
      <c r="P149" s="83">
        <f>SUM(D149:O149)</f>
        <v>29038.921450604146</v>
      </c>
      <c r="Q149" s="185">
        <v>29014.292000000001</v>
      </c>
      <c r="R149" s="97">
        <f>Q149/$Q$153</f>
        <v>8.6751534331683325E-2</v>
      </c>
    </row>
    <row r="150" spans="1:20">
      <c r="A150" s="26"/>
      <c r="B150" s="41"/>
      <c r="C150" s="96" t="s">
        <v>44</v>
      </c>
      <c r="D150" s="95">
        <f t="shared" ref="D150:O150" si="35">SUM(D148:D149)</f>
        <v>18216.728869816321</v>
      </c>
      <c r="E150" s="95">
        <f t="shared" si="35"/>
        <v>15869.690733724745</v>
      </c>
      <c r="F150" s="95">
        <f t="shared" si="35"/>
        <v>16656.276378133389</v>
      </c>
      <c r="G150" s="95">
        <f t="shared" si="35"/>
        <v>17350.101188540229</v>
      </c>
      <c r="H150" s="95">
        <f t="shared" si="35"/>
        <v>17846.247324476302</v>
      </c>
      <c r="I150" s="95">
        <f t="shared" si="35"/>
        <v>18722.344221616109</v>
      </c>
      <c r="J150" s="95">
        <f t="shared" si="35"/>
        <v>22075.987192391563</v>
      </c>
      <c r="K150" s="95">
        <f t="shared" si="35"/>
        <v>22345.177543813294</v>
      </c>
      <c r="L150" s="95">
        <f t="shared" si="35"/>
        <v>18644.133663480097</v>
      </c>
      <c r="M150" s="95">
        <f t="shared" si="35"/>
        <v>18926.022936058431</v>
      </c>
      <c r="N150" s="95">
        <f t="shared" si="35"/>
        <v>18135.647151323781</v>
      </c>
      <c r="O150" s="95">
        <f t="shared" si="35"/>
        <v>19167.441333166957</v>
      </c>
      <c r="P150" s="95">
        <f>SUM(D150:O150)</f>
        <v>223955.79853654126</v>
      </c>
      <c r="Q150" s="85">
        <f>SUM(Q148:Q149)</f>
        <v>224116.97899999999</v>
      </c>
      <c r="R150" s="84">
        <f>Q150/Q155</f>
        <v>3.6692661233173877E-2</v>
      </c>
    </row>
    <row r="151" spans="1:20">
      <c r="A151" s="26"/>
      <c r="B151" s="41"/>
      <c r="C151" s="35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94" t="s">
        <v>15</v>
      </c>
      <c r="R151" s="93"/>
    </row>
    <row r="152" spans="1:20">
      <c r="A152" s="26"/>
      <c r="B152" s="36">
        <v>6</v>
      </c>
      <c r="C152" s="35" t="s">
        <v>42</v>
      </c>
      <c r="D152" s="83">
        <v>456357.321</v>
      </c>
      <c r="E152" s="83">
        <v>408505.777</v>
      </c>
      <c r="F152" s="83">
        <v>428363.79800000001</v>
      </c>
      <c r="G152" s="83">
        <v>449805.891</v>
      </c>
      <c r="H152" s="83">
        <v>465531.03700000001</v>
      </c>
      <c r="I152" s="83">
        <v>489721.70899999997</v>
      </c>
      <c r="J152" s="83">
        <v>572293.28099999996</v>
      </c>
      <c r="K152" s="83">
        <v>577888.49399999995</v>
      </c>
      <c r="L152" s="83">
        <v>482418.21600000001</v>
      </c>
      <c r="M152" s="83">
        <v>488893.55200000003</v>
      </c>
      <c r="N152" s="83">
        <v>464837.05599999998</v>
      </c>
      <c r="O152" s="83">
        <v>478550.48872635129</v>
      </c>
      <c r="P152" s="83">
        <f>SUM(D152:O152)</f>
        <v>5763166.6207263516</v>
      </c>
      <c r="Q152" s="85">
        <v>5768660.5190000003</v>
      </c>
      <c r="R152" s="84">
        <f>R143+R148</f>
        <v>0.99904763003787367</v>
      </c>
    </row>
    <row r="153" spans="1:20">
      <c r="A153" s="26"/>
      <c r="B153" s="36" t="s">
        <v>49</v>
      </c>
      <c r="C153" s="35" t="s">
        <v>27</v>
      </c>
      <c r="D153" s="83">
        <v>32070.937999999998</v>
      </c>
      <c r="E153" s="83">
        <v>23671.728999999999</v>
      </c>
      <c r="F153" s="83">
        <v>24996.947</v>
      </c>
      <c r="G153" s="83">
        <v>24635.325000000001</v>
      </c>
      <c r="H153" s="83">
        <v>24223.848000000002</v>
      </c>
      <c r="I153" s="83">
        <v>24891.741000000002</v>
      </c>
      <c r="J153" s="83">
        <v>31358.233</v>
      </c>
      <c r="K153" s="83">
        <v>32279.875</v>
      </c>
      <c r="L153" s="83">
        <v>26837.55</v>
      </c>
      <c r="M153" s="83">
        <v>27562.448</v>
      </c>
      <c r="N153" s="83">
        <v>27830.366999999998</v>
      </c>
      <c r="O153" s="83">
        <v>34377.688953834921</v>
      </c>
      <c r="P153" s="83">
        <f>SUM(D153:O153)</f>
        <v>334736.68995383487</v>
      </c>
      <c r="Q153" s="85">
        <v>334452.78200000001</v>
      </c>
      <c r="R153" s="84">
        <f>R144+R149</f>
        <v>1.0008488731901173</v>
      </c>
    </row>
    <row r="154" spans="1:20">
      <c r="A154" s="26"/>
      <c r="B154" s="36" t="s">
        <v>48</v>
      </c>
      <c r="C154" s="35" t="s">
        <v>27</v>
      </c>
      <c r="D154" s="83">
        <v>226.25153907401304</v>
      </c>
      <c r="E154" s="83">
        <v>219.00821974853517</v>
      </c>
      <c r="F154" s="83">
        <v>381.66128880721004</v>
      </c>
      <c r="G154" s="83">
        <v>381.88128284414933</v>
      </c>
      <c r="H154" s="83">
        <v>375.09959927648515</v>
      </c>
      <c r="I154" s="83">
        <v>402.71878960024401</v>
      </c>
      <c r="J154" s="83">
        <v>504.83309197537551</v>
      </c>
      <c r="K154" s="83">
        <v>589.13420206733724</v>
      </c>
      <c r="L154" s="83">
        <v>472.77801263989181</v>
      </c>
      <c r="M154" s="83">
        <v>448.11413452049311</v>
      </c>
      <c r="N154" s="83">
        <v>407.94066043384049</v>
      </c>
      <c r="O154" s="83">
        <v>415.43652473686086</v>
      </c>
      <c r="P154" s="92">
        <f>SUM(D154:O154)</f>
        <v>4824.8573457244356</v>
      </c>
      <c r="Q154" s="185">
        <v>4837.7569999999996</v>
      </c>
      <c r="R154" s="91">
        <f>R145</f>
        <v>0.9973334749967806</v>
      </c>
    </row>
    <row r="155" spans="1:20" ht="15.75" thickBot="1">
      <c r="A155" s="27"/>
      <c r="B155" s="36"/>
      <c r="C155" s="82" t="s">
        <v>31</v>
      </c>
      <c r="D155" s="90">
        <f t="shared" ref="D155:O155" si="36">SUM(D152:D154)</f>
        <v>488654.51053907402</v>
      </c>
      <c r="E155" s="90">
        <f t="shared" si="36"/>
        <v>432396.51421974855</v>
      </c>
      <c r="F155" s="90">
        <f t="shared" si="36"/>
        <v>453742.40628880722</v>
      </c>
      <c r="G155" s="90">
        <f t="shared" si="36"/>
        <v>474823.09728284419</v>
      </c>
      <c r="H155" s="90">
        <f t="shared" si="36"/>
        <v>490129.9845992765</v>
      </c>
      <c r="I155" s="90">
        <f t="shared" si="36"/>
        <v>515016.1687896002</v>
      </c>
      <c r="J155" s="90">
        <f t="shared" si="36"/>
        <v>604156.34709197539</v>
      </c>
      <c r="K155" s="90">
        <f t="shared" si="36"/>
        <v>610757.50320206734</v>
      </c>
      <c r="L155" s="90">
        <f t="shared" si="36"/>
        <v>509728.5440126399</v>
      </c>
      <c r="M155" s="90">
        <f t="shared" si="36"/>
        <v>516904.11413452047</v>
      </c>
      <c r="N155" s="90">
        <f t="shared" si="36"/>
        <v>493075.3636604338</v>
      </c>
      <c r="O155" s="90">
        <f t="shared" si="36"/>
        <v>513343.6142049231</v>
      </c>
      <c r="P155" s="90">
        <f>SUM(D155:O155)</f>
        <v>6102728.1680259109</v>
      </c>
      <c r="Q155" s="85">
        <f>SUM(Q152:Q154)</f>
        <v>6107951.0580000002</v>
      </c>
      <c r="R155" s="84">
        <f>Q155/Q155</f>
        <v>1</v>
      </c>
    </row>
    <row r="156" spans="1:20" ht="15.75" thickTop="1">
      <c r="A156" s="26"/>
      <c r="B156" s="41"/>
      <c r="C156" s="78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9"/>
      <c r="R156" s="88"/>
    </row>
    <row r="157" spans="1:20">
      <c r="A157" s="26"/>
      <c r="B157" s="61" t="s">
        <v>47</v>
      </c>
      <c r="C157" s="73"/>
      <c r="D157" s="102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101" t="s">
        <v>34</v>
      </c>
      <c r="R157" s="86"/>
      <c r="T157" s="180" t="s">
        <v>46</v>
      </c>
    </row>
    <row r="158" spans="1:20">
      <c r="A158" s="26"/>
      <c r="B158" s="36" t="s">
        <v>43</v>
      </c>
      <c r="C158" s="35" t="s">
        <v>35</v>
      </c>
      <c r="D158" s="98">
        <f t="shared" ref="D158:O158" si="37">D167*$R$158</f>
        <v>6294.4380324412568</v>
      </c>
      <c r="E158" s="98">
        <f t="shared" si="37"/>
        <v>5792.4246141140411</v>
      </c>
      <c r="F158" s="98">
        <f t="shared" si="37"/>
        <v>5874.6220388078154</v>
      </c>
      <c r="G158" s="98">
        <f t="shared" si="37"/>
        <v>5848.7864539199509</v>
      </c>
      <c r="H158" s="98">
        <f t="shared" si="37"/>
        <v>6216.3056183466069</v>
      </c>
      <c r="I158" s="98">
        <f t="shared" si="37"/>
        <v>6520.8008483604126</v>
      </c>
      <c r="J158" s="98">
        <f t="shared" si="37"/>
        <v>7590.3144974899651</v>
      </c>
      <c r="K158" s="98">
        <f t="shared" si="37"/>
        <v>7944.8950081117782</v>
      </c>
      <c r="L158" s="98">
        <f t="shared" si="37"/>
        <v>7074.0400185100716</v>
      </c>
      <c r="M158" s="98">
        <f t="shared" si="37"/>
        <v>7159.139814713647</v>
      </c>
      <c r="N158" s="98">
        <f t="shared" si="37"/>
        <v>7255.0775744349339</v>
      </c>
      <c r="O158" s="98">
        <f t="shared" si="37"/>
        <v>8029.1526979815553</v>
      </c>
      <c r="P158" s="83">
        <f>SUM(D158:O158)</f>
        <v>81599.997217232041</v>
      </c>
      <c r="Q158" s="182">
        <v>78536.884000000005</v>
      </c>
      <c r="R158" s="84">
        <f>Q158/$Q$167</f>
        <v>0.97986081205796405</v>
      </c>
      <c r="S158" s="183" t="s">
        <v>34</v>
      </c>
      <c r="T158" s="184">
        <f>SUM(Q158:Q160)/SUM($Q$167:$Q$169)</f>
        <v>0.97940703640724758</v>
      </c>
    </row>
    <row r="159" spans="1:20">
      <c r="A159" s="26"/>
      <c r="B159" s="36" t="s">
        <v>41</v>
      </c>
      <c r="C159" s="35" t="s">
        <v>27</v>
      </c>
      <c r="D159" s="98">
        <f t="shared" ref="D159:O159" si="38">D168*$R$159</f>
        <v>979.48031979332541</v>
      </c>
      <c r="E159" s="98">
        <f t="shared" si="38"/>
        <v>632.69598868455978</v>
      </c>
      <c r="F159" s="98">
        <f t="shared" si="38"/>
        <v>640.93493397126213</v>
      </c>
      <c r="G159" s="98">
        <f t="shared" si="38"/>
        <v>603.09600461014963</v>
      </c>
      <c r="H159" s="98">
        <f t="shared" si="38"/>
        <v>588.01317689563405</v>
      </c>
      <c r="I159" s="98">
        <f t="shared" si="38"/>
        <v>385.23911635835907</v>
      </c>
      <c r="J159" s="98">
        <f t="shared" si="38"/>
        <v>585.66858242886497</v>
      </c>
      <c r="K159" s="98">
        <f t="shared" si="38"/>
        <v>575.42455209462378</v>
      </c>
      <c r="L159" s="98">
        <f t="shared" si="38"/>
        <v>357.59321310021818</v>
      </c>
      <c r="M159" s="98">
        <f t="shared" si="38"/>
        <v>666.21321305642346</v>
      </c>
      <c r="N159" s="98">
        <f t="shared" si="38"/>
        <v>768.21307848571735</v>
      </c>
      <c r="O159" s="98">
        <f t="shared" si="38"/>
        <v>1047.7260186255633</v>
      </c>
      <c r="P159" s="83">
        <f>SUM(D159:O159)</f>
        <v>7830.2981981047014</v>
      </c>
      <c r="Q159" s="85">
        <v>5970.0630000000001</v>
      </c>
      <c r="R159" s="84">
        <f>Q159/$Q$168</f>
        <v>0.97347645864314536</v>
      </c>
      <c r="S159" s="183" t="s">
        <v>32</v>
      </c>
      <c r="T159" s="184">
        <f>SUM(Q163:Q164)/SUM($Q$167:$Q$169)</f>
        <v>2.0592965205130619E-2</v>
      </c>
    </row>
    <row r="160" spans="1:20">
      <c r="A160" s="26"/>
      <c r="B160" s="36" t="s">
        <v>40</v>
      </c>
      <c r="C160" s="35" t="s">
        <v>27</v>
      </c>
      <c r="D160" s="98">
        <f t="shared" ref="D160:O160" si="39">D169</f>
        <v>0</v>
      </c>
      <c r="E160" s="98">
        <f t="shared" si="39"/>
        <v>0</v>
      </c>
      <c r="F160" s="98">
        <f t="shared" si="39"/>
        <v>0</v>
      </c>
      <c r="G160" s="98">
        <f t="shared" si="39"/>
        <v>0</v>
      </c>
      <c r="H160" s="98">
        <f t="shared" si="39"/>
        <v>0</v>
      </c>
      <c r="I160" s="98">
        <f t="shared" si="39"/>
        <v>0</v>
      </c>
      <c r="J160" s="98">
        <f t="shared" si="39"/>
        <v>0</v>
      </c>
      <c r="K160" s="98">
        <f t="shared" si="39"/>
        <v>0</v>
      </c>
      <c r="L160" s="98">
        <f t="shared" si="39"/>
        <v>0</v>
      </c>
      <c r="M160" s="98">
        <f t="shared" si="39"/>
        <v>0</v>
      </c>
      <c r="N160" s="98">
        <f t="shared" si="39"/>
        <v>0</v>
      </c>
      <c r="O160" s="98">
        <f t="shared" si="39"/>
        <v>0</v>
      </c>
      <c r="P160" s="83">
        <f>SUM(D160:O160)</f>
        <v>0</v>
      </c>
      <c r="Q160" s="185">
        <f>0</f>
        <v>0</v>
      </c>
      <c r="R160" s="97">
        <f>IFERROR(Q160/$Q$169,0)</f>
        <v>0</v>
      </c>
    </row>
    <row r="161" spans="1:20">
      <c r="A161" s="26"/>
      <c r="B161" s="41"/>
      <c r="C161" s="96" t="s">
        <v>45</v>
      </c>
      <c r="D161" s="100">
        <f t="shared" ref="D161:O161" si="40">SUM(D158:D160)</f>
        <v>7273.918352234582</v>
      </c>
      <c r="E161" s="100">
        <f t="shared" si="40"/>
        <v>6425.1206027986009</v>
      </c>
      <c r="F161" s="100">
        <f t="shared" si="40"/>
        <v>6515.5569727790771</v>
      </c>
      <c r="G161" s="100">
        <f t="shared" si="40"/>
        <v>6451.8824585301008</v>
      </c>
      <c r="H161" s="100">
        <f t="shared" si="40"/>
        <v>6804.3187952422413</v>
      </c>
      <c r="I161" s="100">
        <f t="shared" si="40"/>
        <v>6906.0399647187714</v>
      </c>
      <c r="J161" s="100">
        <f t="shared" si="40"/>
        <v>8175.9830799188303</v>
      </c>
      <c r="K161" s="100">
        <f t="shared" si="40"/>
        <v>8520.3195602064025</v>
      </c>
      <c r="L161" s="100">
        <f t="shared" si="40"/>
        <v>7431.6332316102898</v>
      </c>
      <c r="M161" s="100">
        <f t="shared" si="40"/>
        <v>7825.3530277700702</v>
      </c>
      <c r="N161" s="100">
        <f t="shared" si="40"/>
        <v>8023.2906529206512</v>
      </c>
      <c r="O161" s="100">
        <f t="shared" si="40"/>
        <v>9076.8787166071179</v>
      </c>
      <c r="P161" s="95">
        <f>SUM(D161:O161)</f>
        <v>89430.295415336732</v>
      </c>
      <c r="Q161" s="85">
        <f>SUM(Q158:Q160)</f>
        <v>84506.947</v>
      </c>
      <c r="R161" s="99">
        <f>Q161/Q170</f>
        <v>0.97940703640724758</v>
      </c>
    </row>
    <row r="162" spans="1:20">
      <c r="A162" s="26"/>
      <c r="B162" s="36"/>
      <c r="C162" s="27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70"/>
      <c r="Q162" s="94" t="s">
        <v>32</v>
      </c>
      <c r="R162" s="93"/>
    </row>
    <row r="163" spans="1:20">
      <c r="A163" s="26"/>
      <c r="B163" s="36" t="s">
        <v>43</v>
      </c>
      <c r="C163" s="35" t="s">
        <v>33</v>
      </c>
      <c r="D163" s="98">
        <f t="shared" ref="D163:O163" si="41">D167*$R$163</f>
        <v>129.37025996462924</v>
      </c>
      <c r="E163" s="98">
        <f t="shared" si="41"/>
        <v>119.05232433638136</v>
      </c>
      <c r="F163" s="98">
        <f t="shared" si="41"/>
        <v>120.74173682185663</v>
      </c>
      <c r="G163" s="98">
        <f t="shared" si="41"/>
        <v>120.21073527476777</v>
      </c>
      <c r="H163" s="98">
        <f t="shared" si="41"/>
        <v>127.76439607797364</v>
      </c>
      <c r="I163" s="98">
        <f t="shared" si="41"/>
        <v>134.02271919782132</v>
      </c>
      <c r="J163" s="98">
        <f t="shared" si="41"/>
        <v>156.00454793463487</v>
      </c>
      <c r="K163" s="98">
        <f t="shared" si="41"/>
        <v>163.29227919850811</v>
      </c>
      <c r="L163" s="98">
        <f t="shared" si="41"/>
        <v>145.39350319728158</v>
      </c>
      <c r="M163" s="98">
        <f t="shared" si="41"/>
        <v>147.14256843567958</v>
      </c>
      <c r="N163" s="98">
        <f t="shared" si="41"/>
        <v>149.114387500638</v>
      </c>
      <c r="O163" s="98">
        <f t="shared" si="41"/>
        <v>165.02403653511098</v>
      </c>
      <c r="P163" s="83">
        <f>SUM(D163:O163)</f>
        <v>1677.1334944752832</v>
      </c>
      <c r="Q163" s="85">
        <v>1614.1769999999999</v>
      </c>
      <c r="R163" s="84">
        <f>Q163/$Q$167</f>
        <v>2.0139184361137732E-2</v>
      </c>
    </row>
    <row r="164" spans="1:20">
      <c r="A164" s="26"/>
      <c r="B164" s="36" t="s">
        <v>41</v>
      </c>
      <c r="C164" s="35" t="s">
        <v>27</v>
      </c>
      <c r="D164" s="98">
        <f t="shared" ref="D164:O164" si="42">D168*$R$164</f>
        <v>26.687193716083378</v>
      </c>
      <c r="E164" s="98">
        <f t="shared" si="42"/>
        <v>17.238611202496166</v>
      </c>
      <c r="F164" s="98">
        <f t="shared" si="42"/>
        <v>17.463091801482403</v>
      </c>
      <c r="G164" s="98">
        <f t="shared" si="42"/>
        <v>16.432121788647148</v>
      </c>
      <c r="H164" s="98">
        <f t="shared" si="42"/>
        <v>16.021170862049132</v>
      </c>
      <c r="I164" s="98">
        <f t="shared" si="42"/>
        <v>10.496332307562483</v>
      </c>
      <c r="J164" s="98">
        <f t="shared" si="42"/>
        <v>15.957289387908308</v>
      </c>
      <c r="K164" s="98">
        <f t="shared" si="42"/>
        <v>15.678177683018705</v>
      </c>
      <c r="L164" s="98">
        <f t="shared" si="42"/>
        <v>9.7430843241198097</v>
      </c>
      <c r="M164" s="98">
        <f t="shared" si="42"/>
        <v>18.151830836991831</v>
      </c>
      <c r="N164" s="98">
        <f t="shared" si="42"/>
        <v>20.930947591783163</v>
      </c>
      <c r="O164" s="98">
        <f t="shared" si="42"/>
        <v>28.546635042489729</v>
      </c>
      <c r="P164" s="83">
        <f>SUM(D164:O164)</f>
        <v>213.34648654463226</v>
      </c>
      <c r="Q164" s="185">
        <v>162.66200000000001</v>
      </c>
      <c r="R164" s="97">
        <f>Q164/$Q$168</f>
        <v>2.6523610842266038E-2</v>
      </c>
    </row>
    <row r="165" spans="1:20">
      <c r="A165" s="26"/>
      <c r="B165" s="41"/>
      <c r="C165" s="96" t="s">
        <v>44</v>
      </c>
      <c r="D165" s="95">
        <f t="shared" ref="D165:O165" si="43">SUM(D163:D164)</f>
        <v>156.05745368071263</v>
      </c>
      <c r="E165" s="95">
        <f t="shared" si="43"/>
        <v>136.29093553887753</v>
      </c>
      <c r="F165" s="95">
        <f t="shared" si="43"/>
        <v>138.20482862333904</v>
      </c>
      <c r="G165" s="95">
        <f t="shared" si="43"/>
        <v>136.64285706341491</v>
      </c>
      <c r="H165" s="95">
        <f t="shared" si="43"/>
        <v>143.78556694002276</v>
      </c>
      <c r="I165" s="95">
        <f t="shared" si="43"/>
        <v>144.5190515053838</v>
      </c>
      <c r="J165" s="95">
        <f t="shared" si="43"/>
        <v>171.96183732254318</v>
      </c>
      <c r="K165" s="95">
        <f t="shared" si="43"/>
        <v>178.97045688152681</v>
      </c>
      <c r="L165" s="95">
        <f t="shared" si="43"/>
        <v>155.1365875214014</v>
      </c>
      <c r="M165" s="95">
        <f t="shared" si="43"/>
        <v>165.2943992726714</v>
      </c>
      <c r="N165" s="95">
        <f t="shared" si="43"/>
        <v>170.04533509242117</v>
      </c>
      <c r="O165" s="95">
        <f t="shared" si="43"/>
        <v>193.57067157760071</v>
      </c>
      <c r="P165" s="95">
        <f>SUM(D165:O165)</f>
        <v>1890.4799810199154</v>
      </c>
      <c r="Q165" s="85">
        <f>SUM(Q163:Q164)</f>
        <v>1776.8389999999999</v>
      </c>
      <c r="R165" s="84">
        <f>Q165/Q170</f>
        <v>2.0592965205130619E-2</v>
      </c>
    </row>
    <row r="166" spans="1:20">
      <c r="A166" s="26"/>
      <c r="B166" s="41"/>
      <c r="C166" s="35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94" t="s">
        <v>15</v>
      </c>
      <c r="R166" s="93"/>
    </row>
    <row r="167" spans="1:20">
      <c r="A167" s="26"/>
      <c r="B167" s="36" t="s">
        <v>43</v>
      </c>
      <c r="C167" s="35" t="s">
        <v>42</v>
      </c>
      <c r="D167" s="83">
        <v>6423.8083154088899</v>
      </c>
      <c r="E167" s="83">
        <v>5911.4769596188198</v>
      </c>
      <c r="F167" s="83">
        <v>5995.3637970984601</v>
      </c>
      <c r="G167" s="83">
        <v>5968.9972105690904</v>
      </c>
      <c r="H167" s="83">
        <v>6344.0700371420498</v>
      </c>
      <c r="I167" s="83">
        <v>6654.8235913884801</v>
      </c>
      <c r="J167" s="83">
        <v>7746.3190731633804</v>
      </c>
      <c r="K167" s="83">
        <v>8108.1873163448799</v>
      </c>
      <c r="L167" s="83">
        <v>7219.4335475594098</v>
      </c>
      <c r="M167" s="83">
        <v>7306.28240931238</v>
      </c>
      <c r="N167" s="83">
        <v>7404.1919884492299</v>
      </c>
      <c r="O167" s="83">
        <v>8194.1767638591791</v>
      </c>
      <c r="P167" s="83">
        <f>SUM(D167:O167)</f>
        <v>83277.131009914243</v>
      </c>
      <c r="Q167" s="85">
        <v>80151.061287012795</v>
      </c>
      <c r="R167" s="84">
        <f>R158+R163</f>
        <v>0.99999999641910176</v>
      </c>
    </row>
    <row r="168" spans="1:20">
      <c r="A168" s="26"/>
      <c r="B168" s="36" t="s">
        <v>41</v>
      </c>
      <c r="C168" s="35" t="s">
        <v>27</v>
      </c>
      <c r="D168" s="83">
        <v>1006.16744359545</v>
      </c>
      <c r="E168" s="83">
        <v>649.93455472608605</v>
      </c>
      <c r="F168" s="83">
        <v>658.39798002369002</v>
      </c>
      <c r="G168" s="83">
        <v>619.52808335063298</v>
      </c>
      <c r="H168" s="83">
        <v>604.03430578611096</v>
      </c>
      <c r="I168" s="83">
        <v>395.73542116808301</v>
      </c>
      <c r="J168" s="83">
        <v>601.62583001255496</v>
      </c>
      <c r="K168" s="83">
        <v>591.10268870462903</v>
      </c>
      <c r="L168" s="83">
        <v>367.33627189982599</v>
      </c>
      <c r="M168" s="83">
        <v>684.36499634003201</v>
      </c>
      <c r="N168" s="83">
        <v>789.14397124350705</v>
      </c>
      <c r="O168" s="83">
        <v>1076.27257888281</v>
      </c>
      <c r="P168" s="83">
        <f>SUM(D168:O168)</f>
        <v>8043.6441257334118</v>
      </c>
      <c r="Q168" s="85">
        <v>6132.72457386511</v>
      </c>
      <c r="R168" s="84">
        <f>R159+R164</f>
        <v>1.0000000694854114</v>
      </c>
    </row>
    <row r="169" spans="1:20">
      <c r="A169" s="26"/>
      <c r="B169" s="36" t="s">
        <v>40</v>
      </c>
      <c r="C169" s="35" t="s">
        <v>27</v>
      </c>
      <c r="D169" s="83">
        <v>0</v>
      </c>
      <c r="E169" s="83">
        <v>0</v>
      </c>
      <c r="F169" s="83">
        <v>0</v>
      </c>
      <c r="G169" s="83">
        <v>0</v>
      </c>
      <c r="H169" s="83">
        <v>0</v>
      </c>
      <c r="I169" s="83">
        <v>0</v>
      </c>
      <c r="J169" s="83">
        <v>0</v>
      </c>
      <c r="K169" s="83">
        <v>0</v>
      </c>
      <c r="L169" s="83">
        <v>0</v>
      </c>
      <c r="M169" s="83">
        <v>0</v>
      </c>
      <c r="N169" s="83">
        <v>0</v>
      </c>
      <c r="O169" s="83">
        <v>0</v>
      </c>
      <c r="P169" s="92">
        <f>SUM(D169:O169)</f>
        <v>0</v>
      </c>
      <c r="Q169" s="185">
        <v>0</v>
      </c>
      <c r="R169" s="91">
        <f>R160</f>
        <v>0</v>
      </c>
    </row>
    <row r="170" spans="1:20" ht="15.75" thickBot="1">
      <c r="A170" s="26"/>
      <c r="B170" s="36"/>
      <c r="C170" s="82" t="s">
        <v>31</v>
      </c>
      <c r="D170" s="90">
        <f t="shared" ref="D170:O170" si="44">SUM(D167:D169)</f>
        <v>7429.97575900434</v>
      </c>
      <c r="E170" s="90">
        <f t="shared" si="44"/>
        <v>6561.4115143449062</v>
      </c>
      <c r="F170" s="90">
        <f t="shared" si="44"/>
        <v>6653.7617771221503</v>
      </c>
      <c r="G170" s="90">
        <f t="shared" si="44"/>
        <v>6588.5252939197235</v>
      </c>
      <c r="H170" s="90">
        <f t="shared" si="44"/>
        <v>6948.1043429281608</v>
      </c>
      <c r="I170" s="90">
        <f t="shared" si="44"/>
        <v>7050.5590125565632</v>
      </c>
      <c r="J170" s="90">
        <f t="shared" si="44"/>
        <v>8347.9449031759359</v>
      </c>
      <c r="K170" s="90">
        <f t="shared" si="44"/>
        <v>8699.2900050495082</v>
      </c>
      <c r="L170" s="90">
        <f t="shared" si="44"/>
        <v>7586.7698194592358</v>
      </c>
      <c r="M170" s="90">
        <f t="shared" si="44"/>
        <v>7990.6474056524121</v>
      </c>
      <c r="N170" s="90">
        <f t="shared" si="44"/>
        <v>8193.3359596927367</v>
      </c>
      <c r="O170" s="90">
        <f t="shared" si="44"/>
        <v>9270.4493427419893</v>
      </c>
      <c r="P170" s="90">
        <f>SUM(D170:O170)</f>
        <v>91320.775135647666</v>
      </c>
      <c r="Q170" s="85">
        <f>SUM(Q167:Q169)</f>
        <v>86283.785860877906</v>
      </c>
      <c r="R170" s="84">
        <f>Q170/Q170</f>
        <v>1</v>
      </c>
    </row>
    <row r="171" spans="1:20" ht="15.75" thickTop="1">
      <c r="A171" s="26"/>
      <c r="B171" s="41"/>
      <c r="C171" s="78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9"/>
      <c r="R171" s="88"/>
    </row>
    <row r="172" spans="1:20">
      <c r="A172" s="27"/>
      <c r="B172" s="61" t="s">
        <v>39</v>
      </c>
      <c r="C172" s="73"/>
      <c r="D172" s="72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0"/>
      <c r="P172" s="69"/>
      <c r="Q172" s="87"/>
      <c r="R172" s="86"/>
      <c r="T172" s="180" t="s">
        <v>38</v>
      </c>
    </row>
    <row r="173" spans="1:20">
      <c r="A173" s="27"/>
      <c r="B173" s="36"/>
      <c r="C173" s="35" t="s">
        <v>35</v>
      </c>
      <c r="D173" s="77">
        <f t="shared" ref="D173:O173" si="45">D177*$R$173</f>
        <v>95825.062292853094</v>
      </c>
      <c r="E173" s="77">
        <f t="shared" si="45"/>
        <v>65749.001130435281</v>
      </c>
      <c r="F173" s="77">
        <f t="shared" si="45"/>
        <v>69225.508331161735</v>
      </c>
      <c r="G173" s="77">
        <f t="shared" si="45"/>
        <v>87425.785002337987</v>
      </c>
      <c r="H173" s="77">
        <f t="shared" si="45"/>
        <v>91872.641389133511</v>
      </c>
      <c r="I173" s="77">
        <f t="shared" si="45"/>
        <v>79576.411642866733</v>
      </c>
      <c r="J173" s="77">
        <f t="shared" si="45"/>
        <v>97695.904507573563</v>
      </c>
      <c r="K173" s="77">
        <f t="shared" si="45"/>
        <v>97656.432286804222</v>
      </c>
      <c r="L173" s="77">
        <f t="shared" si="45"/>
        <v>73282.133970456081</v>
      </c>
      <c r="M173" s="77">
        <f t="shared" si="45"/>
        <v>98356.428184411241</v>
      </c>
      <c r="N173" s="77">
        <f t="shared" si="45"/>
        <v>101637.3389915139</v>
      </c>
      <c r="O173" s="77">
        <f t="shared" si="45"/>
        <v>93515.176270452692</v>
      </c>
      <c r="P173" s="68">
        <f>SUM(D173:O173)</f>
        <v>1051817.824</v>
      </c>
      <c r="Q173" s="182">
        <v>1051817.824</v>
      </c>
      <c r="R173" s="84">
        <f>Q173/$Q$175</f>
        <v>0.52946601345836308</v>
      </c>
      <c r="S173" s="183" t="s">
        <v>34</v>
      </c>
      <c r="T173" s="184">
        <f>SUM(Q173)/SUM($Q$175)</f>
        <v>0.52946601345836308</v>
      </c>
    </row>
    <row r="174" spans="1:20">
      <c r="A174" s="27"/>
      <c r="B174" s="36"/>
      <c r="C174" s="35" t="s">
        <v>33</v>
      </c>
      <c r="D174" s="77">
        <f t="shared" ref="D174:O174" si="46">D177*$R$174</f>
        <v>85159.287707146897</v>
      </c>
      <c r="E174" s="77">
        <f t="shared" si="46"/>
        <v>58430.83186956471</v>
      </c>
      <c r="F174" s="77">
        <f t="shared" si="46"/>
        <v>61520.387668838252</v>
      </c>
      <c r="G174" s="77">
        <f t="shared" si="46"/>
        <v>77694.888997662012</v>
      </c>
      <c r="H174" s="77">
        <f t="shared" si="46"/>
        <v>81646.789610866486</v>
      </c>
      <c r="I174" s="77">
        <f t="shared" si="46"/>
        <v>70719.18735713324</v>
      </c>
      <c r="J174" s="77">
        <f t="shared" si="46"/>
        <v>86821.896492426429</v>
      </c>
      <c r="K174" s="77">
        <f t="shared" si="46"/>
        <v>86786.817713195764</v>
      </c>
      <c r="L174" s="77">
        <f t="shared" si="46"/>
        <v>65125.492029543901</v>
      </c>
      <c r="M174" s="77">
        <f t="shared" si="46"/>
        <v>87408.900815588742</v>
      </c>
      <c r="N174" s="77">
        <f t="shared" si="46"/>
        <v>90324.631008486103</v>
      </c>
      <c r="O174" s="77">
        <f t="shared" si="46"/>
        <v>83106.502729547312</v>
      </c>
      <c r="P174" s="68">
        <f>SUM(D174:O174)</f>
        <v>934745.61399999994</v>
      </c>
      <c r="Q174" s="186">
        <v>934745.61399999994</v>
      </c>
      <c r="R174" s="84">
        <f>Q174/$Q$175</f>
        <v>0.47053398654163686</v>
      </c>
      <c r="S174" s="183" t="s">
        <v>32</v>
      </c>
      <c r="T174" s="184">
        <f>SUM(Q174)/SUM($Q$175)</f>
        <v>0.47053398654163686</v>
      </c>
    </row>
    <row r="175" spans="1:20">
      <c r="A175" s="26"/>
      <c r="B175" s="41"/>
      <c r="C175" s="73" t="s">
        <v>15</v>
      </c>
      <c r="D175" s="70">
        <f t="shared" ref="D175:R175" si="47">SUM(D173:D174)</f>
        <v>180984.34999999998</v>
      </c>
      <c r="E175" s="70">
        <f t="shared" si="47"/>
        <v>124179.83299999998</v>
      </c>
      <c r="F175" s="70">
        <f t="shared" si="47"/>
        <v>130745.89599999998</v>
      </c>
      <c r="G175" s="70">
        <f t="shared" si="47"/>
        <v>165120.674</v>
      </c>
      <c r="H175" s="70">
        <f t="shared" si="47"/>
        <v>173519.43099999998</v>
      </c>
      <c r="I175" s="70">
        <f t="shared" si="47"/>
        <v>150295.59899999999</v>
      </c>
      <c r="J175" s="70">
        <f t="shared" si="47"/>
        <v>184517.80099999998</v>
      </c>
      <c r="K175" s="70">
        <f t="shared" si="47"/>
        <v>184443.25</v>
      </c>
      <c r="L175" s="70">
        <f t="shared" si="47"/>
        <v>138407.62599999999</v>
      </c>
      <c r="M175" s="70">
        <f t="shared" si="47"/>
        <v>185765.32899999997</v>
      </c>
      <c r="N175" s="70">
        <f t="shared" si="47"/>
        <v>191961.97</v>
      </c>
      <c r="O175" s="70">
        <f t="shared" si="47"/>
        <v>176621.679</v>
      </c>
      <c r="P175" s="69">
        <f t="shared" si="47"/>
        <v>1986563.4380000001</v>
      </c>
      <c r="Q175" s="85">
        <f t="shared" si="47"/>
        <v>1986563.4380000001</v>
      </c>
      <c r="R175" s="84">
        <f t="shared" si="47"/>
        <v>1</v>
      </c>
    </row>
    <row r="176" spans="1:20">
      <c r="A176" s="26"/>
      <c r="B176" s="41"/>
      <c r="C176" s="35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68"/>
      <c r="Q176" s="80"/>
      <c r="R176" s="79"/>
    </row>
    <row r="177" spans="1:20" ht="15.75" thickBot="1">
      <c r="A177" s="26"/>
      <c r="B177" s="41"/>
      <c r="C177" s="82" t="s">
        <v>31</v>
      </c>
      <c r="D177" s="187">
        <v>180984.35</v>
      </c>
      <c r="E177" s="187">
        <v>124179.833</v>
      </c>
      <c r="F177" s="187">
        <v>130745.89599999999</v>
      </c>
      <c r="G177" s="187">
        <v>165120.674</v>
      </c>
      <c r="H177" s="187">
        <v>173519.43100000001</v>
      </c>
      <c r="I177" s="187">
        <v>150295.59899999999</v>
      </c>
      <c r="J177" s="187">
        <v>184517.80100000001</v>
      </c>
      <c r="K177" s="187">
        <v>184443.25</v>
      </c>
      <c r="L177" s="187">
        <v>138407.62599999999</v>
      </c>
      <c r="M177" s="187">
        <v>185765.329</v>
      </c>
      <c r="N177" s="187">
        <v>191961.97</v>
      </c>
      <c r="O177" s="187">
        <v>176621.679</v>
      </c>
      <c r="P177" s="81">
        <f>SUM(D177:O177)</f>
        <v>1986563.4379999998</v>
      </c>
      <c r="Q177" s="80"/>
      <c r="R177" s="79"/>
    </row>
    <row r="178" spans="1:20" ht="15.75" thickTop="1">
      <c r="A178" s="26"/>
      <c r="B178" s="36"/>
      <c r="C178" s="78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6"/>
      <c r="Q178" s="75"/>
      <c r="R178" s="74"/>
    </row>
    <row r="179" spans="1:20">
      <c r="A179" s="26"/>
      <c r="B179" s="61" t="s">
        <v>37</v>
      </c>
      <c r="C179" s="73"/>
      <c r="D179" s="72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0"/>
      <c r="P179" s="69"/>
      <c r="Q179" s="87"/>
      <c r="R179" s="86"/>
      <c r="T179" s="180" t="s">
        <v>36</v>
      </c>
    </row>
    <row r="180" spans="1:20">
      <c r="A180" s="26"/>
      <c r="B180" s="36"/>
      <c r="C180" s="35" t="s">
        <v>35</v>
      </c>
      <c r="D180" s="77">
        <f t="shared" ref="D180:O180" si="48">D184*$R$180</f>
        <v>1930.1523419560476</v>
      </c>
      <c r="E180" s="77">
        <f t="shared" si="48"/>
        <v>1957.8020206038591</v>
      </c>
      <c r="F180" s="77">
        <f t="shared" si="48"/>
        <v>2358.507066735016</v>
      </c>
      <c r="G180" s="77">
        <f t="shared" si="48"/>
        <v>2204.7603255072108</v>
      </c>
      <c r="H180" s="77">
        <f t="shared" si="48"/>
        <v>2068.0077285770953</v>
      </c>
      <c r="I180" s="77">
        <f t="shared" si="48"/>
        <v>2614.7369044195393</v>
      </c>
      <c r="J180" s="77">
        <f t="shared" si="48"/>
        <v>2536.7417216189137</v>
      </c>
      <c r="K180" s="77">
        <f t="shared" si="48"/>
        <v>2674.2572229686571</v>
      </c>
      <c r="L180" s="77">
        <f t="shared" si="48"/>
        <v>2202.7349654414343</v>
      </c>
      <c r="M180" s="77">
        <f t="shared" si="48"/>
        <v>2127.7984308912446</v>
      </c>
      <c r="N180" s="77">
        <f t="shared" si="48"/>
        <v>1930.5228073597302</v>
      </c>
      <c r="O180" s="77">
        <f t="shared" si="48"/>
        <v>2040.0934543674655</v>
      </c>
      <c r="P180" s="68">
        <f>SUM(D180:O180)</f>
        <v>26646.114990446215</v>
      </c>
      <c r="Q180" s="182">
        <v>26592.291000000001</v>
      </c>
      <c r="R180" s="84">
        <f>Q180/$Q$182</f>
        <v>0.36840381925512866</v>
      </c>
      <c r="S180" s="183" t="s">
        <v>34</v>
      </c>
      <c r="T180" s="184">
        <f>SUM(Q180)/SUM($Q$182)</f>
        <v>0.36840381925512866</v>
      </c>
    </row>
    <row r="181" spans="1:20">
      <c r="A181" s="26"/>
      <c r="B181" s="36"/>
      <c r="C181" s="35" t="s">
        <v>33</v>
      </c>
      <c r="D181" s="77">
        <f t="shared" ref="D181:O181" si="49">D184*$R$181</f>
        <v>3309.0776580439519</v>
      </c>
      <c r="E181" s="77">
        <f t="shared" si="49"/>
        <v>3356.4806178397812</v>
      </c>
      <c r="F181" s="77">
        <f t="shared" si="49"/>
        <v>4043.4544316654442</v>
      </c>
      <c r="G181" s="77">
        <f t="shared" si="49"/>
        <v>3779.8690683057794</v>
      </c>
      <c r="H181" s="77">
        <f t="shared" si="49"/>
        <v>3545.4186814920945</v>
      </c>
      <c r="I181" s="77">
        <f t="shared" si="49"/>
        <v>4482.7381155361309</v>
      </c>
      <c r="J181" s="77">
        <f t="shared" si="49"/>
        <v>4349.0221848137662</v>
      </c>
      <c r="K181" s="77">
        <f t="shared" si="49"/>
        <v>4584.7805046415133</v>
      </c>
      <c r="L181" s="77">
        <f t="shared" si="49"/>
        <v>3776.3967653183558</v>
      </c>
      <c r="M181" s="77">
        <f t="shared" si="49"/>
        <v>3647.9246199539257</v>
      </c>
      <c r="N181" s="77">
        <f t="shared" si="49"/>
        <v>3309.7127886311896</v>
      </c>
      <c r="O181" s="77">
        <f t="shared" si="49"/>
        <v>3497.562095708824</v>
      </c>
      <c r="P181" s="68">
        <f>SUM(D181:O181)</f>
        <v>45682.437531950753</v>
      </c>
      <c r="Q181" s="186">
        <v>45590.161</v>
      </c>
      <c r="R181" s="84">
        <f>Q181/$Q$182</f>
        <v>0.63159618074487134</v>
      </c>
      <c r="S181" s="183" t="s">
        <v>32</v>
      </c>
      <c r="T181" s="184">
        <f>SUM(Q181)/SUM($Q$182)</f>
        <v>0.63159618074487134</v>
      </c>
    </row>
    <row r="182" spans="1:20">
      <c r="A182" s="26"/>
      <c r="B182" s="41"/>
      <c r="C182" s="73" t="s">
        <v>15</v>
      </c>
      <c r="D182" s="70">
        <f t="shared" ref="D182:R182" si="50">SUM(D180:D181)</f>
        <v>5239.2299999999996</v>
      </c>
      <c r="E182" s="70">
        <f t="shared" si="50"/>
        <v>5314.2826384436403</v>
      </c>
      <c r="F182" s="70">
        <f t="shared" si="50"/>
        <v>6401.9614984004602</v>
      </c>
      <c r="G182" s="70">
        <f t="shared" si="50"/>
        <v>5984.6293938129902</v>
      </c>
      <c r="H182" s="70">
        <f t="shared" si="50"/>
        <v>5613.4264100691898</v>
      </c>
      <c r="I182" s="70">
        <f t="shared" si="50"/>
        <v>7097.4750199556702</v>
      </c>
      <c r="J182" s="70">
        <f t="shared" si="50"/>
        <v>6885.7639064326795</v>
      </c>
      <c r="K182" s="70">
        <f t="shared" si="50"/>
        <v>7259.0377276101699</v>
      </c>
      <c r="L182" s="70">
        <f t="shared" si="50"/>
        <v>5979.1317307597901</v>
      </c>
      <c r="M182" s="70">
        <f t="shared" si="50"/>
        <v>5775.7230508451703</v>
      </c>
      <c r="N182" s="70">
        <f t="shared" si="50"/>
        <v>5240.23559599092</v>
      </c>
      <c r="O182" s="70">
        <f t="shared" si="50"/>
        <v>5537.6555500762897</v>
      </c>
      <c r="P182" s="69">
        <f t="shared" si="50"/>
        <v>72328.55252239696</v>
      </c>
      <c r="Q182" s="85">
        <f t="shared" si="50"/>
        <v>72182.452000000005</v>
      </c>
      <c r="R182" s="84">
        <f t="shared" si="50"/>
        <v>1</v>
      </c>
    </row>
    <row r="183" spans="1:20">
      <c r="A183" s="26"/>
      <c r="B183" s="41"/>
      <c r="C183" s="35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68"/>
      <c r="Q183" s="80"/>
      <c r="R183" s="79"/>
    </row>
    <row r="184" spans="1:20" ht="15.75" thickBot="1">
      <c r="A184" s="26"/>
      <c r="B184" s="41"/>
      <c r="C184" s="82" t="s">
        <v>31</v>
      </c>
      <c r="D184" s="187">
        <v>5239.2299999999996</v>
      </c>
      <c r="E184" s="187">
        <v>5314.2826384436403</v>
      </c>
      <c r="F184" s="187">
        <v>6401.9614984004602</v>
      </c>
      <c r="G184" s="187">
        <v>5984.6293938129902</v>
      </c>
      <c r="H184" s="187">
        <v>5613.4264100691898</v>
      </c>
      <c r="I184" s="187">
        <v>7097.4750199556702</v>
      </c>
      <c r="J184" s="187">
        <v>6885.7639064326804</v>
      </c>
      <c r="K184" s="187">
        <v>7259.0377276101699</v>
      </c>
      <c r="L184" s="187">
        <v>5979.1317307597901</v>
      </c>
      <c r="M184" s="187">
        <v>5775.7230508451703</v>
      </c>
      <c r="N184" s="187">
        <v>5240.23559599092</v>
      </c>
      <c r="O184" s="187">
        <v>5537.6555500762897</v>
      </c>
      <c r="P184" s="81">
        <f>SUM(D184:O184)</f>
        <v>72328.552522396974</v>
      </c>
      <c r="Q184" s="80"/>
      <c r="R184" s="79"/>
    </row>
    <row r="185" spans="1:20" ht="15.75" thickTop="1">
      <c r="A185" s="26"/>
      <c r="B185" s="36"/>
      <c r="C185" s="78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6"/>
      <c r="Q185" s="75"/>
      <c r="R185" s="74"/>
    </row>
    <row r="186" spans="1:20">
      <c r="A186" s="27"/>
      <c r="B186" s="61" t="s">
        <v>30</v>
      </c>
      <c r="C186" s="73"/>
      <c r="D186" s="72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0"/>
      <c r="P186" s="69"/>
      <c r="Q186" s="27"/>
      <c r="R186" s="25"/>
    </row>
    <row r="187" spans="1:20">
      <c r="A187" s="27"/>
      <c r="B187" s="36">
        <v>9</v>
      </c>
      <c r="C187" s="35" t="s">
        <v>29</v>
      </c>
      <c r="D187" s="77">
        <v>481168.90500000003</v>
      </c>
      <c r="E187" s="77">
        <v>283963.19073114143</v>
      </c>
      <c r="F187" s="77">
        <v>298887.18034949549</v>
      </c>
      <c r="G187" s="77">
        <v>422852.04095569358</v>
      </c>
      <c r="H187" s="77">
        <v>449022.77574301092</v>
      </c>
      <c r="I187" s="77">
        <v>367215.31469909934</v>
      </c>
      <c r="J187" s="77">
        <v>432247.54395581846</v>
      </c>
      <c r="K187" s="77">
        <v>456772.03913583839</v>
      </c>
      <c r="L187" s="77">
        <v>276580.34550717421</v>
      </c>
      <c r="M187" s="77">
        <v>466962.72194512351</v>
      </c>
      <c r="N187" s="77">
        <v>502848.8198085528</v>
      </c>
      <c r="O187" s="77">
        <v>436173.44909052149</v>
      </c>
      <c r="P187" s="68">
        <f>SUM(D187:O187)</f>
        <v>4874694.3269214705</v>
      </c>
      <c r="Q187" s="25"/>
      <c r="R187" s="25"/>
    </row>
    <row r="188" spans="1:20">
      <c r="A188" s="27"/>
      <c r="B188" s="36" t="s">
        <v>28</v>
      </c>
      <c r="C188" s="35" t="s">
        <v>27</v>
      </c>
      <c r="D188" s="188">
        <v>5000.4260000000004</v>
      </c>
      <c r="E188" s="188">
        <v>2508.154</v>
      </c>
      <c r="F188" s="188">
        <v>3104.0309999999999</v>
      </c>
      <c r="G188" s="188">
        <v>2753.2429999999999</v>
      </c>
      <c r="H188" s="188">
        <v>3241.4389999999999</v>
      </c>
      <c r="I188" s="188">
        <v>2618.3110000000001</v>
      </c>
      <c r="J188" s="188">
        <v>3247.46</v>
      </c>
      <c r="K188" s="188">
        <v>3516.4760000000001</v>
      </c>
      <c r="L188" s="188">
        <v>2568.6880000000001</v>
      </c>
      <c r="M188" s="188">
        <v>2978.45</v>
      </c>
      <c r="N188" s="188">
        <v>4726.7569999999996</v>
      </c>
      <c r="O188" s="188">
        <v>5760.3239999999996</v>
      </c>
      <c r="P188" s="67">
        <f>SUM(D188:O188)</f>
        <v>42023.759000000005</v>
      </c>
      <c r="Q188" s="27"/>
      <c r="R188" s="25"/>
    </row>
    <row r="189" spans="1:20" ht="15.75" thickBot="1">
      <c r="A189" s="27"/>
      <c r="B189" s="66"/>
      <c r="C189" s="35" t="s">
        <v>15</v>
      </c>
      <c r="D189" s="65">
        <f t="shared" ref="D189:P189" si="51">SUM(D187:D188)</f>
        <v>486169.33100000001</v>
      </c>
      <c r="E189" s="65">
        <f t="shared" si="51"/>
        <v>286471.34473114141</v>
      </c>
      <c r="F189" s="65">
        <f t="shared" si="51"/>
        <v>301991.21134949551</v>
      </c>
      <c r="G189" s="65">
        <f t="shared" si="51"/>
        <v>425605.28395569359</v>
      </c>
      <c r="H189" s="65">
        <f t="shared" si="51"/>
        <v>452264.21474301093</v>
      </c>
      <c r="I189" s="65">
        <f t="shared" si="51"/>
        <v>369833.62569909933</v>
      </c>
      <c r="J189" s="65">
        <f t="shared" si="51"/>
        <v>435495.00395581848</v>
      </c>
      <c r="K189" s="65">
        <f t="shared" si="51"/>
        <v>460288.51513583842</v>
      </c>
      <c r="L189" s="65">
        <f t="shared" si="51"/>
        <v>279149.03350717423</v>
      </c>
      <c r="M189" s="65">
        <f t="shared" si="51"/>
        <v>469941.17194512353</v>
      </c>
      <c r="N189" s="65">
        <f t="shared" si="51"/>
        <v>507575.57680855278</v>
      </c>
      <c r="O189" s="65">
        <f t="shared" si="51"/>
        <v>441933.77309052151</v>
      </c>
      <c r="P189" s="64">
        <f t="shared" si="51"/>
        <v>4916718.0859214701</v>
      </c>
      <c r="Q189" s="27"/>
      <c r="R189" s="25"/>
    </row>
    <row r="190" spans="1:20" ht="15.75" thickTop="1">
      <c r="A190" s="27"/>
      <c r="B190" s="36"/>
      <c r="C190" s="26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2"/>
      <c r="Q190" s="27"/>
      <c r="R190" s="25"/>
    </row>
    <row r="191" spans="1:20">
      <c r="A191" s="27"/>
      <c r="B191" s="61" t="s">
        <v>26</v>
      </c>
      <c r="C191" s="60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8"/>
      <c r="Q191" s="27"/>
      <c r="R191" s="25"/>
    </row>
    <row r="192" spans="1:20">
      <c r="A192" s="27"/>
      <c r="B192" s="56" t="s">
        <v>25</v>
      </c>
      <c r="C192" s="27"/>
      <c r="D192" s="189">
        <v>997.327</v>
      </c>
      <c r="E192" s="189">
        <v>993.81600000000003</v>
      </c>
      <c r="F192" s="189">
        <v>989.71900000000005</v>
      </c>
      <c r="G192" s="189">
        <v>988.41700000000003</v>
      </c>
      <c r="H192" s="189">
        <v>987.35799999999995</v>
      </c>
      <c r="I192" s="189">
        <v>987.57600000000002</v>
      </c>
      <c r="J192" s="189">
        <v>985.20500000000004</v>
      </c>
      <c r="K192" s="189">
        <v>983.51199999999994</v>
      </c>
      <c r="L192" s="189">
        <v>981.56399999999996</v>
      </c>
      <c r="M192" s="189">
        <v>977.47799999999995</v>
      </c>
      <c r="N192" s="189">
        <v>977.55399999999997</v>
      </c>
      <c r="O192" s="189">
        <v>977.17899999999997</v>
      </c>
      <c r="P192" s="40">
        <f t="shared" ref="P192:P197" si="52">SUM(D192:O192)</f>
        <v>11826.704999999998</v>
      </c>
      <c r="Q192" s="27"/>
      <c r="R192" s="25"/>
    </row>
    <row r="193" spans="1:18">
      <c r="A193" s="27"/>
      <c r="B193" s="56" t="s">
        <v>24</v>
      </c>
      <c r="C193" s="55"/>
      <c r="D193" s="189">
        <v>1252.2280000000001</v>
      </c>
      <c r="E193" s="189">
        <v>1246.4939999999999</v>
      </c>
      <c r="F193" s="189">
        <v>1241.0730000000001</v>
      </c>
      <c r="G193" s="189">
        <v>1240.9469999999999</v>
      </c>
      <c r="H193" s="189">
        <v>1243.0709999999999</v>
      </c>
      <c r="I193" s="189">
        <v>1240.83</v>
      </c>
      <c r="J193" s="189">
        <v>1239.377</v>
      </c>
      <c r="K193" s="189">
        <v>1235.241</v>
      </c>
      <c r="L193" s="189">
        <v>1234.4960000000001</v>
      </c>
      <c r="M193" s="189">
        <v>1235.4169999999999</v>
      </c>
      <c r="N193" s="189">
        <v>1234.924</v>
      </c>
      <c r="O193" s="189">
        <v>1235.096</v>
      </c>
      <c r="P193" s="40">
        <f t="shared" si="52"/>
        <v>14879.194000000001</v>
      </c>
      <c r="Q193" s="27"/>
      <c r="R193" s="25"/>
    </row>
    <row r="194" spans="1:18">
      <c r="A194" s="27"/>
      <c r="B194" s="56" t="s">
        <v>23</v>
      </c>
      <c r="C194" s="57" t="s">
        <v>22</v>
      </c>
      <c r="D194" s="189">
        <v>4677.6210000000001</v>
      </c>
      <c r="E194" s="189">
        <v>4672.0119999999997</v>
      </c>
      <c r="F194" s="189">
        <v>4673.9319999999998</v>
      </c>
      <c r="G194" s="189">
        <v>4692.7269999999999</v>
      </c>
      <c r="H194" s="189">
        <v>4690.8239999999996</v>
      </c>
      <c r="I194" s="189">
        <v>4690.3100000000004</v>
      </c>
      <c r="J194" s="189">
        <v>4686.8040000000001</v>
      </c>
      <c r="K194" s="189">
        <v>4686.2240000000002</v>
      </c>
      <c r="L194" s="189">
        <v>4729.1279999999997</v>
      </c>
      <c r="M194" s="189">
        <v>4693.1880000000001</v>
      </c>
      <c r="N194" s="189">
        <v>4695.82</v>
      </c>
      <c r="O194" s="189">
        <v>4700.5150000000003</v>
      </c>
      <c r="P194" s="40">
        <f t="shared" si="52"/>
        <v>56289.104999999996</v>
      </c>
      <c r="Q194" s="27"/>
      <c r="R194" s="25"/>
    </row>
    <row r="195" spans="1:18">
      <c r="A195" s="27"/>
      <c r="B195" s="56" t="s">
        <v>21</v>
      </c>
      <c r="C195" s="27"/>
      <c r="D195" s="189">
        <v>691</v>
      </c>
      <c r="E195" s="189">
        <v>622</v>
      </c>
      <c r="F195" s="189">
        <v>854</v>
      </c>
      <c r="G195" s="189">
        <v>623</v>
      </c>
      <c r="H195" s="189">
        <v>422</v>
      </c>
      <c r="I195" s="189">
        <v>639</v>
      </c>
      <c r="J195" s="189">
        <v>660</v>
      </c>
      <c r="K195" s="189">
        <v>653</v>
      </c>
      <c r="L195" s="189">
        <v>629</v>
      </c>
      <c r="M195" s="189">
        <v>653</v>
      </c>
      <c r="N195" s="189">
        <v>643</v>
      </c>
      <c r="O195" s="189">
        <v>689</v>
      </c>
      <c r="P195" s="40">
        <f t="shared" si="52"/>
        <v>7778</v>
      </c>
      <c r="Q195" s="27"/>
      <c r="R195" s="25"/>
    </row>
    <row r="196" spans="1:18">
      <c r="A196" s="27"/>
      <c r="B196" s="56">
        <v>77</v>
      </c>
      <c r="C196" s="55"/>
      <c r="D196" s="190">
        <v>0</v>
      </c>
      <c r="E196" s="190">
        <v>0</v>
      </c>
      <c r="F196" s="190">
        <v>0</v>
      </c>
      <c r="G196" s="190">
        <v>0</v>
      </c>
      <c r="H196" s="190">
        <v>0</v>
      </c>
      <c r="I196" s="190">
        <v>0</v>
      </c>
      <c r="J196" s="190">
        <v>0</v>
      </c>
      <c r="K196" s="190">
        <v>0</v>
      </c>
      <c r="L196" s="190">
        <v>0</v>
      </c>
      <c r="M196" s="190">
        <v>0</v>
      </c>
      <c r="N196" s="190">
        <v>0</v>
      </c>
      <c r="O196" s="190">
        <v>0</v>
      </c>
      <c r="P196" s="54">
        <f t="shared" si="52"/>
        <v>0</v>
      </c>
      <c r="Q196" s="27"/>
      <c r="R196" s="25"/>
    </row>
    <row r="197" spans="1:18">
      <c r="A197" s="26"/>
      <c r="B197" s="36"/>
      <c r="C197" s="35" t="s">
        <v>20</v>
      </c>
      <c r="D197" s="50">
        <f t="shared" ref="D197:O197" si="53">SUM(D192:D196)</f>
        <v>7618.1760000000004</v>
      </c>
      <c r="E197" s="50">
        <f t="shared" si="53"/>
        <v>7534.3220000000001</v>
      </c>
      <c r="F197" s="50">
        <f t="shared" si="53"/>
        <v>7758.7240000000002</v>
      </c>
      <c r="G197" s="50">
        <f t="shared" si="53"/>
        <v>7545.0910000000003</v>
      </c>
      <c r="H197" s="50">
        <f t="shared" si="53"/>
        <v>7343.2529999999997</v>
      </c>
      <c r="I197" s="50">
        <f t="shared" si="53"/>
        <v>7557.7160000000003</v>
      </c>
      <c r="J197" s="50">
        <f t="shared" si="53"/>
        <v>7571.3860000000004</v>
      </c>
      <c r="K197" s="50">
        <f t="shared" si="53"/>
        <v>7557.9769999999999</v>
      </c>
      <c r="L197" s="50">
        <f t="shared" si="53"/>
        <v>7574.1880000000001</v>
      </c>
      <c r="M197" s="50">
        <f t="shared" si="53"/>
        <v>7559.0830000000005</v>
      </c>
      <c r="N197" s="50">
        <f t="shared" si="53"/>
        <v>7551.2979999999998</v>
      </c>
      <c r="O197" s="50">
        <f t="shared" si="53"/>
        <v>7601.7900000000009</v>
      </c>
      <c r="P197" s="53">
        <f t="shared" si="52"/>
        <v>90773.003999999986</v>
      </c>
      <c r="Q197" s="26"/>
      <c r="R197" s="29"/>
    </row>
    <row r="198" spans="1:18">
      <c r="A198" s="26"/>
      <c r="B198" s="41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2"/>
      <c r="Q198" s="26"/>
      <c r="R198" s="29"/>
    </row>
    <row r="199" spans="1:18">
      <c r="A199" s="26"/>
      <c r="B199" s="49" t="s">
        <v>19</v>
      </c>
      <c r="C199" s="52"/>
      <c r="D199" s="189">
        <v>643.65800000000002</v>
      </c>
      <c r="E199" s="189">
        <v>571.25400000000002</v>
      </c>
      <c r="F199" s="189">
        <v>559.42600000000004</v>
      </c>
      <c r="G199" s="189">
        <v>539.02800000000002</v>
      </c>
      <c r="H199" s="189">
        <v>536.90800000000002</v>
      </c>
      <c r="I199" s="189">
        <v>548.61500000000001</v>
      </c>
      <c r="J199" s="189">
        <v>562.94500000000005</v>
      </c>
      <c r="K199" s="189">
        <v>561.21199999999999</v>
      </c>
      <c r="L199" s="189">
        <v>553.61400000000003</v>
      </c>
      <c r="M199" s="189">
        <v>547.73599999999999</v>
      </c>
      <c r="N199" s="189">
        <v>573.71900000000005</v>
      </c>
      <c r="O199" s="189">
        <v>682.13699999999994</v>
      </c>
      <c r="P199" s="40">
        <f>SUM(D199:O199)</f>
        <v>6880.2519999999995</v>
      </c>
      <c r="Q199" s="26"/>
      <c r="R199" s="48"/>
    </row>
    <row r="200" spans="1:18">
      <c r="A200" s="27"/>
      <c r="B200" s="51"/>
      <c r="C200" s="27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40"/>
      <c r="Q200" s="27"/>
      <c r="R200" s="48"/>
    </row>
    <row r="201" spans="1:18">
      <c r="A201" s="27"/>
      <c r="B201" s="49" t="s">
        <v>18</v>
      </c>
      <c r="C201" s="35"/>
      <c r="D201" s="50">
        <v>1799.268</v>
      </c>
      <c r="E201" s="50">
        <v>1566.585</v>
      </c>
      <c r="F201" s="50">
        <v>1426.105</v>
      </c>
      <c r="G201" s="50">
        <v>1363.3510000000001</v>
      </c>
      <c r="H201" s="50">
        <v>1474.5160000000001</v>
      </c>
      <c r="I201" s="50">
        <v>1457.569</v>
      </c>
      <c r="J201" s="50">
        <v>1443.2560000000001</v>
      </c>
      <c r="K201" s="50">
        <v>1368.731</v>
      </c>
      <c r="L201" s="50">
        <v>1414.11</v>
      </c>
      <c r="M201" s="50">
        <v>1565.0909999999999</v>
      </c>
      <c r="N201" s="50">
        <v>1622.011</v>
      </c>
      <c r="O201" s="50">
        <v>1779.204</v>
      </c>
      <c r="P201" s="40">
        <f>SUM(D201:O201)</f>
        <v>18279.797000000002</v>
      </c>
      <c r="Q201" s="27"/>
      <c r="R201" s="48"/>
    </row>
    <row r="202" spans="1:18">
      <c r="A202" s="26"/>
      <c r="B202" s="47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5"/>
      <c r="Q202" s="26"/>
      <c r="R202" s="44"/>
    </row>
    <row r="203" spans="1:18">
      <c r="A203" s="26"/>
      <c r="B203" s="41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2"/>
      <c r="Q203" s="26"/>
      <c r="R203" s="29"/>
    </row>
    <row r="204" spans="1:18">
      <c r="A204" s="26"/>
      <c r="B204" s="41" t="s">
        <v>17</v>
      </c>
      <c r="C204" s="39"/>
      <c r="D204" s="189">
        <v>77404.56</v>
      </c>
      <c r="E204" s="189">
        <v>72202.720000000001</v>
      </c>
      <c r="F204" s="189">
        <v>79157.64</v>
      </c>
      <c r="G204" s="189">
        <v>72726.720000000001</v>
      </c>
      <c r="H204" s="189">
        <v>79361.240000000005</v>
      </c>
      <c r="I204" s="189">
        <v>70807.255999999994</v>
      </c>
      <c r="J204" s="189">
        <v>82348.433999999994</v>
      </c>
      <c r="K204" s="189">
        <v>84248.909</v>
      </c>
      <c r="L204" s="189">
        <v>76954.448000000004</v>
      </c>
      <c r="M204" s="189">
        <v>85160.960000000006</v>
      </c>
      <c r="N204" s="189">
        <v>82532.240000000005</v>
      </c>
      <c r="O204" s="189">
        <v>73770.964999999997</v>
      </c>
      <c r="P204" s="40">
        <f>SUM(D204:O204)</f>
        <v>936676.09199999983</v>
      </c>
      <c r="Q204" s="26"/>
      <c r="R204" s="29"/>
    </row>
    <row r="205" spans="1:18">
      <c r="A205" s="26"/>
      <c r="B205" s="36"/>
      <c r="C205" s="39" t="s">
        <v>16</v>
      </c>
      <c r="D205" s="155">
        <v>0</v>
      </c>
      <c r="E205" s="155">
        <v>0</v>
      </c>
      <c r="F205" s="155">
        <v>0</v>
      </c>
      <c r="G205" s="191">
        <v>0</v>
      </c>
      <c r="H205" s="191">
        <v>0</v>
      </c>
      <c r="I205" s="192">
        <v>-7991.6639999999998</v>
      </c>
      <c r="J205" s="192">
        <v>-2828.366</v>
      </c>
      <c r="K205" s="192">
        <v>-3338.5309999999999</v>
      </c>
      <c r="L205" s="192">
        <v>-6267.0320000000002</v>
      </c>
      <c r="M205" s="155">
        <v>0</v>
      </c>
      <c r="N205" s="155">
        <v>0</v>
      </c>
      <c r="O205" s="192">
        <v>-10369.834999999999</v>
      </c>
      <c r="P205" s="38">
        <f>SUM(D205:O205)</f>
        <v>-30795.427999999996</v>
      </c>
      <c r="Q205" s="26"/>
      <c r="R205" s="37"/>
    </row>
    <row r="206" spans="1:18" ht="15.75" thickBot="1">
      <c r="A206" s="27"/>
      <c r="B206" s="36"/>
      <c r="C206" s="35" t="s">
        <v>15</v>
      </c>
      <c r="D206" s="34">
        <f t="shared" ref="D206:O206" si="54">SUM(D204:D205)</f>
        <v>77404.56</v>
      </c>
      <c r="E206" s="34">
        <f t="shared" si="54"/>
        <v>72202.720000000001</v>
      </c>
      <c r="F206" s="34">
        <f t="shared" si="54"/>
        <v>79157.64</v>
      </c>
      <c r="G206" s="34">
        <f t="shared" si="54"/>
        <v>72726.720000000001</v>
      </c>
      <c r="H206" s="34">
        <f t="shared" si="54"/>
        <v>79361.240000000005</v>
      </c>
      <c r="I206" s="34">
        <f t="shared" si="54"/>
        <v>62815.591999999997</v>
      </c>
      <c r="J206" s="34">
        <f t="shared" si="54"/>
        <v>79520.067999999999</v>
      </c>
      <c r="K206" s="34">
        <f t="shared" si="54"/>
        <v>80910.377999999997</v>
      </c>
      <c r="L206" s="34">
        <f t="shared" si="54"/>
        <v>70687.415999999997</v>
      </c>
      <c r="M206" s="34">
        <f t="shared" si="54"/>
        <v>85160.960000000006</v>
      </c>
      <c r="N206" s="34">
        <f t="shared" si="54"/>
        <v>82532.240000000005</v>
      </c>
      <c r="O206" s="34">
        <f t="shared" si="54"/>
        <v>63401.13</v>
      </c>
      <c r="P206" s="33">
        <f>SUM(D206:O206)</f>
        <v>905880.66399999999</v>
      </c>
      <c r="Q206" s="27"/>
      <c r="R206" s="29"/>
    </row>
    <row r="207" spans="1:18" ht="16.5" thickTop="1" thickBot="1">
      <c r="A207" s="26"/>
      <c r="B207" s="32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0"/>
      <c r="Q207" s="26"/>
      <c r="R207" s="29"/>
    </row>
    <row r="208" spans="1:18">
      <c r="A208" s="27"/>
      <c r="B208" s="25"/>
      <c r="C208" s="28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7"/>
      <c r="Q208" s="26"/>
      <c r="R208" s="2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"/>
  <sheetViews>
    <sheetView zoomScaleNormal="100" workbookViewId="0"/>
  </sheetViews>
  <sheetFormatPr defaultRowHeight="15"/>
  <cols>
    <col min="1" max="1" width="9.140625" style="180"/>
    <col min="2" max="2" width="26.42578125" style="180" bestFit="1" customWidth="1"/>
    <col min="3" max="3" width="3.5703125" style="180" customWidth="1"/>
    <col min="4" max="25" width="17.28515625" style="180" customWidth="1"/>
    <col min="26" max="16384" width="9.140625" style="180"/>
  </cols>
  <sheetData>
    <row r="1" spans="1:20">
      <c r="A1" s="201"/>
      <c r="B1" s="241" t="s">
        <v>177</v>
      </c>
      <c r="C1" s="21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</row>
    <row r="2" spans="1:20">
      <c r="A2" s="240"/>
      <c r="B2" s="178" t="s">
        <v>474</v>
      </c>
      <c r="C2" s="173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</row>
    <row r="3" spans="1:20">
      <c r="A3" s="240"/>
      <c r="B3" s="178" t="s">
        <v>99</v>
      </c>
      <c r="C3" s="173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</row>
    <row r="4" spans="1:20">
      <c r="A4" s="240"/>
      <c r="B4" s="178" t="s">
        <v>475</v>
      </c>
      <c r="C4" s="173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</row>
    <row r="5" spans="1:20">
      <c r="A5" s="240"/>
      <c r="B5" s="178" t="s">
        <v>476</v>
      </c>
      <c r="C5" s="173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</row>
    <row r="6" spans="1:20">
      <c r="A6" s="240"/>
      <c r="B6" s="178" t="s">
        <v>477</v>
      </c>
      <c r="C6" s="173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</row>
    <row r="7" spans="1:20">
      <c r="A7" s="201"/>
      <c r="B7" s="239" t="s">
        <v>160</v>
      </c>
      <c r="C7" s="173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</row>
    <row r="8" spans="1:20">
      <c r="A8" s="201"/>
      <c r="B8" s="253"/>
      <c r="C8" s="229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</row>
    <row r="9" spans="1:20">
      <c r="A9" s="240"/>
      <c r="B9" s="237"/>
      <c r="C9" s="229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</row>
    <row r="10" spans="1:20">
      <c r="A10" s="252"/>
      <c r="B10" s="171" t="s">
        <v>132</v>
      </c>
      <c r="D10" s="171" t="s">
        <v>131</v>
      </c>
      <c r="E10" s="171" t="s">
        <v>130</v>
      </c>
      <c r="F10" s="171" t="s">
        <v>129</v>
      </c>
      <c r="G10" s="171" t="s">
        <v>128</v>
      </c>
      <c r="H10" s="171" t="s">
        <v>127</v>
      </c>
      <c r="I10" s="171" t="s">
        <v>126</v>
      </c>
      <c r="J10" s="171" t="s">
        <v>125</v>
      </c>
      <c r="K10" s="171" t="s">
        <v>124</v>
      </c>
      <c r="L10" s="171" t="s">
        <v>123</v>
      </c>
      <c r="M10" s="171" t="s">
        <v>122</v>
      </c>
      <c r="N10" s="171" t="s">
        <v>121</v>
      </c>
      <c r="O10" s="171" t="s">
        <v>120</v>
      </c>
      <c r="P10" s="171" t="s">
        <v>119</v>
      </c>
      <c r="Q10" s="171" t="s">
        <v>118</v>
      </c>
      <c r="R10" s="171" t="s">
        <v>117</v>
      </c>
      <c r="S10" s="171" t="s">
        <v>116</v>
      </c>
      <c r="T10" s="171" t="s">
        <v>115</v>
      </c>
    </row>
    <row r="11" spans="1:20">
      <c r="A11" s="201"/>
      <c r="B11" s="202"/>
      <c r="C11" s="229"/>
      <c r="D11" s="202"/>
      <c r="F11" s="202"/>
      <c r="H11" s="202"/>
      <c r="J11" s="202"/>
      <c r="K11" s="202"/>
      <c r="L11" s="202"/>
      <c r="N11" s="202"/>
      <c r="O11" s="202"/>
      <c r="P11" s="202"/>
      <c r="R11" s="202"/>
      <c r="S11" s="202"/>
      <c r="T11" s="202"/>
    </row>
    <row r="12" spans="1:20" ht="39">
      <c r="A12" s="201"/>
      <c r="B12" s="233" t="s">
        <v>114</v>
      </c>
      <c r="C12" s="232"/>
      <c r="D12" s="169" t="s">
        <v>478</v>
      </c>
      <c r="E12" s="169" t="s">
        <v>479</v>
      </c>
      <c r="F12" s="169" t="s">
        <v>480</v>
      </c>
      <c r="G12" s="169" t="s">
        <v>481</v>
      </c>
      <c r="H12" s="169" t="s">
        <v>482</v>
      </c>
      <c r="I12" s="169" t="s">
        <v>483</v>
      </c>
      <c r="J12" s="169" t="s">
        <v>484</v>
      </c>
      <c r="K12" s="169" t="s">
        <v>485</v>
      </c>
      <c r="L12" s="169" t="s">
        <v>486</v>
      </c>
      <c r="M12" s="169" t="s">
        <v>487</v>
      </c>
      <c r="N12" s="169" t="s">
        <v>488</v>
      </c>
      <c r="O12" s="169" t="s">
        <v>489</v>
      </c>
      <c r="P12" s="169" t="s">
        <v>490</v>
      </c>
      <c r="Q12" s="169" t="s">
        <v>491</v>
      </c>
      <c r="R12" s="169" t="s">
        <v>492</v>
      </c>
      <c r="S12" s="169" t="s">
        <v>493</v>
      </c>
      <c r="T12" s="169">
        <v>0</v>
      </c>
    </row>
    <row r="13" spans="1:20">
      <c r="A13" s="201"/>
      <c r="B13" s="202"/>
      <c r="C13" s="250"/>
      <c r="D13" s="251"/>
      <c r="F13" s="251"/>
      <c r="H13" s="251"/>
      <c r="J13" s="251"/>
      <c r="K13" s="251"/>
      <c r="L13" s="251"/>
      <c r="N13" s="251"/>
      <c r="O13" s="251"/>
      <c r="P13" s="251"/>
      <c r="R13" s="202"/>
      <c r="S13" s="202"/>
      <c r="T13" s="202"/>
    </row>
    <row r="14" spans="1:20">
      <c r="A14" s="201">
        <v>1</v>
      </c>
      <c r="B14" s="193" t="s">
        <v>96</v>
      </c>
      <c r="C14" s="250"/>
      <c r="D14" s="159">
        <f>$E$95+$E$97+$E$98</f>
        <v>749672.72777777794</v>
      </c>
      <c r="E14" s="159">
        <f>$E$96</f>
        <v>4390</v>
      </c>
      <c r="F14" s="159">
        <v>0</v>
      </c>
      <c r="G14" s="159">
        <v>0</v>
      </c>
      <c r="H14" s="159">
        <v>0</v>
      </c>
      <c r="I14" s="159">
        <v>0</v>
      </c>
      <c r="J14" s="159">
        <v>0</v>
      </c>
      <c r="K14" s="159">
        <v>0</v>
      </c>
      <c r="L14" s="159">
        <v>0</v>
      </c>
      <c r="M14" s="159">
        <v>0</v>
      </c>
      <c r="N14" s="159">
        <v>0</v>
      </c>
      <c r="O14" s="159">
        <v>0</v>
      </c>
      <c r="P14" s="159">
        <v>0</v>
      </c>
      <c r="Q14" s="159">
        <v>0</v>
      </c>
      <c r="R14" s="159">
        <v>0</v>
      </c>
      <c r="S14" s="159">
        <v>0</v>
      </c>
      <c r="T14" s="159">
        <f t="shared" ref="T14:T21" si="0">SUM(D14:S14)</f>
        <v>754062.72777777794</v>
      </c>
    </row>
    <row r="15" spans="1:20">
      <c r="A15" s="201">
        <v>2</v>
      </c>
      <c r="B15" s="193" t="s">
        <v>148</v>
      </c>
      <c r="C15" s="250"/>
      <c r="D15" s="159">
        <v>0</v>
      </c>
      <c r="E15" s="159">
        <v>0</v>
      </c>
      <c r="F15" s="159">
        <f>$E$102</f>
        <v>14039.544444444387</v>
      </c>
      <c r="G15" s="159">
        <f>$E$103</f>
        <v>179.04999999999973</v>
      </c>
      <c r="H15" s="159">
        <f>E104</f>
        <v>136.84455175983399</v>
      </c>
      <c r="I15" s="159">
        <f>E105</f>
        <v>7.67</v>
      </c>
      <c r="J15" s="159">
        <v>0</v>
      </c>
      <c r="K15" s="159">
        <f>$E$106</f>
        <v>29.766675347616502</v>
      </c>
      <c r="L15" s="159">
        <v>0</v>
      </c>
      <c r="M15" s="159">
        <v>0</v>
      </c>
      <c r="N15" s="159">
        <v>0</v>
      </c>
      <c r="O15" s="159">
        <v>0</v>
      </c>
      <c r="P15" s="159">
        <f>$E$107</f>
        <v>81110.707873541804</v>
      </c>
      <c r="Q15" s="159">
        <f>$E$108</f>
        <v>316.07616666666667</v>
      </c>
      <c r="R15" s="159">
        <v>0</v>
      </c>
      <c r="S15" s="159">
        <v>0</v>
      </c>
      <c r="T15" s="159">
        <f t="shared" si="0"/>
        <v>95819.659711760309</v>
      </c>
    </row>
    <row r="16" spans="1:20">
      <c r="A16" s="201">
        <v>3</v>
      </c>
      <c r="B16" s="193" t="s">
        <v>55</v>
      </c>
      <c r="C16" s="250"/>
      <c r="D16" s="159">
        <v>0</v>
      </c>
      <c r="E16" s="159">
        <v>0</v>
      </c>
      <c r="F16" s="159">
        <f>$E$112</f>
        <v>1364.4277777777809</v>
      </c>
      <c r="G16" s="159">
        <f>$E$113</f>
        <v>14.497222222222224</v>
      </c>
      <c r="H16" s="159">
        <f>E114</f>
        <v>105.40843391994507</v>
      </c>
      <c r="I16" s="159">
        <f>E115</f>
        <v>0</v>
      </c>
      <c r="J16" s="159">
        <v>0</v>
      </c>
      <c r="K16" s="159">
        <f>$E$116</f>
        <v>130.2962246448127</v>
      </c>
      <c r="L16" s="159">
        <v>0</v>
      </c>
      <c r="M16" s="159">
        <v>0</v>
      </c>
      <c r="N16" s="159">
        <v>0</v>
      </c>
      <c r="O16" s="159">
        <v>0</v>
      </c>
      <c r="P16" s="159">
        <f>$E$117</f>
        <v>3348.0480833333331</v>
      </c>
      <c r="Q16" s="159">
        <f>$E$118</f>
        <v>10.514083333333334</v>
      </c>
      <c r="R16" s="159">
        <f>$E$119</f>
        <v>1</v>
      </c>
      <c r="S16" s="159">
        <f>$E$120</f>
        <v>1</v>
      </c>
      <c r="T16" s="159">
        <f t="shared" si="0"/>
        <v>4975.1918252314281</v>
      </c>
    </row>
    <row r="17" spans="1:20">
      <c r="A17" s="201">
        <v>4</v>
      </c>
      <c r="B17" s="193" t="s">
        <v>67</v>
      </c>
      <c r="C17" s="250"/>
      <c r="D17" s="159">
        <v>0</v>
      </c>
      <c r="E17" s="159">
        <v>0</v>
      </c>
      <c r="F17" s="159">
        <v>0</v>
      </c>
      <c r="G17" s="159">
        <v>0</v>
      </c>
      <c r="H17" s="159">
        <v>0</v>
      </c>
      <c r="I17" s="159">
        <v>0</v>
      </c>
      <c r="J17" s="159">
        <v>0</v>
      </c>
      <c r="K17" s="159">
        <v>0</v>
      </c>
      <c r="L17" s="159">
        <f>$E$124</f>
        <v>3326</v>
      </c>
      <c r="M17" s="159">
        <f>$E$125</f>
        <v>28</v>
      </c>
      <c r="N17" s="159">
        <v>0</v>
      </c>
      <c r="O17" s="159">
        <v>0</v>
      </c>
      <c r="P17" s="159">
        <v>0</v>
      </c>
      <c r="Q17" s="159">
        <v>0</v>
      </c>
      <c r="R17" s="159">
        <v>0</v>
      </c>
      <c r="S17" s="159">
        <v>0</v>
      </c>
      <c r="T17" s="159">
        <f t="shared" si="0"/>
        <v>3354</v>
      </c>
    </row>
    <row r="18" spans="1:20">
      <c r="A18" s="201">
        <v>5</v>
      </c>
      <c r="B18" s="193" t="s">
        <v>174</v>
      </c>
      <c r="C18" s="250"/>
      <c r="D18" s="159">
        <v>0</v>
      </c>
      <c r="E18" s="159">
        <v>0</v>
      </c>
      <c r="F18" s="159">
        <v>0</v>
      </c>
      <c r="G18" s="159">
        <v>0</v>
      </c>
      <c r="H18" s="159">
        <v>0</v>
      </c>
      <c r="I18" s="159">
        <v>0</v>
      </c>
      <c r="J18" s="159">
        <f>$E$133+$E$134+$E$135</f>
        <v>1726.916666666667</v>
      </c>
      <c r="K18" s="159">
        <v>0</v>
      </c>
      <c r="L18" s="159">
        <v>0</v>
      </c>
      <c r="M18" s="159">
        <v>0</v>
      </c>
      <c r="N18" s="159">
        <f>$E$136</f>
        <v>2604.0624804496547</v>
      </c>
      <c r="O18" s="159">
        <f>$E$137</f>
        <v>549.95184261974555</v>
      </c>
      <c r="P18" s="159">
        <v>0</v>
      </c>
      <c r="Q18" s="159">
        <v>0</v>
      </c>
      <c r="R18" s="159">
        <v>0</v>
      </c>
      <c r="S18" s="159">
        <v>0</v>
      </c>
      <c r="T18" s="159">
        <f t="shared" si="0"/>
        <v>4880.9309897360672</v>
      </c>
    </row>
    <row r="19" spans="1:20">
      <c r="A19" s="201">
        <v>6</v>
      </c>
      <c r="B19" s="193" t="s">
        <v>139</v>
      </c>
      <c r="C19" s="229"/>
      <c r="D19" s="159">
        <v>0</v>
      </c>
      <c r="E19" s="159">
        <v>0</v>
      </c>
      <c r="F19" s="159">
        <v>0</v>
      </c>
      <c r="G19" s="159">
        <v>0</v>
      </c>
      <c r="H19" s="159">
        <v>0</v>
      </c>
      <c r="I19" s="159">
        <v>0</v>
      </c>
      <c r="J19" s="159">
        <f>$E$141+$E$142</f>
        <v>7498.6666666666633</v>
      </c>
      <c r="K19" s="159">
        <v>0</v>
      </c>
      <c r="L19" s="159">
        <v>0</v>
      </c>
      <c r="M19" s="159">
        <v>0</v>
      </c>
      <c r="N19" s="159">
        <v>0</v>
      </c>
      <c r="O19" s="159">
        <v>0</v>
      </c>
      <c r="P19" s="159">
        <v>0</v>
      </c>
      <c r="Q19" s="159">
        <v>0</v>
      </c>
      <c r="R19" s="159">
        <v>0</v>
      </c>
      <c r="S19" s="159">
        <v>0</v>
      </c>
      <c r="T19" s="159">
        <f t="shared" si="0"/>
        <v>7498.6666666666633</v>
      </c>
    </row>
    <row r="20" spans="1:20">
      <c r="A20" s="201">
        <v>7</v>
      </c>
      <c r="B20" s="193" t="s">
        <v>137</v>
      </c>
      <c r="C20" s="229"/>
      <c r="D20" s="159">
        <v>0</v>
      </c>
      <c r="E20" s="159">
        <v>0</v>
      </c>
      <c r="F20" s="159">
        <v>0</v>
      </c>
      <c r="G20" s="159">
        <v>0</v>
      </c>
      <c r="H20" s="159">
        <v>0</v>
      </c>
      <c r="I20" s="159">
        <v>0</v>
      </c>
      <c r="J20" s="159">
        <v>0</v>
      </c>
      <c r="K20" s="159">
        <f>$E$148</f>
        <v>1</v>
      </c>
      <c r="L20" s="159">
        <v>0</v>
      </c>
      <c r="M20" s="159">
        <v>0</v>
      </c>
      <c r="N20" s="159">
        <v>0</v>
      </c>
      <c r="O20" s="159">
        <v>0</v>
      </c>
      <c r="P20" s="159">
        <v>0</v>
      </c>
      <c r="Q20" s="159">
        <v>0</v>
      </c>
      <c r="R20" s="159">
        <v>0</v>
      </c>
      <c r="S20" s="159">
        <v>0</v>
      </c>
      <c r="T20" s="159">
        <f t="shared" si="0"/>
        <v>1</v>
      </c>
    </row>
    <row r="21" spans="1:20">
      <c r="A21" s="201">
        <v>8</v>
      </c>
      <c r="B21" s="201" t="s">
        <v>163</v>
      </c>
      <c r="C21" s="213"/>
      <c r="D21" s="249">
        <f t="shared" ref="D21:S21" si="1">SUM(D14:D20)</f>
        <v>749672.72777777794</v>
      </c>
      <c r="E21" s="249">
        <f t="shared" si="1"/>
        <v>4390</v>
      </c>
      <c r="F21" s="249">
        <f t="shared" si="1"/>
        <v>15403.972222222168</v>
      </c>
      <c r="G21" s="249">
        <f t="shared" si="1"/>
        <v>193.54722222222196</v>
      </c>
      <c r="H21" s="249">
        <f t="shared" si="1"/>
        <v>242.25298567977904</v>
      </c>
      <c r="I21" s="249">
        <f t="shared" si="1"/>
        <v>7.67</v>
      </c>
      <c r="J21" s="249">
        <f t="shared" si="1"/>
        <v>9225.5833333333303</v>
      </c>
      <c r="K21" s="249">
        <f t="shared" si="1"/>
        <v>161.06289999242921</v>
      </c>
      <c r="L21" s="249">
        <f t="shared" si="1"/>
        <v>3326</v>
      </c>
      <c r="M21" s="249">
        <f t="shared" si="1"/>
        <v>28</v>
      </c>
      <c r="N21" s="249">
        <f t="shared" si="1"/>
        <v>2604.0624804496547</v>
      </c>
      <c r="O21" s="249">
        <f t="shared" si="1"/>
        <v>549.95184261974555</v>
      </c>
      <c r="P21" s="249">
        <f t="shared" si="1"/>
        <v>84458.755956875131</v>
      </c>
      <c r="Q21" s="249">
        <f t="shared" si="1"/>
        <v>326.59025000000003</v>
      </c>
      <c r="R21" s="249">
        <f t="shared" si="1"/>
        <v>1</v>
      </c>
      <c r="S21" s="249">
        <f t="shared" si="1"/>
        <v>1</v>
      </c>
      <c r="T21" s="249">
        <f t="shared" si="0"/>
        <v>870592.17697117245</v>
      </c>
    </row>
    <row r="22" spans="1:20">
      <c r="A22" s="201">
        <v>9</v>
      </c>
      <c r="B22" s="193"/>
      <c r="C22" s="213"/>
      <c r="D22" s="193"/>
      <c r="F22" s="193"/>
      <c r="H22" s="193"/>
      <c r="J22" s="193"/>
      <c r="K22" s="193"/>
      <c r="L22" s="193"/>
      <c r="N22" s="193"/>
      <c r="O22" s="193"/>
      <c r="P22" s="193"/>
      <c r="R22" s="193"/>
      <c r="S22" s="193"/>
      <c r="T22" s="193"/>
    </row>
    <row r="23" spans="1:20" ht="15.75" thickBot="1">
      <c r="A23" s="201">
        <v>10</v>
      </c>
      <c r="B23" s="234" t="s">
        <v>176</v>
      </c>
      <c r="C23" s="229"/>
      <c r="D23" s="244">
        <f t="shared" ref="D23:T23" si="2">D21/$T$21</f>
        <v>0.86110666694240412</v>
      </c>
      <c r="E23" s="244">
        <f t="shared" si="2"/>
        <v>5.0425447369318189E-3</v>
      </c>
      <c r="F23" s="244">
        <f t="shared" si="2"/>
        <v>1.769367176697274E-2</v>
      </c>
      <c r="G23" s="244">
        <f t="shared" si="2"/>
        <v>2.2231674869349396E-4</v>
      </c>
      <c r="H23" s="244">
        <f t="shared" si="2"/>
        <v>2.7826230477120479E-4</v>
      </c>
      <c r="I23" s="244">
        <f t="shared" si="2"/>
        <v>8.8100952465300796E-6</v>
      </c>
      <c r="J23" s="244">
        <f t="shared" si="2"/>
        <v>1.0596905850256466E-2</v>
      </c>
      <c r="K23" s="244">
        <f t="shared" si="2"/>
        <v>1.8500384479995437E-4</v>
      </c>
      <c r="L23" s="244">
        <f t="shared" si="2"/>
        <v>3.8203881082084805E-3</v>
      </c>
      <c r="M23" s="244">
        <f t="shared" si="2"/>
        <v>3.2162016545351008E-5</v>
      </c>
      <c r="N23" s="244">
        <f t="shared" si="2"/>
        <v>2.9911393064767705E-3</v>
      </c>
      <c r="O23" s="244">
        <f t="shared" si="2"/>
        <v>6.3169858076723322E-4</v>
      </c>
      <c r="P23" s="244">
        <f t="shared" si="2"/>
        <v>9.7012996660170742E-2</v>
      </c>
      <c r="Q23" s="244">
        <f t="shared" si="2"/>
        <v>3.7513575085894009E-4</v>
      </c>
      <c r="R23" s="244">
        <f t="shared" si="2"/>
        <v>1.1486434480482503E-6</v>
      </c>
      <c r="S23" s="244">
        <f t="shared" si="2"/>
        <v>1.1486434480482503E-6</v>
      </c>
      <c r="T23" s="244">
        <f t="shared" si="2"/>
        <v>1</v>
      </c>
    </row>
    <row r="24" spans="1:20" ht="15.75" thickTop="1">
      <c r="A24" s="201">
        <v>11</v>
      </c>
      <c r="B24" s="193"/>
      <c r="C24" s="248"/>
      <c r="D24" s="242"/>
      <c r="F24" s="242"/>
      <c r="H24" s="242"/>
      <c r="J24" s="242"/>
      <c r="K24" s="242"/>
      <c r="L24" s="242"/>
      <c r="N24" s="242"/>
      <c r="O24" s="242"/>
      <c r="P24" s="242"/>
      <c r="R24" s="242"/>
      <c r="S24" s="242"/>
      <c r="T24" s="242"/>
    </row>
    <row r="25" spans="1:20">
      <c r="A25" s="201">
        <v>12</v>
      </c>
      <c r="B25" s="193" t="s">
        <v>96</v>
      </c>
      <c r="C25" s="248"/>
      <c r="D25" s="159">
        <f>$G$95+$G$97+$G$98</f>
        <v>749672.72777777794</v>
      </c>
      <c r="E25" s="159">
        <f>$G$96</f>
        <v>4390</v>
      </c>
      <c r="F25" s="159">
        <v>0</v>
      </c>
      <c r="G25" s="159">
        <v>0</v>
      </c>
      <c r="H25" s="159">
        <v>0</v>
      </c>
      <c r="I25" s="159">
        <v>0</v>
      </c>
      <c r="J25" s="159">
        <v>0</v>
      </c>
      <c r="K25" s="159">
        <v>0</v>
      </c>
      <c r="L25" s="159">
        <v>0</v>
      </c>
      <c r="M25" s="159">
        <v>0</v>
      </c>
      <c r="N25" s="159">
        <v>0</v>
      </c>
      <c r="O25" s="159">
        <v>0</v>
      </c>
      <c r="P25" s="159">
        <v>0</v>
      </c>
      <c r="Q25" s="159">
        <v>0</v>
      </c>
      <c r="R25" s="159">
        <v>0</v>
      </c>
      <c r="S25" s="159">
        <v>0</v>
      </c>
      <c r="T25" s="159">
        <f t="shared" ref="T25:T31" si="3">SUM(D25:S25)</f>
        <v>754062.72777777794</v>
      </c>
    </row>
    <row r="26" spans="1:20">
      <c r="A26" s="201">
        <v>13</v>
      </c>
      <c r="B26" s="193" t="s">
        <v>148</v>
      </c>
      <c r="C26" s="248"/>
      <c r="D26" s="159">
        <v>0</v>
      </c>
      <c r="E26" s="159">
        <v>0</v>
      </c>
      <c r="F26" s="159">
        <f>$G$102</f>
        <v>14770.98925473479</v>
      </c>
      <c r="G26" s="159">
        <f>$G$103</f>
        <v>188.37830789494149</v>
      </c>
      <c r="H26" s="159">
        <f>$G$104</f>
        <v>10240.279656536357</v>
      </c>
      <c r="I26" s="159">
        <f>$G$105</f>
        <v>573.95741339764061</v>
      </c>
      <c r="J26" s="159">
        <v>0</v>
      </c>
      <c r="K26" s="159">
        <f>$G$106</f>
        <v>2168.4449517163425</v>
      </c>
      <c r="L26" s="159">
        <v>0</v>
      </c>
      <c r="M26" s="159">
        <v>0</v>
      </c>
      <c r="N26" s="159">
        <v>0</v>
      </c>
      <c r="O26" s="159">
        <v>0</v>
      </c>
      <c r="P26" s="159">
        <f>$G$107</f>
        <v>81110.707873541804</v>
      </c>
      <c r="Q26" s="159">
        <f>$G$108</f>
        <v>316.07616666666667</v>
      </c>
      <c r="R26" s="159">
        <v>0</v>
      </c>
      <c r="S26" s="159">
        <v>0</v>
      </c>
      <c r="T26" s="159">
        <f t="shared" si="3"/>
        <v>109368.83362448854</v>
      </c>
    </row>
    <row r="27" spans="1:20">
      <c r="A27" s="201">
        <v>14</v>
      </c>
      <c r="B27" s="193" t="s">
        <v>55</v>
      </c>
      <c r="C27" s="248"/>
      <c r="D27" s="159">
        <v>0</v>
      </c>
      <c r="E27" s="159">
        <v>0</v>
      </c>
      <c r="F27" s="159">
        <f>$G$112</f>
        <v>1435.512962985948</v>
      </c>
      <c r="G27" s="159">
        <f>$G$113</f>
        <v>15.252511540905726</v>
      </c>
      <c r="H27" s="159">
        <f>$G$114</f>
        <v>7887.8685896985389</v>
      </c>
      <c r="I27" s="159">
        <f>$G$115</f>
        <v>0</v>
      </c>
      <c r="J27" s="159">
        <v>0</v>
      </c>
      <c r="K27" s="159">
        <f>$G$116</f>
        <v>9491.8289415672461</v>
      </c>
      <c r="L27" s="159">
        <v>0</v>
      </c>
      <c r="M27" s="159">
        <v>0</v>
      </c>
      <c r="N27" s="159">
        <v>0</v>
      </c>
      <c r="O27" s="159">
        <v>0</v>
      </c>
      <c r="P27" s="159">
        <f>$G$117</f>
        <v>3348.0480833333331</v>
      </c>
      <c r="Q27" s="159">
        <f>$G$118</f>
        <v>10.514083333333334</v>
      </c>
      <c r="R27" s="159">
        <f>$G$119</f>
        <v>85.312221541236596</v>
      </c>
      <c r="S27" s="159">
        <f>$G$120</f>
        <v>85.312221541236596</v>
      </c>
      <c r="T27" s="159">
        <f t="shared" si="3"/>
        <v>22359.649615541781</v>
      </c>
    </row>
    <row r="28" spans="1:20">
      <c r="A28" s="201">
        <v>15</v>
      </c>
      <c r="B28" s="193" t="s">
        <v>67</v>
      </c>
      <c r="C28" s="248"/>
      <c r="D28" s="159">
        <v>0</v>
      </c>
      <c r="E28" s="159">
        <v>0</v>
      </c>
      <c r="F28" s="159">
        <v>0</v>
      </c>
      <c r="G28" s="159">
        <v>0</v>
      </c>
      <c r="H28" s="159">
        <v>0</v>
      </c>
      <c r="I28" s="159">
        <v>0</v>
      </c>
      <c r="J28" s="159">
        <v>0</v>
      </c>
      <c r="K28" s="159">
        <v>0</v>
      </c>
      <c r="L28" s="159">
        <f>$G$124</f>
        <v>3640.755017945366</v>
      </c>
      <c r="M28" s="159">
        <f>$G$125</f>
        <v>30.649771648367484</v>
      </c>
      <c r="N28" s="159">
        <v>0</v>
      </c>
      <c r="O28" s="159">
        <v>0</v>
      </c>
      <c r="P28" s="159">
        <v>0</v>
      </c>
      <c r="Q28" s="159">
        <v>0</v>
      </c>
      <c r="R28" s="159">
        <v>0</v>
      </c>
      <c r="S28" s="159">
        <v>0</v>
      </c>
      <c r="T28" s="159">
        <f t="shared" si="3"/>
        <v>3671.4047895937333</v>
      </c>
    </row>
    <row r="29" spans="1:20">
      <c r="A29" s="201">
        <v>16</v>
      </c>
      <c r="B29" s="193" t="s">
        <v>174</v>
      </c>
      <c r="C29" s="248"/>
      <c r="D29" s="159">
        <v>0</v>
      </c>
      <c r="E29" s="159">
        <v>0</v>
      </c>
      <c r="F29" s="159">
        <v>0</v>
      </c>
      <c r="G29" s="159">
        <v>0</v>
      </c>
      <c r="H29" s="159">
        <v>0</v>
      </c>
      <c r="I29" s="159">
        <v>0</v>
      </c>
      <c r="J29" s="159">
        <v>0</v>
      </c>
      <c r="K29" s="159">
        <v>0</v>
      </c>
      <c r="L29" s="159">
        <v>0</v>
      </c>
      <c r="M29" s="159">
        <v>0</v>
      </c>
      <c r="N29" s="159">
        <f>$G$136</f>
        <v>2604.0624804496547</v>
      </c>
      <c r="O29" s="159">
        <f>$G$137</f>
        <v>549.95184261974555</v>
      </c>
      <c r="P29" s="159">
        <v>0</v>
      </c>
      <c r="Q29" s="159">
        <v>0</v>
      </c>
      <c r="R29" s="159">
        <v>0</v>
      </c>
      <c r="S29" s="159">
        <v>0</v>
      </c>
      <c r="T29" s="159">
        <f t="shared" si="3"/>
        <v>3154.0143230694002</v>
      </c>
    </row>
    <row r="30" spans="1:20">
      <c r="A30" s="201">
        <v>17</v>
      </c>
      <c r="B30" s="193" t="s">
        <v>139</v>
      </c>
      <c r="C30" s="213"/>
      <c r="D30" s="159"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159">
        <v>0</v>
      </c>
      <c r="K30" s="159">
        <v>0</v>
      </c>
      <c r="L30" s="159">
        <v>0</v>
      </c>
      <c r="M30" s="159">
        <v>0</v>
      </c>
      <c r="N30" s="159">
        <v>0</v>
      </c>
      <c r="O30" s="159">
        <v>0</v>
      </c>
      <c r="P30" s="159">
        <v>0</v>
      </c>
      <c r="Q30" s="159">
        <v>0</v>
      </c>
      <c r="R30" s="159">
        <v>0</v>
      </c>
      <c r="S30" s="159">
        <v>0</v>
      </c>
      <c r="T30" s="159">
        <f t="shared" si="3"/>
        <v>0</v>
      </c>
    </row>
    <row r="31" spans="1:20">
      <c r="A31" s="201">
        <v>18</v>
      </c>
      <c r="B31" s="193" t="s">
        <v>137</v>
      </c>
      <c r="C31" s="229"/>
      <c r="D31" s="159">
        <v>0</v>
      </c>
      <c r="E31" s="159">
        <v>0</v>
      </c>
      <c r="F31" s="159">
        <v>0</v>
      </c>
      <c r="G31" s="159">
        <v>0</v>
      </c>
      <c r="H31" s="159">
        <v>0</v>
      </c>
      <c r="I31" s="159">
        <v>0</v>
      </c>
      <c r="J31" s="159">
        <v>0</v>
      </c>
      <c r="K31" s="159">
        <f>$G$148</f>
        <v>72.848073437599268</v>
      </c>
      <c r="L31" s="159">
        <v>0</v>
      </c>
      <c r="M31" s="159">
        <v>0</v>
      </c>
      <c r="N31" s="159">
        <v>0</v>
      </c>
      <c r="O31" s="159">
        <v>0</v>
      </c>
      <c r="P31" s="159">
        <v>0</v>
      </c>
      <c r="Q31" s="159">
        <v>0</v>
      </c>
      <c r="R31" s="159">
        <v>0</v>
      </c>
      <c r="S31" s="159">
        <v>0</v>
      </c>
      <c r="T31" s="159">
        <f t="shared" si="3"/>
        <v>72.848073437599268</v>
      </c>
    </row>
    <row r="32" spans="1:20">
      <c r="A32" s="201">
        <v>19</v>
      </c>
      <c r="B32" s="201" t="s">
        <v>163</v>
      </c>
      <c r="C32" s="213"/>
      <c r="D32" s="249">
        <f t="shared" ref="D32:T32" si="4">SUM(D25:D31)</f>
        <v>749672.72777777794</v>
      </c>
      <c r="E32" s="249">
        <f t="shared" si="4"/>
        <v>4390</v>
      </c>
      <c r="F32" s="249">
        <f t="shared" si="4"/>
        <v>16206.502217720737</v>
      </c>
      <c r="G32" s="249">
        <f t="shared" si="4"/>
        <v>203.6308194358472</v>
      </c>
      <c r="H32" s="249">
        <f t="shared" si="4"/>
        <v>18128.148246234894</v>
      </c>
      <c r="I32" s="249">
        <f t="shared" si="4"/>
        <v>573.95741339764061</v>
      </c>
      <c r="J32" s="249">
        <f t="shared" si="4"/>
        <v>0</v>
      </c>
      <c r="K32" s="249">
        <f t="shared" si="4"/>
        <v>11733.121966721188</v>
      </c>
      <c r="L32" s="249">
        <f t="shared" si="4"/>
        <v>3640.755017945366</v>
      </c>
      <c r="M32" s="249">
        <f t="shared" si="4"/>
        <v>30.649771648367484</v>
      </c>
      <c r="N32" s="249">
        <f t="shared" si="4"/>
        <v>2604.0624804496547</v>
      </c>
      <c r="O32" s="249">
        <f t="shared" si="4"/>
        <v>549.95184261974555</v>
      </c>
      <c r="P32" s="249">
        <f t="shared" si="4"/>
        <v>84458.755956875131</v>
      </c>
      <c r="Q32" s="249">
        <f t="shared" si="4"/>
        <v>326.59025000000003</v>
      </c>
      <c r="R32" s="249">
        <f t="shared" si="4"/>
        <v>85.312221541236596</v>
      </c>
      <c r="S32" s="249">
        <f t="shared" si="4"/>
        <v>85.312221541236596</v>
      </c>
      <c r="T32" s="249">
        <f t="shared" si="4"/>
        <v>892689.47820390901</v>
      </c>
    </row>
    <row r="33" spans="1:20">
      <c r="A33" s="201">
        <v>20</v>
      </c>
      <c r="B33" s="193"/>
      <c r="C33" s="213"/>
      <c r="D33" s="193"/>
      <c r="F33" s="193"/>
      <c r="H33" s="193"/>
      <c r="J33" s="193"/>
      <c r="K33" s="193"/>
      <c r="L33" s="193"/>
      <c r="N33" s="193"/>
      <c r="O33" s="193"/>
      <c r="P33" s="193"/>
      <c r="R33" s="193"/>
      <c r="S33" s="193"/>
      <c r="T33" s="193"/>
    </row>
    <row r="34" spans="1:20" ht="15.75" thickBot="1">
      <c r="A34" s="201">
        <v>21</v>
      </c>
      <c r="B34" s="234" t="s">
        <v>175</v>
      </c>
      <c r="C34" s="229"/>
      <c r="D34" s="244">
        <f t="shared" ref="D34:T34" si="5">D32/$T$32</f>
        <v>0.83979115479900046</v>
      </c>
      <c r="E34" s="244">
        <f t="shared" si="5"/>
        <v>4.9177234718086726E-3</v>
      </c>
      <c r="F34" s="244">
        <f t="shared" si="5"/>
        <v>1.8154691651937262E-2</v>
      </c>
      <c r="G34" s="244">
        <f t="shared" si="5"/>
        <v>2.2810935314881536E-4</v>
      </c>
      <c r="H34" s="244">
        <f t="shared" si="5"/>
        <v>2.0307339437570973E-2</v>
      </c>
      <c r="I34" s="244">
        <f t="shared" si="5"/>
        <v>6.4295303956359246E-4</v>
      </c>
      <c r="J34" s="244">
        <f t="shared" si="5"/>
        <v>0</v>
      </c>
      <c r="K34" s="244">
        <f t="shared" si="5"/>
        <v>1.3143564759302671E-2</v>
      </c>
      <c r="L34" s="244">
        <f t="shared" si="5"/>
        <v>4.078411482199347E-3</v>
      </c>
      <c r="M34" s="244">
        <f t="shared" si="5"/>
        <v>3.4334191672153254E-5</v>
      </c>
      <c r="N34" s="244">
        <f t="shared" si="5"/>
        <v>2.9170977635907926E-3</v>
      </c>
      <c r="O34" s="244">
        <f t="shared" si="5"/>
        <v>6.160617505274606E-4</v>
      </c>
      <c r="P34" s="244">
        <f t="shared" si="5"/>
        <v>9.4611573250315578E-2</v>
      </c>
      <c r="Q34" s="244">
        <f t="shared" si="5"/>
        <v>3.6584978088584569E-4</v>
      </c>
      <c r="R34" s="244">
        <f t="shared" si="5"/>
        <v>9.5567634238150499E-5</v>
      </c>
      <c r="S34" s="244">
        <f t="shared" si="5"/>
        <v>9.5567634238150499E-5</v>
      </c>
      <c r="T34" s="244">
        <f t="shared" si="5"/>
        <v>1</v>
      </c>
    </row>
    <row r="35" spans="1:20" ht="15.75" thickTop="1">
      <c r="A35" s="201">
        <v>22</v>
      </c>
      <c r="B35" s="193"/>
      <c r="C35" s="248"/>
      <c r="D35" s="193"/>
      <c r="F35" s="193"/>
      <c r="H35" s="193"/>
      <c r="J35" s="193"/>
      <c r="K35" s="193"/>
      <c r="L35" s="193"/>
      <c r="N35" s="193"/>
      <c r="O35" s="193"/>
      <c r="P35" s="193"/>
      <c r="R35" s="193"/>
      <c r="S35" s="193"/>
      <c r="T35" s="193"/>
    </row>
    <row r="36" spans="1:20">
      <c r="A36" s="201">
        <v>23</v>
      </c>
      <c r="B36" s="193" t="s">
        <v>96</v>
      </c>
      <c r="C36" s="248"/>
      <c r="D36" s="159">
        <f>$I$95+$I$97+$I$98</f>
        <v>749672.72777777794</v>
      </c>
      <c r="E36" s="159">
        <f>$I$96</f>
        <v>4390</v>
      </c>
      <c r="F36" s="159">
        <v>0</v>
      </c>
      <c r="G36" s="159">
        <v>0</v>
      </c>
      <c r="H36" s="159">
        <v>0</v>
      </c>
      <c r="I36" s="159">
        <v>0</v>
      </c>
      <c r="J36" s="159">
        <v>0</v>
      </c>
      <c r="K36" s="159">
        <v>0</v>
      </c>
      <c r="L36" s="159">
        <v>0</v>
      </c>
      <c r="M36" s="159">
        <v>0</v>
      </c>
      <c r="N36" s="159">
        <v>0</v>
      </c>
      <c r="O36" s="159">
        <v>0</v>
      </c>
      <c r="P36" s="159">
        <v>0</v>
      </c>
      <c r="Q36" s="159">
        <v>0</v>
      </c>
      <c r="R36" s="159">
        <v>0</v>
      </c>
      <c r="S36" s="159">
        <v>0</v>
      </c>
      <c r="T36" s="159">
        <f t="shared" ref="T36:T43" si="6">SUM(D36:S36)</f>
        <v>754062.72777777794</v>
      </c>
    </row>
    <row r="37" spans="1:20">
      <c r="A37" s="201">
        <v>24</v>
      </c>
      <c r="B37" s="193" t="s">
        <v>148</v>
      </c>
      <c r="C37" s="248"/>
      <c r="D37" s="159">
        <v>0</v>
      </c>
      <c r="E37" s="159">
        <v>0</v>
      </c>
      <c r="F37" s="159">
        <f>$I$102</f>
        <v>15103.937251433359</v>
      </c>
      <c r="G37" s="159">
        <f>$I$103</f>
        <v>192.62448119812646</v>
      </c>
      <c r="H37" s="159">
        <f>$I$104</f>
        <v>147.21927275916352</v>
      </c>
      <c r="I37" s="159">
        <f>$I$105</f>
        <v>8.251492715943213</v>
      </c>
      <c r="J37" s="159">
        <v>0</v>
      </c>
      <c r="K37" s="159">
        <f>$I$106</f>
        <v>104.21665891226799</v>
      </c>
      <c r="L37" s="159">
        <v>0</v>
      </c>
      <c r="M37" s="159">
        <v>0</v>
      </c>
      <c r="N37" s="159">
        <v>0</v>
      </c>
      <c r="O37" s="159">
        <v>0</v>
      </c>
      <c r="P37" s="159">
        <f>$I$107</f>
        <v>76590.995679556989</v>
      </c>
      <c r="Q37" s="159">
        <f>$I$108</f>
        <v>298.46353151449199</v>
      </c>
      <c r="R37" s="159">
        <v>0</v>
      </c>
      <c r="S37" s="159">
        <v>0</v>
      </c>
      <c r="T37" s="159">
        <f t="shared" si="6"/>
        <v>92445.708368090345</v>
      </c>
    </row>
    <row r="38" spans="1:20">
      <c r="A38" s="201">
        <v>25</v>
      </c>
      <c r="B38" s="193" t="s">
        <v>55</v>
      </c>
      <c r="C38" s="248"/>
      <c r="D38" s="159">
        <v>0</v>
      </c>
      <c r="E38" s="159">
        <v>0</v>
      </c>
      <c r="F38" s="159">
        <f>$I$112</f>
        <v>1467.8703871921698</v>
      </c>
      <c r="G38" s="159">
        <f>$I$113</f>
        <v>15.596313372630606</v>
      </c>
      <c r="H38" s="159">
        <f>$I$114</f>
        <v>113.39985980305191</v>
      </c>
      <c r="I38" s="159">
        <f>$I$115</f>
        <v>0</v>
      </c>
      <c r="J38" s="159">
        <v>0</v>
      </c>
      <c r="K38" s="159">
        <f>$I$116</f>
        <v>456.18252770214065</v>
      </c>
      <c r="L38" s="159">
        <v>0</v>
      </c>
      <c r="M38" s="159">
        <v>0</v>
      </c>
      <c r="N38" s="159">
        <v>0</v>
      </c>
      <c r="O38" s="159">
        <v>0</v>
      </c>
      <c r="P38" s="159">
        <f>$I$117</f>
        <v>3161.4856164900957</v>
      </c>
      <c r="Q38" s="159">
        <f>$I$118</f>
        <v>9.9282096318693078</v>
      </c>
      <c r="R38" s="159">
        <f>$I$119</f>
        <v>3.5011185392799637</v>
      </c>
      <c r="S38" s="159">
        <f>$I$120</f>
        <v>3.5011185392799637</v>
      </c>
      <c r="T38" s="159">
        <f t="shared" si="6"/>
        <v>5231.4651512705168</v>
      </c>
    </row>
    <row r="39" spans="1:20">
      <c r="A39" s="201">
        <v>26</v>
      </c>
      <c r="B39" s="193" t="s">
        <v>67</v>
      </c>
      <c r="C39" s="248"/>
      <c r="D39" s="159">
        <v>0</v>
      </c>
      <c r="E39" s="159">
        <v>0</v>
      </c>
      <c r="F39" s="159">
        <v>0</v>
      </c>
      <c r="G39" s="159">
        <v>0</v>
      </c>
      <c r="H39" s="159">
        <v>0</v>
      </c>
      <c r="I39" s="159">
        <v>0</v>
      </c>
      <c r="J39" s="159">
        <v>0</v>
      </c>
      <c r="K39" s="159">
        <v>0</v>
      </c>
      <c r="L39" s="159">
        <f>$I$124</f>
        <v>3197.4982513685791</v>
      </c>
      <c r="M39" s="159">
        <f>$I$125</f>
        <v>26.918205363295314</v>
      </c>
      <c r="N39" s="159">
        <v>0</v>
      </c>
      <c r="O39" s="159">
        <v>0</v>
      </c>
      <c r="P39" s="159">
        <v>0</v>
      </c>
      <c r="Q39" s="159">
        <v>0</v>
      </c>
      <c r="R39" s="159">
        <v>0</v>
      </c>
      <c r="S39" s="159">
        <v>0</v>
      </c>
      <c r="T39" s="159">
        <f t="shared" si="6"/>
        <v>3224.4164567318744</v>
      </c>
    </row>
    <row r="40" spans="1:20">
      <c r="A40" s="201">
        <v>27</v>
      </c>
      <c r="B40" s="193" t="s">
        <v>174</v>
      </c>
      <c r="C40" s="248"/>
      <c r="D40" s="159">
        <v>0</v>
      </c>
      <c r="E40" s="159">
        <v>0</v>
      </c>
      <c r="F40" s="159">
        <v>0</v>
      </c>
      <c r="G40" s="159">
        <v>0</v>
      </c>
      <c r="H40" s="159">
        <v>0</v>
      </c>
      <c r="I40" s="159">
        <v>0</v>
      </c>
      <c r="J40" s="159">
        <f>$I$133+$I$134+$I$135</f>
        <v>1561.6254632349001</v>
      </c>
      <c r="K40" s="159">
        <v>0</v>
      </c>
      <c r="L40" s="159">
        <v>0</v>
      </c>
      <c r="M40" s="159">
        <v>0</v>
      </c>
      <c r="N40" s="159">
        <f>$I$136</f>
        <v>2354.8155830670157</v>
      </c>
      <c r="O40" s="159">
        <f>$I$137</f>
        <v>497.31340114150277</v>
      </c>
      <c r="P40" s="159">
        <v>0</v>
      </c>
      <c r="Q40" s="159">
        <v>0</v>
      </c>
      <c r="R40" s="159">
        <v>0</v>
      </c>
      <c r="S40" s="159">
        <v>0</v>
      </c>
      <c r="T40" s="159">
        <f t="shared" si="6"/>
        <v>4413.7544474434189</v>
      </c>
    </row>
    <row r="41" spans="1:20">
      <c r="A41" s="201">
        <v>28</v>
      </c>
      <c r="B41" s="193" t="s">
        <v>139</v>
      </c>
      <c r="C41" s="213"/>
      <c r="D41" s="159">
        <v>0</v>
      </c>
      <c r="E41" s="159">
        <v>0</v>
      </c>
      <c r="F41" s="159">
        <v>0</v>
      </c>
      <c r="G41" s="159">
        <v>0</v>
      </c>
      <c r="H41" s="159">
        <v>0</v>
      </c>
      <c r="I41" s="159">
        <v>0</v>
      </c>
      <c r="J41" s="159">
        <f>$I$141+$I$142</f>
        <v>6776.4130751307757</v>
      </c>
      <c r="K41" s="159">
        <v>0</v>
      </c>
      <c r="L41" s="159">
        <v>0</v>
      </c>
      <c r="M41" s="159">
        <v>0</v>
      </c>
      <c r="N41" s="159">
        <v>0</v>
      </c>
      <c r="O41" s="159">
        <v>0</v>
      </c>
      <c r="P41" s="159">
        <v>0</v>
      </c>
      <c r="Q41" s="159">
        <v>0</v>
      </c>
      <c r="R41" s="159">
        <v>0</v>
      </c>
      <c r="S41" s="159">
        <v>0</v>
      </c>
      <c r="T41" s="159">
        <f t="shared" si="6"/>
        <v>6776.4130751307757</v>
      </c>
    </row>
    <row r="42" spans="1:20">
      <c r="A42" s="201">
        <v>29</v>
      </c>
      <c r="B42" s="193" t="s">
        <v>137</v>
      </c>
      <c r="C42" s="229"/>
      <c r="D42" s="159">
        <v>0</v>
      </c>
      <c r="E42" s="159">
        <v>0</v>
      </c>
      <c r="F42" s="159">
        <v>0</v>
      </c>
      <c r="G42" s="159">
        <v>0</v>
      </c>
      <c r="H42" s="159">
        <v>0</v>
      </c>
      <c r="I42" s="159">
        <v>0</v>
      </c>
      <c r="J42" s="159">
        <v>0</v>
      </c>
      <c r="K42" s="159">
        <f>$I$148</f>
        <v>3.5011185392799637</v>
      </c>
      <c r="L42" s="159">
        <v>0</v>
      </c>
      <c r="M42" s="159">
        <v>0</v>
      </c>
      <c r="N42" s="159">
        <v>0</v>
      </c>
      <c r="O42" s="159">
        <v>0</v>
      </c>
      <c r="P42" s="159">
        <v>0</v>
      </c>
      <c r="Q42" s="159">
        <v>0</v>
      </c>
      <c r="R42" s="159">
        <v>0</v>
      </c>
      <c r="S42" s="159">
        <v>0</v>
      </c>
      <c r="T42" s="159">
        <f t="shared" si="6"/>
        <v>3.5011185392799637</v>
      </c>
    </row>
    <row r="43" spans="1:20">
      <c r="A43" s="201">
        <v>30</v>
      </c>
      <c r="B43" s="201" t="s">
        <v>163</v>
      </c>
      <c r="C43" s="213"/>
      <c r="D43" s="249">
        <f t="shared" ref="D43:S43" si="7">SUM(D36:D42)</f>
        <v>749672.72777777794</v>
      </c>
      <c r="E43" s="249">
        <f t="shared" si="7"/>
        <v>4390</v>
      </c>
      <c r="F43" s="249">
        <f t="shared" si="7"/>
        <v>16571.807638625527</v>
      </c>
      <c r="G43" s="249">
        <f t="shared" si="7"/>
        <v>208.22079457075708</v>
      </c>
      <c r="H43" s="249">
        <f t="shared" si="7"/>
        <v>260.61913256221544</v>
      </c>
      <c r="I43" s="249">
        <f t="shared" si="7"/>
        <v>8.251492715943213</v>
      </c>
      <c r="J43" s="249">
        <f t="shared" si="7"/>
        <v>8338.0385383656758</v>
      </c>
      <c r="K43" s="249">
        <f t="shared" si="7"/>
        <v>563.90030515368869</v>
      </c>
      <c r="L43" s="249">
        <f t="shared" si="7"/>
        <v>3197.4982513685791</v>
      </c>
      <c r="M43" s="249">
        <f t="shared" si="7"/>
        <v>26.918205363295314</v>
      </c>
      <c r="N43" s="249">
        <f t="shared" si="7"/>
        <v>2354.8155830670157</v>
      </c>
      <c r="O43" s="249">
        <f t="shared" si="7"/>
        <v>497.31340114150277</v>
      </c>
      <c r="P43" s="249">
        <f t="shared" si="7"/>
        <v>79752.481296047088</v>
      </c>
      <c r="Q43" s="249">
        <f t="shared" si="7"/>
        <v>308.39174114636131</v>
      </c>
      <c r="R43" s="249">
        <f t="shared" si="7"/>
        <v>3.5011185392799637</v>
      </c>
      <c r="S43" s="249">
        <f t="shared" si="7"/>
        <v>3.5011185392799637</v>
      </c>
      <c r="T43" s="249">
        <f t="shared" si="6"/>
        <v>866157.98639498395</v>
      </c>
    </row>
    <row r="44" spans="1:20">
      <c r="A44" s="201">
        <v>31</v>
      </c>
      <c r="B44" s="193"/>
      <c r="C44" s="213"/>
      <c r="D44" s="193"/>
      <c r="E44" s="193"/>
      <c r="F44" s="193"/>
      <c r="H44" s="193"/>
      <c r="J44" s="193"/>
      <c r="K44" s="193"/>
      <c r="L44" s="193"/>
      <c r="N44" s="193"/>
      <c r="O44" s="193"/>
      <c r="P44" s="193"/>
      <c r="R44" s="193"/>
      <c r="S44" s="193"/>
      <c r="T44" s="193"/>
    </row>
    <row r="45" spans="1:20" ht="15.75" thickBot="1">
      <c r="A45" s="201">
        <v>32</v>
      </c>
      <c r="B45" s="234" t="s">
        <v>173</v>
      </c>
      <c r="C45" s="229"/>
      <c r="D45" s="157">
        <f t="shared" ref="D45:T45" si="8">D43/$T$43</f>
        <v>0.86551499790237274</v>
      </c>
      <c r="E45" s="157">
        <f t="shared" si="8"/>
        <v>5.068359432061023E-3</v>
      </c>
      <c r="F45" s="157">
        <f t="shared" si="8"/>
        <v>1.9132546139300363E-2</v>
      </c>
      <c r="G45" s="157">
        <f t="shared" si="8"/>
        <v>2.4039586061820893E-4</v>
      </c>
      <c r="H45" s="157">
        <f t="shared" si="8"/>
        <v>3.0089098831372817E-4</v>
      </c>
      <c r="I45" s="157">
        <f t="shared" si="8"/>
        <v>9.5265446322172227E-6</v>
      </c>
      <c r="J45" s="157">
        <f t="shared" si="8"/>
        <v>9.6264638430100177E-3</v>
      </c>
      <c r="K45" s="157">
        <f t="shared" si="8"/>
        <v>6.5103631671247994E-4</v>
      </c>
      <c r="L45" s="157">
        <f t="shared" si="8"/>
        <v>3.6915877952898783E-3</v>
      </c>
      <c r="M45" s="157">
        <f t="shared" si="8"/>
        <v>3.1077708439000775E-5</v>
      </c>
      <c r="N45" s="157">
        <f t="shared" si="8"/>
        <v>2.7186906084742564E-3</v>
      </c>
      <c r="O45" s="157">
        <f t="shared" si="8"/>
        <v>5.7416015201956327E-4</v>
      </c>
      <c r="P45" s="157">
        <f t="shared" si="8"/>
        <v>9.2076136858107185E-2</v>
      </c>
      <c r="Q45" s="157">
        <f t="shared" si="8"/>
        <v>3.560456013687658E-4</v>
      </c>
      <c r="R45" s="157">
        <f t="shared" si="8"/>
        <v>4.0421246403925543E-6</v>
      </c>
      <c r="S45" s="157">
        <f t="shared" si="8"/>
        <v>4.0421246403925543E-6</v>
      </c>
      <c r="T45" s="157">
        <f t="shared" si="8"/>
        <v>1</v>
      </c>
    </row>
    <row r="46" spans="1:20" ht="15.75" thickTop="1">
      <c r="A46" s="201">
        <v>33</v>
      </c>
      <c r="B46" s="193"/>
      <c r="C46" s="248"/>
      <c r="D46" s="193"/>
      <c r="F46" s="193"/>
      <c r="H46" s="193"/>
      <c r="J46" s="193"/>
      <c r="K46" s="193"/>
      <c r="L46" s="193"/>
      <c r="N46" s="193"/>
      <c r="O46" s="193"/>
      <c r="P46" s="193"/>
      <c r="R46" s="193"/>
      <c r="S46" s="193"/>
      <c r="T46" s="193"/>
    </row>
    <row r="47" spans="1:20">
      <c r="A47" s="201">
        <v>34</v>
      </c>
      <c r="B47" s="193"/>
      <c r="C47" s="248"/>
      <c r="D47" s="193"/>
      <c r="F47" s="193"/>
      <c r="H47" s="193"/>
      <c r="J47" s="193"/>
      <c r="K47" s="193"/>
      <c r="L47" s="193"/>
      <c r="N47" s="193"/>
      <c r="O47" s="193"/>
      <c r="P47" s="193"/>
      <c r="R47" s="193"/>
      <c r="S47" s="193"/>
      <c r="T47" s="193"/>
    </row>
    <row r="48" spans="1:20">
      <c r="A48" s="201">
        <v>35</v>
      </c>
      <c r="B48" s="193" t="s">
        <v>172</v>
      </c>
      <c r="C48" s="213"/>
      <c r="D48" s="211">
        <f t="shared" ref="D48:S48" si="9">D14</f>
        <v>749672.72777777794</v>
      </c>
      <c r="E48" s="211">
        <f t="shared" si="9"/>
        <v>4390</v>
      </c>
      <c r="F48" s="211">
        <f t="shared" si="9"/>
        <v>0</v>
      </c>
      <c r="G48" s="211">
        <f t="shared" si="9"/>
        <v>0</v>
      </c>
      <c r="H48" s="211">
        <f t="shared" si="9"/>
        <v>0</v>
      </c>
      <c r="I48" s="211">
        <f t="shared" si="9"/>
        <v>0</v>
      </c>
      <c r="J48" s="211">
        <f t="shared" si="9"/>
        <v>0</v>
      </c>
      <c r="K48" s="211">
        <f t="shared" si="9"/>
        <v>0</v>
      </c>
      <c r="L48" s="211">
        <f t="shared" si="9"/>
        <v>0</v>
      </c>
      <c r="M48" s="211">
        <f t="shared" si="9"/>
        <v>0</v>
      </c>
      <c r="N48" s="211">
        <f t="shared" si="9"/>
        <v>0</v>
      </c>
      <c r="O48" s="211">
        <f t="shared" si="9"/>
        <v>0</v>
      </c>
      <c r="P48" s="211">
        <f t="shared" si="9"/>
        <v>0</v>
      </c>
      <c r="Q48" s="211">
        <f t="shared" si="9"/>
        <v>0</v>
      </c>
      <c r="R48" s="211">
        <f t="shared" si="9"/>
        <v>0</v>
      </c>
      <c r="S48" s="211">
        <f t="shared" si="9"/>
        <v>0</v>
      </c>
      <c r="T48" s="159">
        <f>SUM(D48:S48)</f>
        <v>754062.72777777794</v>
      </c>
    </row>
    <row r="49" spans="1:20">
      <c r="A49" s="201">
        <v>36</v>
      </c>
      <c r="B49" s="193"/>
      <c r="C49" s="213"/>
      <c r="D49" s="221"/>
      <c r="F49" s="221"/>
      <c r="H49" s="221"/>
      <c r="J49" s="221"/>
      <c r="K49" s="221"/>
      <c r="L49" s="221"/>
      <c r="N49" s="221"/>
      <c r="O49" s="221"/>
      <c r="P49" s="221"/>
      <c r="R49" s="221"/>
      <c r="S49" s="221"/>
      <c r="T49" s="226"/>
    </row>
    <row r="50" spans="1:20" ht="15.75" thickBot="1">
      <c r="A50" s="201">
        <v>37</v>
      </c>
      <c r="B50" s="234" t="s">
        <v>171</v>
      </c>
      <c r="C50" s="229"/>
      <c r="D50" s="244">
        <f t="shared" ref="D50:T50" si="10">D48/$T$48</f>
        <v>0.99417820316761008</v>
      </c>
      <c r="E50" s="244">
        <f t="shared" si="10"/>
        <v>5.8217968323899597E-3</v>
      </c>
      <c r="F50" s="244">
        <f t="shared" si="10"/>
        <v>0</v>
      </c>
      <c r="G50" s="244">
        <f t="shared" si="10"/>
        <v>0</v>
      </c>
      <c r="H50" s="244">
        <f t="shared" si="10"/>
        <v>0</v>
      </c>
      <c r="I50" s="244">
        <f t="shared" si="10"/>
        <v>0</v>
      </c>
      <c r="J50" s="244">
        <f t="shared" si="10"/>
        <v>0</v>
      </c>
      <c r="K50" s="244">
        <f t="shared" si="10"/>
        <v>0</v>
      </c>
      <c r="L50" s="244">
        <f t="shared" si="10"/>
        <v>0</v>
      </c>
      <c r="M50" s="244">
        <f t="shared" si="10"/>
        <v>0</v>
      </c>
      <c r="N50" s="244">
        <f t="shared" si="10"/>
        <v>0</v>
      </c>
      <c r="O50" s="244">
        <f t="shared" si="10"/>
        <v>0</v>
      </c>
      <c r="P50" s="244">
        <f t="shared" si="10"/>
        <v>0</v>
      </c>
      <c r="Q50" s="244">
        <f t="shared" si="10"/>
        <v>0</v>
      </c>
      <c r="R50" s="244">
        <f t="shared" si="10"/>
        <v>0</v>
      </c>
      <c r="S50" s="244">
        <f t="shared" si="10"/>
        <v>0</v>
      </c>
      <c r="T50" s="244">
        <f t="shared" si="10"/>
        <v>1</v>
      </c>
    </row>
    <row r="51" spans="1:20" ht="15.75" thickTop="1">
      <c r="A51" s="201">
        <v>38</v>
      </c>
      <c r="B51" s="193"/>
      <c r="C51" s="213"/>
      <c r="D51" s="193"/>
      <c r="F51" s="193"/>
      <c r="H51" s="193"/>
      <c r="J51" s="193"/>
      <c r="K51" s="193"/>
      <c r="L51" s="193"/>
      <c r="N51" s="193"/>
      <c r="O51" s="193"/>
      <c r="P51" s="193"/>
      <c r="R51" s="193"/>
      <c r="S51" s="193"/>
      <c r="T51" s="193"/>
    </row>
    <row r="52" spans="1:20">
      <c r="A52" s="201">
        <v>39</v>
      </c>
      <c r="B52" s="193"/>
      <c r="C52" s="213"/>
      <c r="D52" s="193"/>
      <c r="F52" s="193"/>
      <c r="H52" s="193"/>
      <c r="J52" s="193"/>
      <c r="K52" s="193"/>
      <c r="L52" s="193"/>
      <c r="N52" s="193"/>
      <c r="O52" s="193"/>
      <c r="P52" s="193"/>
      <c r="R52" s="193"/>
      <c r="S52" s="193"/>
      <c r="T52" s="193"/>
    </row>
    <row r="53" spans="1:20">
      <c r="A53" s="201">
        <v>40</v>
      </c>
      <c r="B53" s="193" t="s">
        <v>170</v>
      </c>
      <c r="C53" s="213"/>
      <c r="D53" s="159">
        <f t="shared" ref="D53:S53" si="11">D15</f>
        <v>0</v>
      </c>
      <c r="E53" s="159">
        <f t="shared" si="11"/>
        <v>0</v>
      </c>
      <c r="F53" s="159">
        <f t="shared" si="11"/>
        <v>14039.544444444387</v>
      </c>
      <c r="G53" s="159">
        <f t="shared" si="11"/>
        <v>179.04999999999973</v>
      </c>
      <c r="H53" s="159">
        <f t="shared" si="11"/>
        <v>136.84455175983399</v>
      </c>
      <c r="I53" s="159">
        <f t="shared" si="11"/>
        <v>7.67</v>
      </c>
      <c r="J53" s="159">
        <f t="shared" si="11"/>
        <v>0</v>
      </c>
      <c r="K53" s="159">
        <f t="shared" si="11"/>
        <v>29.766675347616502</v>
      </c>
      <c r="L53" s="159">
        <f t="shared" si="11"/>
        <v>0</v>
      </c>
      <c r="M53" s="159">
        <f t="shared" si="11"/>
        <v>0</v>
      </c>
      <c r="N53" s="159">
        <f t="shared" si="11"/>
        <v>0</v>
      </c>
      <c r="O53" s="159">
        <f t="shared" si="11"/>
        <v>0</v>
      </c>
      <c r="P53" s="159">
        <f t="shared" si="11"/>
        <v>81110.707873541804</v>
      </c>
      <c r="Q53" s="159">
        <f t="shared" si="11"/>
        <v>316.07616666666667</v>
      </c>
      <c r="R53" s="159">
        <f t="shared" si="11"/>
        <v>0</v>
      </c>
      <c r="S53" s="159">
        <f t="shared" si="11"/>
        <v>0</v>
      </c>
      <c r="T53" s="159">
        <f>SUM(D53:S53)</f>
        <v>95819.659711760309</v>
      </c>
    </row>
    <row r="54" spans="1:20">
      <c r="A54" s="201">
        <v>41</v>
      </c>
      <c r="B54" s="193"/>
      <c r="C54" s="213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</row>
    <row r="55" spans="1:20" ht="15.75" thickBot="1">
      <c r="A55" s="201">
        <v>42</v>
      </c>
      <c r="B55" s="234" t="s">
        <v>169</v>
      </c>
      <c r="C55" s="229"/>
      <c r="D55" s="247">
        <f t="shared" ref="D55:T55" si="12">D53/$T$53</f>
        <v>0</v>
      </c>
      <c r="E55" s="247">
        <f t="shared" si="12"/>
        <v>0</v>
      </c>
      <c r="F55" s="247">
        <f t="shared" si="12"/>
        <v>0.14652049993370267</v>
      </c>
      <c r="G55" s="247">
        <f t="shared" si="12"/>
        <v>1.8686144423660925E-3</v>
      </c>
      <c r="H55" s="247">
        <f t="shared" si="12"/>
        <v>1.4281469186123454E-3</v>
      </c>
      <c r="I55" s="247">
        <f t="shared" si="12"/>
        <v>8.0046203702585601E-5</v>
      </c>
      <c r="J55" s="247">
        <f t="shared" si="12"/>
        <v>0</v>
      </c>
      <c r="K55" s="247">
        <f t="shared" si="12"/>
        <v>3.1065311061591181E-4</v>
      </c>
      <c r="L55" s="247">
        <f t="shared" si="12"/>
        <v>0</v>
      </c>
      <c r="M55" s="247">
        <f t="shared" si="12"/>
        <v>0</v>
      </c>
      <c r="N55" s="247">
        <f t="shared" si="12"/>
        <v>0</v>
      </c>
      <c r="O55" s="247">
        <f t="shared" si="12"/>
        <v>0</v>
      </c>
      <c r="P55" s="247">
        <f t="shared" si="12"/>
        <v>0.84649338264751506</v>
      </c>
      <c r="Q55" s="247">
        <f t="shared" si="12"/>
        <v>3.298656743485319E-3</v>
      </c>
      <c r="R55" s="247">
        <f t="shared" si="12"/>
        <v>0</v>
      </c>
      <c r="S55" s="247">
        <f t="shared" si="12"/>
        <v>0</v>
      </c>
      <c r="T55" s="247">
        <f t="shared" si="12"/>
        <v>1</v>
      </c>
    </row>
    <row r="56" spans="1:20" ht="15.75" thickTop="1">
      <c r="A56" s="201">
        <v>43</v>
      </c>
      <c r="B56" s="193"/>
      <c r="C56" s="213"/>
      <c r="D56" s="193"/>
      <c r="F56" s="193"/>
      <c r="H56" s="193"/>
      <c r="J56" s="193"/>
      <c r="K56" s="193"/>
      <c r="L56" s="193"/>
      <c r="N56" s="193"/>
      <c r="O56" s="193"/>
      <c r="P56" s="193"/>
      <c r="R56" s="193"/>
      <c r="S56" s="193"/>
      <c r="T56" s="193"/>
    </row>
    <row r="57" spans="1:20">
      <c r="A57" s="201">
        <v>44</v>
      </c>
      <c r="B57" s="193"/>
      <c r="C57" s="213"/>
      <c r="D57" s="193"/>
      <c r="F57" s="193"/>
      <c r="H57" s="193"/>
      <c r="J57" s="193"/>
      <c r="K57" s="193"/>
      <c r="L57" s="193"/>
      <c r="N57" s="193"/>
      <c r="O57" s="193"/>
      <c r="P57" s="193"/>
      <c r="R57" s="193"/>
      <c r="S57" s="193"/>
      <c r="T57" s="193"/>
    </row>
    <row r="58" spans="1:20">
      <c r="A58" s="201">
        <v>45</v>
      </c>
      <c r="B58" s="193" t="s">
        <v>168</v>
      </c>
      <c r="C58" s="213"/>
      <c r="D58" s="159">
        <f t="shared" ref="D58:S58" si="13">D16+D17</f>
        <v>0</v>
      </c>
      <c r="E58" s="159">
        <f t="shared" si="13"/>
        <v>0</v>
      </c>
      <c r="F58" s="159">
        <f t="shared" si="13"/>
        <v>1364.4277777777809</v>
      </c>
      <c r="G58" s="159">
        <f t="shared" si="13"/>
        <v>14.497222222222224</v>
      </c>
      <c r="H58" s="159">
        <f t="shared" si="13"/>
        <v>105.40843391994507</v>
      </c>
      <c r="I58" s="159">
        <f t="shared" si="13"/>
        <v>0</v>
      </c>
      <c r="J58" s="159">
        <f t="shared" si="13"/>
        <v>0</v>
      </c>
      <c r="K58" s="159">
        <f t="shared" si="13"/>
        <v>130.2962246448127</v>
      </c>
      <c r="L58" s="159">
        <f t="shared" si="13"/>
        <v>3326</v>
      </c>
      <c r="M58" s="159">
        <f t="shared" si="13"/>
        <v>28</v>
      </c>
      <c r="N58" s="159">
        <f t="shared" si="13"/>
        <v>0</v>
      </c>
      <c r="O58" s="159">
        <f t="shared" si="13"/>
        <v>0</v>
      </c>
      <c r="P58" s="159">
        <f t="shared" si="13"/>
        <v>3348.0480833333331</v>
      </c>
      <c r="Q58" s="159">
        <f t="shared" si="13"/>
        <v>10.514083333333334</v>
      </c>
      <c r="R58" s="159">
        <f t="shared" si="13"/>
        <v>1</v>
      </c>
      <c r="S58" s="159">
        <f t="shared" si="13"/>
        <v>1</v>
      </c>
      <c r="T58" s="159">
        <f>SUM(D58:S58)</f>
        <v>8329.1918252314281</v>
      </c>
    </row>
    <row r="59" spans="1:20">
      <c r="A59" s="201">
        <v>46</v>
      </c>
      <c r="B59" s="193"/>
      <c r="C59" s="213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</row>
    <row r="60" spans="1:20" ht="15.75" thickBot="1">
      <c r="A60" s="201">
        <v>47</v>
      </c>
      <c r="B60" s="234" t="s">
        <v>167</v>
      </c>
      <c r="C60" s="229"/>
      <c r="D60" s="247">
        <f t="shared" ref="D60:T60" si="14">D58/$T$58</f>
        <v>0</v>
      </c>
      <c r="E60" s="247">
        <f t="shared" si="14"/>
        <v>0</v>
      </c>
      <c r="F60" s="247">
        <f t="shared" si="14"/>
        <v>0.16381274515068214</v>
      </c>
      <c r="G60" s="247">
        <f t="shared" si="14"/>
        <v>1.7405316777920907E-3</v>
      </c>
      <c r="H60" s="247">
        <f t="shared" si="14"/>
        <v>1.2655301514443903E-2</v>
      </c>
      <c r="I60" s="247">
        <f t="shared" si="14"/>
        <v>0</v>
      </c>
      <c r="J60" s="247">
        <f t="shared" si="14"/>
        <v>0</v>
      </c>
      <c r="K60" s="247">
        <f t="shared" si="14"/>
        <v>1.5643321390451034E-2</v>
      </c>
      <c r="L60" s="247">
        <f t="shared" si="14"/>
        <v>0.39931845367333541</v>
      </c>
      <c r="M60" s="247">
        <f t="shared" si="14"/>
        <v>3.3616706863660228E-3</v>
      </c>
      <c r="N60" s="247">
        <f t="shared" si="14"/>
        <v>0</v>
      </c>
      <c r="O60" s="247">
        <f t="shared" si="14"/>
        <v>0</v>
      </c>
      <c r="P60" s="247">
        <f t="shared" si="14"/>
        <v>0.40196553922448619</v>
      </c>
      <c r="Q60" s="247">
        <f t="shared" si="14"/>
        <v>1.2623173477027225E-3</v>
      </c>
      <c r="R60" s="247">
        <f t="shared" si="14"/>
        <v>1.2005966737021509E-4</v>
      </c>
      <c r="S60" s="247">
        <f t="shared" si="14"/>
        <v>1.2005966737021509E-4</v>
      </c>
      <c r="T60" s="247">
        <f t="shared" si="14"/>
        <v>1</v>
      </c>
    </row>
    <row r="61" spans="1:20" ht="15.75" thickTop="1">
      <c r="A61" s="201">
        <v>48</v>
      </c>
      <c r="B61" s="193"/>
      <c r="C61" s="213"/>
      <c r="D61" s="193"/>
      <c r="F61" s="193"/>
      <c r="H61" s="193"/>
      <c r="J61" s="193"/>
      <c r="K61" s="193"/>
      <c r="L61" s="193"/>
      <c r="N61" s="193"/>
      <c r="O61" s="193"/>
      <c r="P61" s="193"/>
      <c r="R61" s="193"/>
      <c r="S61" s="193"/>
      <c r="T61" s="193"/>
    </row>
    <row r="62" spans="1:20">
      <c r="A62" s="201">
        <v>49</v>
      </c>
      <c r="B62" s="193"/>
      <c r="C62" s="213"/>
      <c r="D62" s="193"/>
      <c r="F62" s="193"/>
      <c r="H62" s="193"/>
      <c r="J62" s="193"/>
      <c r="K62" s="193"/>
      <c r="L62" s="193"/>
      <c r="N62" s="193"/>
      <c r="O62" s="193"/>
      <c r="P62" s="193"/>
      <c r="R62" s="193"/>
      <c r="S62" s="193"/>
      <c r="T62" s="193"/>
    </row>
    <row r="63" spans="1:20">
      <c r="A63" s="201">
        <v>50</v>
      </c>
      <c r="B63" s="193" t="s">
        <v>166</v>
      </c>
      <c r="C63" s="213"/>
      <c r="D63" s="159">
        <f t="shared" ref="D63:S63" si="15">D18+D19</f>
        <v>0</v>
      </c>
      <c r="E63" s="159">
        <f t="shared" si="15"/>
        <v>0</v>
      </c>
      <c r="F63" s="159">
        <f t="shared" si="15"/>
        <v>0</v>
      </c>
      <c r="G63" s="159">
        <f t="shared" si="15"/>
        <v>0</v>
      </c>
      <c r="H63" s="159">
        <f t="shared" si="15"/>
        <v>0</v>
      </c>
      <c r="I63" s="159">
        <f t="shared" si="15"/>
        <v>0</v>
      </c>
      <c r="J63" s="159">
        <f t="shared" si="15"/>
        <v>9225.5833333333303</v>
      </c>
      <c r="K63" s="159">
        <f t="shared" si="15"/>
        <v>0</v>
      </c>
      <c r="L63" s="159">
        <f t="shared" si="15"/>
        <v>0</v>
      </c>
      <c r="M63" s="159">
        <f t="shared" si="15"/>
        <v>0</v>
      </c>
      <c r="N63" s="159">
        <f t="shared" si="15"/>
        <v>2604.0624804496547</v>
      </c>
      <c r="O63" s="159">
        <f t="shared" si="15"/>
        <v>549.95184261974555</v>
      </c>
      <c r="P63" s="159">
        <f t="shared" si="15"/>
        <v>0</v>
      </c>
      <c r="Q63" s="159">
        <f t="shared" si="15"/>
        <v>0</v>
      </c>
      <c r="R63" s="159">
        <f t="shared" si="15"/>
        <v>0</v>
      </c>
      <c r="S63" s="159">
        <f t="shared" si="15"/>
        <v>0</v>
      </c>
      <c r="T63" s="159">
        <f>SUM(D63:S63)</f>
        <v>12379.59765640273</v>
      </c>
    </row>
    <row r="64" spans="1:20">
      <c r="A64" s="201">
        <v>51</v>
      </c>
      <c r="B64" s="193"/>
      <c r="C64" s="213"/>
      <c r="D64" s="226"/>
      <c r="E64" s="226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</row>
    <row r="65" spans="1:20" ht="15.75" thickBot="1">
      <c r="A65" s="201">
        <v>52</v>
      </c>
      <c r="B65" s="234" t="s">
        <v>165</v>
      </c>
      <c r="C65" s="229"/>
      <c r="D65" s="247">
        <f t="shared" ref="D65:T65" si="16">D63/$T$63</f>
        <v>0</v>
      </c>
      <c r="E65" s="247">
        <f t="shared" si="16"/>
        <v>0</v>
      </c>
      <c r="F65" s="247">
        <f t="shared" si="16"/>
        <v>0</v>
      </c>
      <c r="G65" s="247">
        <f t="shared" si="16"/>
        <v>0</v>
      </c>
      <c r="H65" s="247">
        <f t="shared" si="16"/>
        <v>0</v>
      </c>
      <c r="I65" s="247">
        <f t="shared" si="16"/>
        <v>0</v>
      </c>
      <c r="J65" s="247">
        <f t="shared" si="16"/>
        <v>0.74522481177422251</v>
      </c>
      <c r="K65" s="247">
        <f t="shared" si="16"/>
        <v>0</v>
      </c>
      <c r="L65" s="247">
        <f t="shared" si="16"/>
        <v>0</v>
      </c>
      <c r="M65" s="247">
        <f t="shared" si="16"/>
        <v>0</v>
      </c>
      <c r="N65" s="247">
        <f t="shared" si="16"/>
        <v>0.21035114005525318</v>
      </c>
      <c r="O65" s="247">
        <f t="shared" si="16"/>
        <v>4.442404817052438E-2</v>
      </c>
      <c r="P65" s="247">
        <f t="shared" si="16"/>
        <v>0</v>
      </c>
      <c r="Q65" s="247">
        <f t="shared" si="16"/>
        <v>0</v>
      </c>
      <c r="R65" s="247">
        <f t="shared" si="16"/>
        <v>0</v>
      </c>
      <c r="S65" s="247">
        <f t="shared" si="16"/>
        <v>0</v>
      </c>
      <c r="T65" s="247">
        <f t="shared" si="16"/>
        <v>1</v>
      </c>
    </row>
    <row r="66" spans="1:20" ht="15.75" thickTop="1">
      <c r="A66" s="201">
        <v>53</v>
      </c>
      <c r="B66" s="193"/>
      <c r="C66" s="213"/>
      <c r="D66" s="245"/>
      <c r="F66" s="245"/>
      <c r="H66" s="245"/>
      <c r="J66" s="245"/>
      <c r="K66" s="245"/>
      <c r="L66" s="245"/>
      <c r="N66" s="245"/>
      <c r="O66" s="245"/>
      <c r="P66" s="245"/>
      <c r="R66" s="245"/>
      <c r="S66" s="245"/>
      <c r="T66" s="245"/>
    </row>
    <row r="67" spans="1:20">
      <c r="A67" s="201">
        <v>54</v>
      </c>
      <c r="B67" s="193"/>
      <c r="C67" s="213"/>
      <c r="D67" s="193"/>
      <c r="F67" s="193"/>
      <c r="H67" s="193"/>
      <c r="J67" s="193"/>
      <c r="K67" s="193"/>
      <c r="L67" s="193"/>
      <c r="N67" s="193"/>
      <c r="O67" s="193"/>
      <c r="P67" s="193"/>
      <c r="R67" s="193"/>
      <c r="S67" s="193"/>
      <c r="T67" s="193"/>
    </row>
    <row r="68" spans="1:20">
      <c r="A68" s="201">
        <v>55</v>
      </c>
      <c r="B68" s="193" t="s">
        <v>163</v>
      </c>
      <c r="C68" s="213"/>
      <c r="D68" s="159">
        <f t="shared" ref="D68:S68" si="17">D32</f>
        <v>749672.72777777794</v>
      </c>
      <c r="E68" s="159">
        <f t="shared" si="17"/>
        <v>4390</v>
      </c>
      <c r="F68" s="159">
        <f t="shared" si="17"/>
        <v>16206.502217720737</v>
      </c>
      <c r="G68" s="159">
        <f t="shared" si="17"/>
        <v>203.6308194358472</v>
      </c>
      <c r="H68" s="159">
        <f t="shared" si="17"/>
        <v>18128.148246234894</v>
      </c>
      <c r="I68" s="159">
        <f t="shared" si="17"/>
        <v>573.95741339764061</v>
      </c>
      <c r="J68" s="159">
        <f t="shared" si="17"/>
        <v>0</v>
      </c>
      <c r="K68" s="159">
        <f t="shared" si="17"/>
        <v>11733.121966721188</v>
      </c>
      <c r="L68" s="159">
        <f t="shared" si="17"/>
        <v>3640.755017945366</v>
      </c>
      <c r="M68" s="159">
        <f t="shared" si="17"/>
        <v>30.649771648367484</v>
      </c>
      <c r="N68" s="159">
        <f t="shared" si="17"/>
        <v>2604.0624804496547</v>
      </c>
      <c r="O68" s="159">
        <f t="shared" si="17"/>
        <v>549.95184261974555</v>
      </c>
      <c r="P68" s="159">
        <f t="shared" si="17"/>
        <v>84458.755956875131</v>
      </c>
      <c r="Q68" s="159">
        <f t="shared" si="17"/>
        <v>326.59025000000003</v>
      </c>
      <c r="R68" s="159">
        <f t="shared" si="17"/>
        <v>85.312221541236596</v>
      </c>
      <c r="S68" s="159">
        <f t="shared" si="17"/>
        <v>85.312221541236596</v>
      </c>
      <c r="T68" s="159">
        <f>SUM(D68:S68)</f>
        <v>892689.47820390866</v>
      </c>
    </row>
    <row r="69" spans="1:20">
      <c r="A69" s="201">
        <v>56</v>
      </c>
      <c r="B69" s="193"/>
      <c r="C69" s="213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</row>
    <row r="70" spans="1:20" ht="15.75" thickBot="1">
      <c r="A70" s="201">
        <v>57</v>
      </c>
      <c r="B70" s="234" t="s">
        <v>164</v>
      </c>
      <c r="C70" s="229"/>
      <c r="D70" s="244">
        <f t="shared" ref="D70:T70" si="18">D68/$T$68</f>
        <v>0.83979115479900079</v>
      </c>
      <c r="E70" s="244">
        <f t="shared" si="18"/>
        <v>4.9177234718086752E-3</v>
      </c>
      <c r="F70" s="244">
        <f t="shared" si="18"/>
        <v>1.8154691651937269E-2</v>
      </c>
      <c r="G70" s="244">
        <f t="shared" si="18"/>
        <v>2.2810935314881547E-4</v>
      </c>
      <c r="H70" s="244">
        <f t="shared" si="18"/>
        <v>2.030733943757098E-2</v>
      </c>
      <c r="I70" s="244">
        <f t="shared" si="18"/>
        <v>6.4295303956359267E-4</v>
      </c>
      <c r="J70" s="244">
        <f t="shared" si="18"/>
        <v>0</v>
      </c>
      <c r="K70" s="244">
        <f t="shared" si="18"/>
        <v>1.3143564759302676E-2</v>
      </c>
      <c r="L70" s="244">
        <f t="shared" si="18"/>
        <v>4.0784114821993487E-3</v>
      </c>
      <c r="M70" s="244">
        <f t="shared" si="18"/>
        <v>3.4334191672153267E-5</v>
      </c>
      <c r="N70" s="244">
        <f t="shared" si="18"/>
        <v>2.9170977635907939E-3</v>
      </c>
      <c r="O70" s="244">
        <f t="shared" si="18"/>
        <v>6.1606175052746081E-4</v>
      </c>
      <c r="P70" s="244">
        <f t="shared" si="18"/>
        <v>9.461157325031562E-2</v>
      </c>
      <c r="Q70" s="244">
        <f t="shared" si="18"/>
        <v>3.658497808858458E-4</v>
      </c>
      <c r="R70" s="244">
        <f t="shared" si="18"/>
        <v>9.5567634238150539E-5</v>
      </c>
      <c r="S70" s="244">
        <f t="shared" si="18"/>
        <v>9.5567634238150539E-5</v>
      </c>
      <c r="T70" s="244">
        <f t="shared" si="18"/>
        <v>1</v>
      </c>
    </row>
    <row r="71" spans="1:20" ht="15.75" thickTop="1">
      <c r="A71" s="201">
        <v>58</v>
      </c>
      <c r="B71" s="193"/>
      <c r="C71" s="213"/>
      <c r="D71" s="246"/>
      <c r="F71" s="246"/>
      <c r="H71" s="246"/>
      <c r="J71" s="246"/>
      <c r="K71" s="246"/>
      <c r="L71" s="246"/>
      <c r="N71" s="246"/>
      <c r="O71" s="246"/>
      <c r="P71" s="246"/>
      <c r="R71" s="246"/>
      <c r="S71" s="246"/>
      <c r="T71" s="245"/>
    </row>
    <row r="72" spans="1:20">
      <c r="A72" s="201">
        <v>59</v>
      </c>
      <c r="B72" s="193"/>
      <c r="C72" s="213"/>
      <c r="D72" s="246"/>
      <c r="F72" s="246"/>
      <c r="H72" s="246"/>
      <c r="J72" s="246"/>
      <c r="K72" s="246"/>
      <c r="L72" s="246"/>
      <c r="N72" s="246"/>
      <c r="O72" s="246"/>
      <c r="P72" s="246"/>
      <c r="R72" s="246"/>
      <c r="S72" s="246"/>
      <c r="T72" s="245"/>
    </row>
    <row r="73" spans="1:20">
      <c r="A73" s="201">
        <v>60</v>
      </c>
      <c r="B73" s="193" t="s">
        <v>163</v>
      </c>
      <c r="C73" s="213"/>
      <c r="D73" s="159">
        <f t="shared" ref="D73:S73" si="19">D43</f>
        <v>749672.72777777794</v>
      </c>
      <c r="E73" s="159">
        <f t="shared" si="19"/>
        <v>4390</v>
      </c>
      <c r="F73" s="159">
        <f t="shared" si="19"/>
        <v>16571.807638625527</v>
      </c>
      <c r="G73" s="159">
        <f t="shared" si="19"/>
        <v>208.22079457075708</v>
      </c>
      <c r="H73" s="159">
        <f t="shared" si="19"/>
        <v>260.61913256221544</v>
      </c>
      <c r="I73" s="159">
        <f t="shared" si="19"/>
        <v>8.251492715943213</v>
      </c>
      <c r="J73" s="159">
        <f t="shared" si="19"/>
        <v>8338.0385383656758</v>
      </c>
      <c r="K73" s="159">
        <f t="shared" si="19"/>
        <v>563.90030515368869</v>
      </c>
      <c r="L73" s="159">
        <f t="shared" si="19"/>
        <v>3197.4982513685791</v>
      </c>
      <c r="M73" s="159">
        <f t="shared" si="19"/>
        <v>26.918205363295314</v>
      </c>
      <c r="N73" s="159">
        <f t="shared" si="19"/>
        <v>2354.8155830670157</v>
      </c>
      <c r="O73" s="159">
        <f t="shared" si="19"/>
        <v>497.31340114150277</v>
      </c>
      <c r="P73" s="159">
        <f t="shared" si="19"/>
        <v>79752.481296047088</v>
      </c>
      <c r="Q73" s="159">
        <f t="shared" si="19"/>
        <v>308.39174114636131</v>
      </c>
      <c r="R73" s="159">
        <f t="shared" si="19"/>
        <v>3.5011185392799637</v>
      </c>
      <c r="S73" s="159">
        <f t="shared" si="19"/>
        <v>3.5011185392799637</v>
      </c>
      <c r="T73" s="159">
        <f>SUM(D73:S73)</f>
        <v>866157.98639498395</v>
      </c>
    </row>
    <row r="74" spans="1:20">
      <c r="A74" s="201">
        <v>61</v>
      </c>
      <c r="B74" s="193"/>
      <c r="C74" s="213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</row>
    <row r="75" spans="1:20" ht="15.75" thickBot="1">
      <c r="A75" s="201">
        <v>62</v>
      </c>
      <c r="B75" s="234" t="s">
        <v>162</v>
      </c>
      <c r="C75" s="229"/>
      <c r="D75" s="244">
        <f t="shared" ref="D75:T75" si="20">D73/$T$73</f>
        <v>0.86551499790237274</v>
      </c>
      <c r="E75" s="244">
        <f t="shared" si="20"/>
        <v>5.068359432061023E-3</v>
      </c>
      <c r="F75" s="244">
        <f t="shared" si="20"/>
        <v>1.9132546139300363E-2</v>
      </c>
      <c r="G75" s="244">
        <f t="shared" si="20"/>
        <v>2.4039586061820893E-4</v>
      </c>
      <c r="H75" s="244">
        <f t="shared" si="20"/>
        <v>3.0089098831372817E-4</v>
      </c>
      <c r="I75" s="244">
        <f t="shared" si="20"/>
        <v>9.5265446322172227E-6</v>
      </c>
      <c r="J75" s="244">
        <f t="shared" si="20"/>
        <v>9.6264638430100177E-3</v>
      </c>
      <c r="K75" s="244">
        <f t="shared" si="20"/>
        <v>6.5103631671247994E-4</v>
      </c>
      <c r="L75" s="244">
        <f t="shared" si="20"/>
        <v>3.6915877952898783E-3</v>
      </c>
      <c r="M75" s="244">
        <f t="shared" si="20"/>
        <v>3.1077708439000775E-5</v>
      </c>
      <c r="N75" s="244">
        <f t="shared" si="20"/>
        <v>2.7186906084742564E-3</v>
      </c>
      <c r="O75" s="244">
        <f t="shared" si="20"/>
        <v>5.7416015201956327E-4</v>
      </c>
      <c r="P75" s="244">
        <f t="shared" si="20"/>
        <v>9.2076136858107185E-2</v>
      </c>
      <c r="Q75" s="244">
        <f t="shared" si="20"/>
        <v>3.560456013687658E-4</v>
      </c>
      <c r="R75" s="244">
        <f t="shared" si="20"/>
        <v>4.0421246403925543E-6</v>
      </c>
      <c r="S75" s="244">
        <f t="shared" si="20"/>
        <v>4.0421246403925543E-6</v>
      </c>
      <c r="T75" s="244">
        <f t="shared" si="20"/>
        <v>1</v>
      </c>
    </row>
    <row r="76" spans="1:20" ht="15.75" thickTop="1">
      <c r="A76" s="201"/>
      <c r="B76" s="202"/>
      <c r="C76" s="229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3"/>
    </row>
    <row r="77" spans="1:20">
      <c r="A77" s="201"/>
      <c r="B77" s="202"/>
      <c r="C77" s="229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</row>
    <row r="78" spans="1:20">
      <c r="A78" s="201"/>
      <c r="B78" s="202"/>
      <c r="C78" s="229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</row>
    <row r="79" spans="1:20">
      <c r="A79" s="201"/>
      <c r="B79" s="202"/>
      <c r="C79" s="229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</row>
    <row r="80" spans="1:20">
      <c r="A80" s="201"/>
      <c r="B80" s="241" t="s">
        <v>161</v>
      </c>
      <c r="C80" s="21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</row>
    <row r="81" spans="1:15">
      <c r="A81" s="201"/>
      <c r="B81" s="193"/>
      <c r="C81" s="21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</row>
    <row r="82" spans="1:15">
      <c r="A82" s="240"/>
      <c r="B82" s="178" t="s">
        <v>474</v>
      </c>
      <c r="C82" s="177"/>
      <c r="D82" s="238"/>
      <c r="E82" s="238"/>
      <c r="F82" s="238"/>
      <c r="G82" s="238"/>
      <c r="H82" s="238"/>
      <c r="I82" s="238"/>
      <c r="J82" s="193"/>
      <c r="K82" s="193"/>
      <c r="L82" s="193"/>
      <c r="M82" s="193"/>
      <c r="N82" s="193"/>
      <c r="O82" s="193"/>
    </row>
    <row r="83" spans="1:15">
      <c r="A83" s="240"/>
      <c r="B83" s="178" t="s">
        <v>99</v>
      </c>
      <c r="C83" s="177"/>
      <c r="D83" s="238"/>
      <c r="E83" s="238"/>
      <c r="F83" s="238"/>
      <c r="G83" s="238"/>
      <c r="H83" s="238"/>
      <c r="I83" s="238"/>
      <c r="J83" s="193"/>
      <c r="K83" s="193"/>
      <c r="L83" s="193"/>
      <c r="M83" s="193"/>
      <c r="N83" s="193"/>
      <c r="O83" s="193"/>
    </row>
    <row r="84" spans="1:15">
      <c r="A84" s="240"/>
      <c r="B84" s="178" t="s">
        <v>475</v>
      </c>
      <c r="C84" s="177"/>
      <c r="D84" s="238"/>
      <c r="E84" s="238"/>
      <c r="F84" s="238"/>
      <c r="G84" s="238"/>
      <c r="H84" s="238"/>
      <c r="I84" s="238"/>
      <c r="J84" s="193"/>
      <c r="K84" s="193"/>
      <c r="L84" s="193"/>
      <c r="M84" s="193"/>
      <c r="N84" s="193"/>
      <c r="O84" s="193"/>
    </row>
    <row r="85" spans="1:15">
      <c r="A85" s="240"/>
      <c r="B85" s="178" t="s">
        <v>476</v>
      </c>
      <c r="C85" s="177"/>
      <c r="D85" s="238"/>
      <c r="E85" s="238"/>
      <c r="F85" s="238"/>
      <c r="G85" s="238"/>
      <c r="H85" s="238"/>
      <c r="I85" s="238"/>
      <c r="J85" s="193"/>
      <c r="K85" s="193"/>
      <c r="L85" s="193"/>
      <c r="M85" s="193"/>
      <c r="N85" s="193"/>
      <c r="O85" s="193"/>
    </row>
    <row r="86" spans="1:15">
      <c r="A86" s="240"/>
      <c r="B86" s="178" t="s">
        <v>477</v>
      </c>
      <c r="C86" s="177"/>
      <c r="D86" s="238"/>
      <c r="E86" s="238"/>
      <c r="F86" s="238"/>
      <c r="G86" s="238"/>
      <c r="H86" s="238"/>
      <c r="I86" s="238"/>
      <c r="J86" s="193"/>
      <c r="K86" s="193"/>
      <c r="L86" s="193"/>
      <c r="M86" s="193"/>
      <c r="N86" s="193"/>
      <c r="O86" s="193"/>
    </row>
    <row r="87" spans="1:15">
      <c r="A87" s="201"/>
      <c r="B87" s="239" t="s">
        <v>160</v>
      </c>
      <c r="C87" s="177"/>
      <c r="D87" s="238"/>
      <c r="E87" s="238"/>
      <c r="F87" s="238"/>
      <c r="G87" s="238"/>
      <c r="H87" s="238"/>
      <c r="I87" s="238"/>
      <c r="J87" s="193"/>
      <c r="K87" s="193"/>
      <c r="L87" s="193"/>
      <c r="M87" s="193"/>
      <c r="N87" s="193"/>
      <c r="O87" s="193"/>
    </row>
    <row r="88" spans="1:15">
      <c r="A88" s="201"/>
      <c r="B88" s="193"/>
      <c r="C88" s="21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</row>
    <row r="89" spans="1:15">
      <c r="A89" s="201"/>
      <c r="B89" s="171" t="s">
        <v>132</v>
      </c>
      <c r="C89" s="171" t="s">
        <v>131</v>
      </c>
      <c r="D89" s="171" t="s">
        <v>130</v>
      </c>
      <c r="E89" s="171" t="s">
        <v>129</v>
      </c>
      <c r="F89" s="171" t="s">
        <v>128</v>
      </c>
      <c r="G89" s="171" t="s">
        <v>127</v>
      </c>
      <c r="H89" s="171" t="s">
        <v>126</v>
      </c>
      <c r="I89" s="171" t="s">
        <v>125</v>
      </c>
      <c r="J89" s="236"/>
      <c r="K89" s="193"/>
      <c r="L89" s="193"/>
      <c r="M89" s="193"/>
      <c r="N89" s="193"/>
      <c r="O89" s="193"/>
    </row>
    <row r="90" spans="1:15">
      <c r="A90" s="201"/>
      <c r="B90" s="202"/>
      <c r="C90" s="229"/>
      <c r="D90" s="237"/>
      <c r="E90" s="237"/>
      <c r="F90" s="202"/>
      <c r="G90" s="202"/>
      <c r="H90" s="202"/>
      <c r="I90" s="202"/>
      <c r="J90" s="202"/>
      <c r="K90" s="193"/>
      <c r="L90" s="193"/>
      <c r="M90" s="193"/>
      <c r="N90" s="193"/>
      <c r="O90" s="193"/>
    </row>
    <row r="91" spans="1:15">
      <c r="A91" s="201"/>
      <c r="B91" s="202"/>
      <c r="C91" s="229"/>
      <c r="D91" s="236" t="s">
        <v>159</v>
      </c>
      <c r="E91" s="234" t="s">
        <v>158</v>
      </c>
      <c r="F91" s="234" t="s">
        <v>156</v>
      </c>
      <c r="G91" s="234" t="s">
        <v>157</v>
      </c>
      <c r="H91" s="234" t="s">
        <v>156</v>
      </c>
      <c r="I91" s="234" t="s">
        <v>155</v>
      </c>
      <c r="J91" s="202"/>
      <c r="K91" s="193"/>
      <c r="L91" s="193"/>
      <c r="M91" s="193"/>
      <c r="N91" s="193"/>
      <c r="O91" s="193"/>
    </row>
    <row r="92" spans="1:15">
      <c r="A92" s="201"/>
      <c r="B92" s="202"/>
      <c r="C92" s="229"/>
      <c r="D92" s="236" t="s">
        <v>154</v>
      </c>
      <c r="E92" s="234" t="s">
        <v>153</v>
      </c>
      <c r="F92" s="235">
        <v>902</v>
      </c>
      <c r="G92" s="234" t="s">
        <v>153</v>
      </c>
      <c r="H92" s="235">
        <v>903</v>
      </c>
      <c r="I92" s="234" t="s">
        <v>153</v>
      </c>
      <c r="J92" s="202"/>
      <c r="K92" s="193"/>
      <c r="L92" s="193"/>
      <c r="M92" s="193"/>
      <c r="N92" s="193"/>
      <c r="O92" s="193"/>
    </row>
    <row r="93" spans="1:15">
      <c r="A93" s="201"/>
      <c r="B93" s="233" t="s">
        <v>114</v>
      </c>
      <c r="C93" s="232"/>
      <c r="D93" s="231"/>
      <c r="E93" s="230" t="s">
        <v>152</v>
      </c>
      <c r="F93" s="231" t="s">
        <v>150</v>
      </c>
      <c r="G93" s="230" t="s">
        <v>151</v>
      </c>
      <c r="H93" s="231" t="s">
        <v>150</v>
      </c>
      <c r="I93" s="230" t="s">
        <v>149</v>
      </c>
      <c r="J93" s="202"/>
      <c r="K93" s="193"/>
      <c r="L93" s="193"/>
      <c r="M93" s="193"/>
      <c r="N93" s="193"/>
      <c r="O93" s="193"/>
    </row>
    <row r="94" spans="1:15">
      <c r="A94" s="201"/>
      <c r="B94" s="202"/>
      <c r="C94" s="229"/>
      <c r="D94" s="202"/>
      <c r="E94" s="202"/>
      <c r="F94" s="202"/>
      <c r="G94" s="202"/>
      <c r="H94" s="202"/>
      <c r="I94" s="202"/>
      <c r="J94" s="202"/>
      <c r="K94" s="193"/>
      <c r="L94" s="193"/>
      <c r="M94" s="193"/>
      <c r="N94" s="193"/>
      <c r="O94" s="193"/>
    </row>
    <row r="95" spans="1:15">
      <c r="A95" s="201">
        <v>1</v>
      </c>
      <c r="B95" s="215" t="s">
        <v>96</v>
      </c>
      <c r="C95" s="213"/>
      <c r="D95" s="213">
        <v>1</v>
      </c>
      <c r="E95" s="254">
        <v>722632</v>
      </c>
      <c r="F95" s="214">
        <v>1</v>
      </c>
      <c r="G95" s="159">
        <f>E95*F95</f>
        <v>722632</v>
      </c>
      <c r="H95" s="214">
        <f>$F$95</f>
        <v>1</v>
      </c>
      <c r="I95" s="159">
        <f>E95*H95</f>
        <v>722632</v>
      </c>
      <c r="J95" s="202"/>
      <c r="K95" s="193"/>
      <c r="L95" s="193"/>
      <c r="M95" s="193"/>
      <c r="N95" s="193"/>
      <c r="O95" s="193"/>
    </row>
    <row r="96" spans="1:15">
      <c r="A96" s="201">
        <v>2</v>
      </c>
      <c r="B96" s="215"/>
      <c r="C96" s="213"/>
      <c r="D96" s="213" t="s">
        <v>92</v>
      </c>
      <c r="E96" s="254">
        <v>4390</v>
      </c>
      <c r="F96" s="214">
        <v>1</v>
      </c>
      <c r="G96" s="159">
        <f>E96*F96</f>
        <v>4390</v>
      </c>
      <c r="H96" s="214">
        <f>$F$96</f>
        <v>1</v>
      </c>
      <c r="I96" s="159">
        <f>E96*H96</f>
        <v>4390</v>
      </c>
      <c r="J96" s="202"/>
      <c r="K96" s="193"/>
      <c r="L96" s="193"/>
      <c r="M96" s="193"/>
      <c r="N96" s="193"/>
      <c r="O96" s="193"/>
    </row>
    <row r="97" spans="1:15">
      <c r="A97" s="201">
        <v>3</v>
      </c>
      <c r="B97" s="201"/>
      <c r="C97" s="213"/>
      <c r="D97" s="213">
        <v>2</v>
      </c>
      <c r="E97" s="254">
        <v>379.61111111111086</v>
      </c>
      <c r="F97" s="214">
        <f>$F$95</f>
        <v>1</v>
      </c>
      <c r="G97" s="159">
        <f>E97*F97</f>
        <v>379.61111111111086</v>
      </c>
      <c r="H97" s="214">
        <f>$F$97</f>
        <v>1</v>
      </c>
      <c r="I97" s="159">
        <f>E97*H97</f>
        <v>379.61111111111086</v>
      </c>
      <c r="J97" s="202"/>
      <c r="K97" s="193"/>
      <c r="L97" s="193"/>
      <c r="M97" s="193"/>
      <c r="N97" s="193"/>
      <c r="O97" s="193"/>
    </row>
    <row r="98" spans="1:15">
      <c r="A98" s="201">
        <v>4</v>
      </c>
      <c r="B98" s="201"/>
      <c r="C98" s="213"/>
      <c r="D98" s="213">
        <v>3</v>
      </c>
      <c r="E98" s="255">
        <v>26661.116666666861</v>
      </c>
      <c r="F98" s="220">
        <f>$F$95</f>
        <v>1</v>
      </c>
      <c r="G98" s="163">
        <f>E98*F98</f>
        <v>26661.116666666861</v>
      </c>
      <c r="H98" s="220">
        <f>$F$98</f>
        <v>1</v>
      </c>
      <c r="I98" s="163">
        <f>E98*H98</f>
        <v>26661.116666666861</v>
      </c>
      <c r="J98" s="202"/>
      <c r="K98" s="193"/>
      <c r="L98" s="193"/>
      <c r="M98" s="193"/>
      <c r="N98" s="193"/>
      <c r="O98" s="193"/>
    </row>
    <row r="99" spans="1:15">
      <c r="A99" s="201">
        <v>5</v>
      </c>
      <c r="B99" s="210" t="s">
        <v>136</v>
      </c>
      <c r="C99" s="213"/>
      <c r="D99" s="213"/>
      <c r="E99" s="159">
        <f>SUM(E95:E98)</f>
        <v>754062.72777777794</v>
      </c>
      <c r="F99" s="208"/>
      <c r="G99" s="159">
        <f>SUM(G95:G98)</f>
        <v>754062.72777777794</v>
      </c>
      <c r="H99" s="208"/>
      <c r="I99" s="159">
        <f>SUM(I95:I98)</f>
        <v>754062.72777777794</v>
      </c>
      <c r="J99" s="202"/>
      <c r="K99" s="193"/>
      <c r="L99" s="193"/>
      <c r="M99" s="193"/>
      <c r="N99" s="193"/>
      <c r="O99" s="193"/>
    </row>
    <row r="100" spans="1:15">
      <c r="A100" s="201">
        <v>6</v>
      </c>
      <c r="B100" s="201"/>
      <c r="C100" s="205"/>
      <c r="D100" s="213"/>
      <c r="E100" s="228"/>
      <c r="F100" s="228"/>
      <c r="G100" s="228"/>
      <c r="H100" s="228"/>
      <c r="I100" s="193"/>
      <c r="J100" s="202"/>
      <c r="K100" s="193"/>
      <c r="L100" s="193"/>
      <c r="M100" s="193"/>
      <c r="N100" s="193"/>
      <c r="O100" s="193"/>
    </row>
    <row r="101" spans="1:15">
      <c r="A101" s="201">
        <v>7</v>
      </c>
      <c r="B101" s="201"/>
      <c r="C101" s="205"/>
      <c r="D101" s="213"/>
      <c r="E101" s="193"/>
      <c r="F101" s="193"/>
      <c r="G101" s="193"/>
      <c r="H101" s="193"/>
      <c r="I101" s="193"/>
      <c r="J101" s="202"/>
      <c r="K101" s="193"/>
      <c r="L101" s="193"/>
      <c r="M101" s="193"/>
      <c r="N101" s="193"/>
      <c r="O101" s="193"/>
    </row>
    <row r="102" spans="1:15">
      <c r="A102" s="201">
        <v>8</v>
      </c>
      <c r="B102" s="215" t="s">
        <v>148</v>
      </c>
      <c r="C102" s="205"/>
      <c r="D102" s="213">
        <v>6</v>
      </c>
      <c r="E102" s="254">
        <v>14039.544444444387</v>
      </c>
      <c r="F102" s="214">
        <v>1.05209889916192</v>
      </c>
      <c r="G102" s="159">
        <f t="shared" ref="G102:G108" si="21">E102*F102</f>
        <v>14770.98925473479</v>
      </c>
      <c r="H102" s="214">
        <v>1.0758139134215401</v>
      </c>
      <c r="I102" s="159">
        <f t="shared" ref="I102:I108" si="22">E102*H102</f>
        <v>15103.937251433359</v>
      </c>
      <c r="J102" s="202"/>
      <c r="K102" s="193"/>
      <c r="L102" s="193"/>
      <c r="M102" s="193"/>
      <c r="N102" s="193"/>
      <c r="O102" s="193"/>
    </row>
    <row r="103" spans="1:15">
      <c r="A103" s="201">
        <v>9</v>
      </c>
      <c r="B103" s="215"/>
      <c r="C103" s="205"/>
      <c r="D103" s="213" t="s">
        <v>43</v>
      </c>
      <c r="E103" s="254">
        <v>179.04999999999973</v>
      </c>
      <c r="F103" s="214">
        <v>1.05209889916192</v>
      </c>
      <c r="G103" s="159">
        <f t="shared" si="21"/>
        <v>188.37830789494149</v>
      </c>
      <c r="H103" s="214">
        <v>1.0758139134215401</v>
      </c>
      <c r="I103" s="159">
        <f t="shared" si="22"/>
        <v>192.62448119812646</v>
      </c>
      <c r="J103" s="202"/>
      <c r="K103" s="193"/>
      <c r="L103" s="193"/>
      <c r="M103" s="193"/>
      <c r="N103" s="193"/>
      <c r="O103" s="193"/>
    </row>
    <row r="104" spans="1:15">
      <c r="A104" s="201">
        <v>10</v>
      </c>
      <c r="B104" s="215"/>
      <c r="C104" s="205"/>
      <c r="D104" s="213">
        <v>8</v>
      </c>
      <c r="E104" s="254">
        <v>136.84455175983399</v>
      </c>
      <c r="F104" s="214">
        <v>74.831475019249098</v>
      </c>
      <c r="G104" s="159">
        <f t="shared" si="21"/>
        <v>10240.279656536357</v>
      </c>
      <c r="H104" s="214">
        <f>$H$102</f>
        <v>1.0758139134215401</v>
      </c>
      <c r="I104" s="159">
        <f t="shared" si="22"/>
        <v>147.21927275916352</v>
      </c>
      <c r="J104" s="202"/>
      <c r="K104" s="193"/>
      <c r="L104" s="193"/>
      <c r="M104" s="193"/>
      <c r="N104" s="193"/>
      <c r="O104" s="193"/>
    </row>
    <row r="105" spans="1:15">
      <c r="A105" s="201">
        <v>11</v>
      </c>
      <c r="B105" s="215"/>
      <c r="C105" s="205"/>
      <c r="D105" s="213" t="s">
        <v>75</v>
      </c>
      <c r="E105" s="254">
        <v>7.67</v>
      </c>
      <c r="F105" s="214">
        <v>74.831475019249098</v>
      </c>
      <c r="G105" s="159">
        <f t="shared" si="21"/>
        <v>573.95741339764061</v>
      </c>
      <c r="H105" s="214">
        <f>$H$103</f>
        <v>1.0758139134215401</v>
      </c>
      <c r="I105" s="159">
        <f t="shared" si="22"/>
        <v>8.251492715943213</v>
      </c>
      <c r="J105" s="202"/>
      <c r="K105" s="193"/>
      <c r="L105" s="193"/>
      <c r="M105" s="193"/>
      <c r="N105" s="193"/>
      <c r="O105" s="193"/>
    </row>
    <row r="106" spans="1:15">
      <c r="A106" s="201">
        <v>12</v>
      </c>
      <c r="B106" s="201"/>
      <c r="C106" s="205"/>
      <c r="D106" s="213">
        <v>9</v>
      </c>
      <c r="E106" s="254">
        <v>29.766675347616502</v>
      </c>
      <c r="F106" s="214">
        <v>72.848073437599268</v>
      </c>
      <c r="G106" s="159">
        <f t="shared" si="21"/>
        <v>2168.4449517163425</v>
      </c>
      <c r="H106" s="214">
        <v>3.5011185392799637</v>
      </c>
      <c r="I106" s="159">
        <f t="shared" si="22"/>
        <v>104.21665891226799</v>
      </c>
      <c r="J106" s="202"/>
      <c r="K106" s="193"/>
      <c r="L106" s="193"/>
      <c r="M106" s="193"/>
      <c r="N106" s="193"/>
      <c r="O106" s="193"/>
    </row>
    <row r="107" spans="1:15">
      <c r="A107" s="201">
        <v>13</v>
      </c>
      <c r="B107" s="201"/>
      <c r="C107" s="205"/>
      <c r="D107" s="213">
        <v>23</v>
      </c>
      <c r="E107" s="254">
        <v>81110.707873541804</v>
      </c>
      <c r="F107" s="214">
        <v>1</v>
      </c>
      <c r="G107" s="159">
        <f t="shared" si="21"/>
        <v>81110.707873541804</v>
      </c>
      <c r="H107" s="214">
        <v>0.94427724387473699</v>
      </c>
      <c r="I107" s="159">
        <f t="shared" si="22"/>
        <v>76590.995679556989</v>
      </c>
      <c r="J107" s="202"/>
      <c r="K107" s="193"/>
      <c r="L107" s="193"/>
      <c r="M107" s="193"/>
      <c r="N107" s="193"/>
      <c r="O107" s="193"/>
    </row>
    <row r="108" spans="1:15">
      <c r="A108" s="201">
        <v>14</v>
      </c>
      <c r="B108" s="201"/>
      <c r="C108" s="205"/>
      <c r="D108" s="213" t="s">
        <v>69</v>
      </c>
      <c r="E108" s="254">
        <v>316.07616666666667</v>
      </c>
      <c r="F108" s="214">
        <v>1</v>
      </c>
      <c r="G108" s="159">
        <f t="shared" si="21"/>
        <v>316.07616666666667</v>
      </c>
      <c r="H108" s="214">
        <v>0.94427724387473699</v>
      </c>
      <c r="I108" s="159">
        <f t="shared" si="22"/>
        <v>298.46353151449199</v>
      </c>
      <c r="J108" s="202"/>
      <c r="K108" s="193"/>
      <c r="L108" s="193"/>
      <c r="M108" s="193"/>
      <c r="N108" s="193"/>
      <c r="O108" s="193"/>
    </row>
    <row r="109" spans="1:15">
      <c r="A109" s="201">
        <v>15</v>
      </c>
      <c r="B109" s="210" t="s">
        <v>136</v>
      </c>
      <c r="C109" s="213"/>
      <c r="D109" s="213"/>
      <c r="E109" s="226">
        <f>SUM(E102:E108)</f>
        <v>95819.659711760309</v>
      </c>
      <c r="F109" s="227"/>
      <c r="G109" s="226">
        <f>SUM(G102:G108)</f>
        <v>109368.83362448854</v>
      </c>
      <c r="H109" s="227"/>
      <c r="I109" s="226">
        <f>SUM(I102:I108)</f>
        <v>92445.708368090345</v>
      </c>
      <c r="J109" s="202"/>
      <c r="K109" s="193"/>
      <c r="L109" s="193"/>
      <c r="M109" s="193"/>
      <c r="N109" s="193"/>
      <c r="O109" s="193"/>
    </row>
    <row r="110" spans="1:15">
      <c r="A110" s="201">
        <v>16</v>
      </c>
      <c r="B110" s="201"/>
      <c r="C110" s="205"/>
      <c r="D110" s="213"/>
      <c r="E110" s="193"/>
      <c r="F110" s="193"/>
      <c r="G110" s="193"/>
      <c r="H110" s="193"/>
      <c r="I110" s="193"/>
      <c r="J110" s="202"/>
      <c r="K110" s="193"/>
      <c r="L110" s="193"/>
      <c r="M110" s="193"/>
      <c r="N110" s="193"/>
      <c r="O110" s="154"/>
    </row>
    <row r="111" spans="1:15">
      <c r="A111" s="201">
        <v>17</v>
      </c>
      <c r="B111" s="201"/>
      <c r="C111" s="205"/>
      <c r="D111" s="213"/>
      <c r="E111" s="193"/>
      <c r="F111" s="193"/>
      <c r="G111" s="193"/>
      <c r="H111" s="193"/>
      <c r="I111" s="193"/>
      <c r="J111" s="202"/>
      <c r="K111" s="193"/>
      <c r="L111" s="193"/>
      <c r="M111" s="193"/>
      <c r="N111" s="193"/>
      <c r="O111" s="154"/>
    </row>
    <row r="112" spans="1:15">
      <c r="A112" s="201">
        <v>18</v>
      </c>
      <c r="B112" s="215" t="s">
        <v>55</v>
      </c>
      <c r="C112" s="205"/>
      <c r="D112" s="213">
        <v>6</v>
      </c>
      <c r="E112" s="254">
        <v>1364.4277777777809</v>
      </c>
      <c r="F112" s="214">
        <f>$F$102</f>
        <v>1.05209889916192</v>
      </c>
      <c r="G112" s="159">
        <f t="shared" ref="G112:G120" si="23">E112*F112</f>
        <v>1435.512962985948</v>
      </c>
      <c r="H112" s="214">
        <f>$H$102</f>
        <v>1.0758139134215401</v>
      </c>
      <c r="I112" s="221">
        <f t="shared" ref="I112:I120" si="24">E112*H112</f>
        <v>1467.8703871921698</v>
      </c>
      <c r="J112" s="202"/>
      <c r="K112" s="193"/>
      <c r="L112" s="193"/>
      <c r="M112" s="193"/>
      <c r="N112" s="193"/>
      <c r="O112" s="193"/>
    </row>
    <row r="113" spans="1:15">
      <c r="A113" s="201">
        <v>19</v>
      </c>
      <c r="B113" s="215"/>
      <c r="C113" s="205"/>
      <c r="D113" s="213" t="s">
        <v>43</v>
      </c>
      <c r="E113" s="254">
        <v>14.497222222222224</v>
      </c>
      <c r="F113" s="214">
        <f>$F$103</f>
        <v>1.05209889916192</v>
      </c>
      <c r="G113" s="159">
        <f t="shared" si="23"/>
        <v>15.252511540905726</v>
      </c>
      <c r="H113" s="214">
        <f>$H$103</f>
        <v>1.0758139134215401</v>
      </c>
      <c r="I113" s="221">
        <f t="shared" si="24"/>
        <v>15.596313372630606</v>
      </c>
      <c r="J113" s="202"/>
      <c r="K113" s="193"/>
      <c r="L113" s="193"/>
      <c r="M113" s="193"/>
      <c r="N113" s="193"/>
      <c r="O113" s="193"/>
    </row>
    <row r="114" spans="1:15">
      <c r="A114" s="201">
        <v>20</v>
      </c>
      <c r="B114" s="215"/>
      <c r="C114" s="205"/>
      <c r="D114" s="213">
        <v>8</v>
      </c>
      <c r="E114" s="254">
        <v>105.40843391994507</v>
      </c>
      <c r="F114" s="214">
        <f>$F$104</f>
        <v>74.831475019249098</v>
      </c>
      <c r="G114" s="159">
        <f t="shared" si="23"/>
        <v>7887.8685896985389</v>
      </c>
      <c r="H114" s="214">
        <f>$H$104</f>
        <v>1.0758139134215401</v>
      </c>
      <c r="I114" s="221">
        <f t="shared" si="24"/>
        <v>113.39985980305191</v>
      </c>
      <c r="J114" s="202"/>
      <c r="K114" s="225"/>
      <c r="L114" s="193"/>
      <c r="M114" s="193"/>
      <c r="N114" s="193"/>
      <c r="O114" s="193"/>
    </row>
    <row r="115" spans="1:15">
      <c r="A115" s="201">
        <v>21</v>
      </c>
      <c r="B115" s="215"/>
      <c r="C115" s="205"/>
      <c r="D115" s="213" t="s">
        <v>75</v>
      </c>
      <c r="E115" s="254">
        <v>0</v>
      </c>
      <c r="F115" s="214">
        <f>$F$105</f>
        <v>74.831475019249098</v>
      </c>
      <c r="G115" s="159">
        <f t="shared" si="23"/>
        <v>0</v>
      </c>
      <c r="H115" s="214">
        <f>$H$105</f>
        <v>1.0758139134215401</v>
      </c>
      <c r="I115" s="221">
        <f t="shared" si="24"/>
        <v>0</v>
      </c>
      <c r="J115" s="202"/>
      <c r="K115" s="225"/>
      <c r="L115" s="193"/>
      <c r="M115" s="193"/>
      <c r="N115" s="193"/>
      <c r="O115" s="193"/>
    </row>
    <row r="116" spans="1:15">
      <c r="A116" s="201">
        <v>22</v>
      </c>
      <c r="B116" s="201"/>
      <c r="C116" s="205"/>
      <c r="D116" s="213">
        <v>9</v>
      </c>
      <c r="E116" s="254">
        <v>130.2962246448127</v>
      </c>
      <c r="F116" s="214">
        <f>$F$106</f>
        <v>72.848073437599268</v>
      </c>
      <c r="G116" s="159">
        <f t="shared" si="23"/>
        <v>9491.8289415672461</v>
      </c>
      <c r="H116" s="214">
        <f>$H$106</f>
        <v>3.5011185392799637</v>
      </c>
      <c r="I116" s="221">
        <f t="shared" si="24"/>
        <v>456.18252770214065</v>
      </c>
      <c r="J116" s="202"/>
      <c r="K116" s="225"/>
      <c r="L116" s="193"/>
      <c r="M116" s="193"/>
      <c r="N116" s="193"/>
      <c r="O116" s="193"/>
    </row>
    <row r="117" spans="1:15">
      <c r="A117" s="201">
        <v>23</v>
      </c>
      <c r="B117" s="201"/>
      <c r="C117" s="205"/>
      <c r="D117" s="213">
        <v>23</v>
      </c>
      <c r="E117" s="254">
        <v>3348.0480833333331</v>
      </c>
      <c r="F117" s="214">
        <f>$F$107</f>
        <v>1</v>
      </c>
      <c r="G117" s="159">
        <f t="shared" si="23"/>
        <v>3348.0480833333331</v>
      </c>
      <c r="H117" s="214">
        <f>$H$107</f>
        <v>0.94427724387473699</v>
      </c>
      <c r="I117" s="221">
        <f t="shared" si="24"/>
        <v>3161.4856164900957</v>
      </c>
      <c r="J117" s="202"/>
      <c r="K117" s="225"/>
      <c r="L117" s="193"/>
      <c r="M117" s="193"/>
      <c r="N117" s="193"/>
      <c r="O117" s="193"/>
    </row>
    <row r="118" spans="1:15">
      <c r="A118" s="201">
        <v>24</v>
      </c>
      <c r="B118" s="201"/>
      <c r="C118" s="205"/>
      <c r="D118" s="213" t="s">
        <v>69</v>
      </c>
      <c r="E118" s="254">
        <v>10.514083333333334</v>
      </c>
      <c r="F118" s="214">
        <f>$F$108</f>
        <v>1</v>
      </c>
      <c r="G118" s="159">
        <f t="shared" si="23"/>
        <v>10.514083333333334</v>
      </c>
      <c r="H118" s="214">
        <f>$H$108</f>
        <v>0.94427724387473699</v>
      </c>
      <c r="I118" s="221">
        <f t="shared" si="24"/>
        <v>9.9282096318693078</v>
      </c>
      <c r="J118" s="202"/>
      <c r="K118" s="225"/>
      <c r="L118" s="193"/>
      <c r="M118" s="193"/>
      <c r="N118" s="193"/>
      <c r="O118" s="193"/>
    </row>
    <row r="119" spans="1:15">
      <c r="A119" s="201">
        <v>25</v>
      </c>
      <c r="B119" s="201"/>
      <c r="C119" s="205"/>
      <c r="D119" s="201" t="s">
        <v>147</v>
      </c>
      <c r="E119" s="256">
        <v>1</v>
      </c>
      <c r="F119" s="222">
        <v>85.312221541236596</v>
      </c>
      <c r="G119" s="159">
        <f t="shared" si="23"/>
        <v>85.312221541236596</v>
      </c>
      <c r="H119" s="222">
        <f>$H$106</f>
        <v>3.5011185392799637</v>
      </c>
      <c r="I119" s="221">
        <f t="shared" si="24"/>
        <v>3.5011185392799637</v>
      </c>
      <c r="J119" s="202"/>
      <c r="K119" s="193"/>
      <c r="L119" s="193"/>
      <c r="M119" s="193"/>
      <c r="N119" s="193"/>
      <c r="O119" s="193"/>
    </row>
    <row r="120" spans="1:15">
      <c r="A120" s="201">
        <v>26</v>
      </c>
      <c r="B120" s="201"/>
      <c r="C120" s="205"/>
      <c r="D120" s="201" t="s">
        <v>146</v>
      </c>
      <c r="E120" s="257">
        <v>1</v>
      </c>
      <c r="F120" s="220">
        <f>$F$119</f>
        <v>85.312221541236596</v>
      </c>
      <c r="G120" s="163">
        <f t="shared" si="23"/>
        <v>85.312221541236596</v>
      </c>
      <c r="H120" s="220">
        <f>$H$106</f>
        <v>3.5011185392799637</v>
      </c>
      <c r="I120" s="163">
        <f t="shared" si="24"/>
        <v>3.5011185392799637</v>
      </c>
      <c r="J120" s="202"/>
      <c r="K120" s="224"/>
      <c r="L120" s="193"/>
      <c r="M120" s="193"/>
      <c r="N120" s="193"/>
      <c r="O120" s="193"/>
    </row>
    <row r="121" spans="1:15">
      <c r="A121" s="201">
        <v>27</v>
      </c>
      <c r="B121" s="210" t="s">
        <v>136</v>
      </c>
      <c r="C121" s="207"/>
      <c r="D121" s="193"/>
      <c r="E121" s="159">
        <f>SUM(E112:E120)</f>
        <v>4975.1918252314281</v>
      </c>
      <c r="F121" s="208"/>
      <c r="G121" s="159">
        <f>SUM(G112:G120)</f>
        <v>22359.649615541781</v>
      </c>
      <c r="H121" s="208"/>
      <c r="I121" s="159">
        <f>SUM(I112:I120)</f>
        <v>5231.4651512705168</v>
      </c>
      <c r="J121" s="159"/>
      <c r="K121" s="224"/>
      <c r="L121" s="193"/>
      <c r="M121" s="193"/>
      <c r="N121" s="193"/>
      <c r="O121" s="193"/>
    </row>
    <row r="122" spans="1:15">
      <c r="A122" s="201">
        <v>21</v>
      </c>
      <c r="B122" s="201"/>
      <c r="C122" s="205"/>
      <c r="D122" s="209"/>
      <c r="E122" s="159"/>
      <c r="F122" s="159"/>
      <c r="G122" s="159"/>
      <c r="H122" s="159"/>
      <c r="I122" s="159"/>
      <c r="J122" s="202"/>
      <c r="K122" s="224"/>
      <c r="L122" s="193"/>
      <c r="M122" s="193"/>
      <c r="N122" s="193"/>
      <c r="O122" s="193"/>
    </row>
    <row r="123" spans="1:15">
      <c r="A123" s="201">
        <v>22</v>
      </c>
      <c r="B123" s="201"/>
      <c r="C123" s="205"/>
      <c r="D123" s="209"/>
      <c r="E123" s="159"/>
      <c r="F123" s="159"/>
      <c r="G123" s="159"/>
      <c r="H123" s="159"/>
      <c r="I123" s="159"/>
      <c r="J123" s="202"/>
      <c r="K123" s="193"/>
      <c r="L123" s="193"/>
      <c r="M123" s="193"/>
      <c r="N123" s="193"/>
      <c r="O123" s="193"/>
    </row>
    <row r="124" spans="1:15">
      <c r="A124" s="201">
        <v>23</v>
      </c>
      <c r="B124" s="215" t="s">
        <v>145</v>
      </c>
      <c r="C124" s="205"/>
      <c r="D124" s="213">
        <v>10</v>
      </c>
      <c r="E124" s="258">
        <v>3326</v>
      </c>
      <c r="F124" s="222">
        <v>1.0946347017274101</v>
      </c>
      <c r="G124" s="221">
        <f>E124*F124</f>
        <v>3640.755017945366</v>
      </c>
      <c r="H124" s="222">
        <v>0.96136447726054697</v>
      </c>
      <c r="I124" s="221">
        <f>E124*H124</f>
        <v>3197.4982513685791</v>
      </c>
      <c r="J124" s="202"/>
      <c r="K124" s="193"/>
      <c r="L124" s="193"/>
      <c r="M124" s="193"/>
      <c r="N124" s="193"/>
      <c r="O124" s="193"/>
    </row>
    <row r="125" spans="1:15">
      <c r="A125" s="201"/>
      <c r="B125" s="215"/>
      <c r="C125" s="205"/>
      <c r="D125" s="213" t="s">
        <v>63</v>
      </c>
      <c r="E125" s="259">
        <v>28</v>
      </c>
      <c r="F125" s="220">
        <v>1.0946347017274101</v>
      </c>
      <c r="G125" s="163">
        <f>E125*F125</f>
        <v>30.649771648367484</v>
      </c>
      <c r="H125" s="220">
        <v>0.96136447726054697</v>
      </c>
      <c r="I125" s="163">
        <f>E125*H125</f>
        <v>26.918205363295314</v>
      </c>
      <c r="J125" s="202"/>
      <c r="K125" s="193"/>
      <c r="L125" s="193"/>
      <c r="M125" s="193"/>
      <c r="N125" s="193"/>
      <c r="O125" s="193"/>
    </row>
    <row r="126" spans="1:15">
      <c r="A126" s="201">
        <v>24</v>
      </c>
      <c r="B126" s="210" t="s">
        <v>136</v>
      </c>
      <c r="C126" s="207"/>
      <c r="D126" s="209"/>
      <c r="E126" s="159">
        <f>SUM(E124:E125)</f>
        <v>3354</v>
      </c>
      <c r="F126" s="208"/>
      <c r="G126" s="159">
        <f>SUM(G124:G125)</f>
        <v>3671.4047895937333</v>
      </c>
      <c r="H126" s="208"/>
      <c r="I126" s="159">
        <f>SUM(I124:I125)</f>
        <v>3224.4164567318744</v>
      </c>
      <c r="J126" s="202"/>
      <c r="K126" s="223"/>
      <c r="L126" s="193"/>
      <c r="M126" s="193"/>
      <c r="N126" s="193"/>
      <c r="O126" s="193"/>
    </row>
    <row r="127" spans="1:15">
      <c r="A127" s="201">
        <v>25</v>
      </c>
      <c r="B127" s="201"/>
      <c r="C127" s="205"/>
      <c r="D127" s="209"/>
      <c r="E127" s="155"/>
      <c r="F127" s="155"/>
      <c r="G127" s="155"/>
      <c r="H127" s="155"/>
      <c r="I127" s="193"/>
      <c r="J127" s="202"/>
      <c r="K127" s="193"/>
      <c r="L127" s="193"/>
      <c r="M127" s="193"/>
      <c r="N127" s="193"/>
      <c r="O127" s="193"/>
    </row>
    <row r="128" spans="1:15">
      <c r="A128" s="201">
        <v>26</v>
      </c>
      <c r="B128" s="215" t="s">
        <v>144</v>
      </c>
      <c r="C128" s="205"/>
      <c r="D128" s="213">
        <v>10</v>
      </c>
      <c r="E128" s="260">
        <v>1749.9560714295246</v>
      </c>
      <c r="F128" s="222">
        <f>$F$124</f>
        <v>1.0946347017274101</v>
      </c>
      <c r="G128" s="221">
        <f>E128*F128</f>
        <v>1915.5626422853279</v>
      </c>
      <c r="H128" s="222">
        <v>0.96136447726054697</v>
      </c>
      <c r="I128" s="221">
        <f>E128*H128</f>
        <v>1682.3456038387653</v>
      </c>
      <c r="J128" s="202"/>
      <c r="K128" s="193"/>
      <c r="L128" s="193"/>
      <c r="M128" s="193"/>
      <c r="N128" s="193"/>
      <c r="O128" s="193"/>
    </row>
    <row r="129" spans="1:15">
      <c r="A129" s="201"/>
      <c r="B129" s="215"/>
      <c r="C129" s="205"/>
      <c r="D129" s="213" t="s">
        <v>63</v>
      </c>
      <c r="E129" s="255">
        <v>6.2277380809523892</v>
      </c>
      <c r="F129" s="220">
        <f>$F$125</f>
        <v>1.0946347017274101</v>
      </c>
      <c r="G129" s="163">
        <f>E129*F129</f>
        <v>6.817098216679752</v>
      </c>
      <c r="H129" s="220">
        <v>0.96136447726054697</v>
      </c>
      <c r="I129" s="163">
        <f>E129*H129</f>
        <v>5.9871261647103955</v>
      </c>
      <c r="J129" s="202"/>
      <c r="K129" s="193"/>
      <c r="L129" s="193"/>
      <c r="M129" s="193"/>
      <c r="N129" s="193"/>
      <c r="O129" s="193"/>
    </row>
    <row r="130" spans="1:15">
      <c r="A130" s="201">
        <v>27</v>
      </c>
      <c r="B130" s="210" t="s">
        <v>136</v>
      </c>
      <c r="C130" s="207"/>
      <c r="D130" s="209"/>
      <c r="E130" s="159">
        <f>SUM(E128:E129)</f>
        <v>1756.183809510477</v>
      </c>
      <c r="F130" s="208"/>
      <c r="G130" s="159">
        <f>SUM(G128:G129)</f>
        <v>1922.3797405020077</v>
      </c>
      <c r="H130" s="208"/>
      <c r="I130" s="159">
        <f>SUM(I128:I129)</f>
        <v>1688.3327300034757</v>
      </c>
      <c r="J130" s="202"/>
      <c r="K130" s="219"/>
      <c r="L130" s="193"/>
      <c r="M130" s="193"/>
      <c r="N130" s="193"/>
      <c r="O130" s="193"/>
    </row>
    <row r="131" spans="1:15">
      <c r="A131" s="201">
        <v>28</v>
      </c>
      <c r="B131" s="201"/>
      <c r="C131" s="205"/>
      <c r="D131" s="209"/>
      <c r="E131" s="155"/>
      <c r="F131" s="155"/>
      <c r="G131" s="155"/>
      <c r="H131" s="155"/>
      <c r="I131" s="193"/>
      <c r="J131" s="202"/>
      <c r="K131" s="193"/>
      <c r="L131" s="193"/>
      <c r="M131" s="193"/>
      <c r="N131" s="193"/>
      <c r="O131" s="193"/>
    </row>
    <row r="132" spans="1:15">
      <c r="A132" s="201">
        <v>29</v>
      </c>
      <c r="B132" s="201"/>
      <c r="C132" s="205"/>
      <c r="D132" s="209"/>
      <c r="E132" s="25"/>
      <c r="F132" s="25"/>
      <c r="G132" s="25"/>
      <c r="H132" s="25"/>
      <c r="I132" s="193"/>
      <c r="J132" s="202"/>
      <c r="K132" s="193"/>
      <c r="L132" s="193"/>
      <c r="M132" s="193"/>
      <c r="N132" s="193"/>
      <c r="O132" s="193"/>
    </row>
    <row r="133" spans="1:15">
      <c r="A133" s="201">
        <v>30</v>
      </c>
      <c r="B133" s="215" t="s">
        <v>143</v>
      </c>
      <c r="C133" s="205"/>
      <c r="D133" s="213">
        <v>11</v>
      </c>
      <c r="E133" s="261">
        <v>758.75</v>
      </c>
      <c r="F133" s="214">
        <v>0</v>
      </c>
      <c r="G133" s="159">
        <f>E133*F133</f>
        <v>0</v>
      </c>
      <c r="H133" s="214">
        <v>0.90428536210098909</v>
      </c>
      <c r="I133" s="159">
        <f>E133*H133</f>
        <v>686.12651849412543</v>
      </c>
      <c r="J133" s="202"/>
      <c r="K133" s="193"/>
      <c r="L133" s="193"/>
      <c r="M133" s="193"/>
      <c r="N133" s="193"/>
      <c r="O133" s="193"/>
    </row>
    <row r="134" spans="1:15">
      <c r="A134" s="201">
        <v>31</v>
      </c>
      <c r="B134" s="201"/>
      <c r="C134" s="205"/>
      <c r="D134" s="213">
        <v>12</v>
      </c>
      <c r="E134" s="261">
        <v>968.16666666666697</v>
      </c>
      <c r="F134" s="214">
        <v>0</v>
      </c>
      <c r="G134" s="159">
        <f>E134*F134</f>
        <v>0</v>
      </c>
      <c r="H134" s="214">
        <f>$H$133</f>
        <v>0.90428536210098909</v>
      </c>
      <c r="I134" s="159">
        <f>E134*H134</f>
        <v>875.4989447407745</v>
      </c>
      <c r="J134" s="202"/>
      <c r="K134" s="193"/>
      <c r="L134" s="193"/>
      <c r="M134" s="193"/>
      <c r="N134" s="193"/>
      <c r="O134" s="193"/>
    </row>
    <row r="135" spans="1:15">
      <c r="A135" s="201">
        <v>32</v>
      </c>
      <c r="B135" s="201"/>
      <c r="C135" s="205"/>
      <c r="D135" s="218" t="s">
        <v>142</v>
      </c>
      <c r="E135" s="262">
        <v>0</v>
      </c>
      <c r="F135" s="214">
        <v>0</v>
      </c>
      <c r="G135" s="159">
        <f>E135*F135</f>
        <v>0</v>
      </c>
      <c r="H135" s="214">
        <v>0</v>
      </c>
      <c r="I135" s="159">
        <f>E135*H135</f>
        <v>0</v>
      </c>
      <c r="J135" s="202"/>
      <c r="K135" s="193"/>
      <c r="L135" s="193"/>
      <c r="M135" s="193"/>
      <c r="N135" s="193"/>
      <c r="O135" s="193"/>
    </row>
    <row r="136" spans="1:15">
      <c r="A136" s="201">
        <v>33</v>
      </c>
      <c r="B136" s="201"/>
      <c r="C136" s="217"/>
      <c r="D136" s="213" t="s">
        <v>141</v>
      </c>
      <c r="E136" s="261">
        <v>2604.0624804496547</v>
      </c>
      <c r="F136" s="214">
        <v>1</v>
      </c>
      <c r="G136" s="159">
        <f>E136*F136</f>
        <v>2604.0624804496547</v>
      </c>
      <c r="H136" s="214">
        <f>$H$133</f>
        <v>0.90428536210098909</v>
      </c>
      <c r="I136" s="159">
        <f>E136*H136</f>
        <v>2354.8155830670157</v>
      </c>
      <c r="J136" s="202"/>
      <c r="K136" s="193"/>
      <c r="L136" s="193"/>
      <c r="M136" s="193"/>
      <c r="N136" s="193"/>
      <c r="O136" s="193"/>
    </row>
    <row r="137" spans="1:15">
      <c r="A137" s="201">
        <v>34</v>
      </c>
      <c r="B137" s="201"/>
      <c r="C137" s="217"/>
      <c r="D137" s="213" t="s">
        <v>140</v>
      </c>
      <c r="E137" s="263">
        <v>549.95184261974555</v>
      </c>
      <c r="F137" s="216">
        <v>1</v>
      </c>
      <c r="G137" s="167">
        <f>E137*F137</f>
        <v>549.95184261974555</v>
      </c>
      <c r="H137" s="216">
        <f>$H$133</f>
        <v>0.90428536210098909</v>
      </c>
      <c r="I137" s="167">
        <f>E137*H137</f>
        <v>497.31340114150277</v>
      </c>
      <c r="J137" s="202"/>
      <c r="K137" s="193"/>
      <c r="L137" s="193"/>
      <c r="M137" s="193"/>
      <c r="N137" s="193"/>
      <c r="O137" s="193"/>
    </row>
    <row r="138" spans="1:15">
      <c r="A138" s="201">
        <v>35</v>
      </c>
      <c r="B138" s="210" t="s">
        <v>136</v>
      </c>
      <c r="C138" s="207"/>
      <c r="D138" s="213"/>
      <c r="E138" s="159">
        <f>SUM(E133:E137)</f>
        <v>4880.9309897360672</v>
      </c>
      <c r="F138" s="208"/>
      <c r="G138" s="159">
        <f>SUM(G133:G137)</f>
        <v>3154.0143230694002</v>
      </c>
      <c r="H138" s="208"/>
      <c r="I138" s="159">
        <f>SUM(I133:I137)</f>
        <v>4413.7544474434189</v>
      </c>
      <c r="J138" s="202"/>
      <c r="K138" s="193"/>
      <c r="L138" s="193"/>
      <c r="M138" s="193"/>
      <c r="N138" s="193"/>
      <c r="O138" s="193"/>
    </row>
    <row r="139" spans="1:15">
      <c r="A139" s="201">
        <v>36</v>
      </c>
      <c r="B139" s="201"/>
      <c r="C139" s="205"/>
      <c r="D139" s="213"/>
      <c r="E139" s="25"/>
      <c r="F139" s="25"/>
      <c r="G139" s="25"/>
      <c r="H139" s="25"/>
      <c r="I139" s="193"/>
      <c r="J139" s="202"/>
      <c r="K139" s="193"/>
      <c r="L139" s="193"/>
      <c r="M139" s="193"/>
      <c r="N139" s="193"/>
      <c r="O139" s="193"/>
    </row>
    <row r="140" spans="1:15">
      <c r="A140" s="201">
        <v>37</v>
      </c>
      <c r="B140" s="201"/>
      <c r="C140" s="205"/>
      <c r="D140" s="213"/>
      <c r="E140" s="25"/>
      <c r="F140" s="25"/>
      <c r="G140" s="25"/>
      <c r="H140" s="25"/>
      <c r="I140" s="193"/>
      <c r="J140" s="202"/>
      <c r="K140" s="193"/>
      <c r="L140" s="193"/>
      <c r="M140" s="193"/>
      <c r="N140" s="193"/>
      <c r="O140" s="193"/>
    </row>
    <row r="141" spans="1:15">
      <c r="A141" s="201">
        <v>38</v>
      </c>
      <c r="B141" s="215" t="s">
        <v>139</v>
      </c>
      <c r="C141" s="205"/>
      <c r="D141" s="213">
        <v>7</v>
      </c>
      <c r="E141" s="261">
        <v>7493.6666666666633</v>
      </c>
      <c r="F141" s="214">
        <v>0</v>
      </c>
      <c r="G141" s="159">
        <f>E141*F141</f>
        <v>0</v>
      </c>
      <c r="H141" s="214">
        <f>$H$133</f>
        <v>0.90428536210098909</v>
      </c>
      <c r="I141" s="159">
        <f>E141*H141</f>
        <v>6776.4130751307757</v>
      </c>
      <c r="J141" s="202"/>
      <c r="K141" s="193"/>
      <c r="L141" s="193"/>
      <c r="M141" s="193"/>
      <c r="N141" s="193"/>
      <c r="O141" s="193"/>
    </row>
    <row r="142" spans="1:15">
      <c r="A142" s="201">
        <v>39</v>
      </c>
      <c r="B142" s="201"/>
      <c r="C142" s="205"/>
      <c r="D142" s="213" t="s">
        <v>138</v>
      </c>
      <c r="E142" s="264">
        <v>5</v>
      </c>
      <c r="F142" s="212">
        <v>0</v>
      </c>
      <c r="G142" s="211">
        <f>E142*F142</f>
        <v>0</v>
      </c>
      <c r="H142" s="212">
        <v>0</v>
      </c>
      <c r="I142" s="211">
        <f>E142*H142</f>
        <v>0</v>
      </c>
      <c r="J142" s="202"/>
      <c r="K142" s="193"/>
      <c r="L142" s="193"/>
      <c r="M142" s="193"/>
      <c r="N142" s="193"/>
      <c r="O142" s="193"/>
    </row>
    <row r="143" spans="1:15">
      <c r="A143" s="201">
        <v>40</v>
      </c>
      <c r="B143" s="210" t="s">
        <v>136</v>
      </c>
      <c r="C143" s="207"/>
      <c r="D143" s="213"/>
      <c r="E143" s="159">
        <f>SUM(E141:E142)</f>
        <v>7498.6666666666633</v>
      </c>
      <c r="F143" s="208"/>
      <c r="G143" s="159">
        <f>SUM(G141:G142)</f>
        <v>0</v>
      </c>
      <c r="H143" s="208"/>
      <c r="I143" s="159">
        <f>SUM(I141:I142)</f>
        <v>6776.4130751307757</v>
      </c>
      <c r="J143" s="202"/>
      <c r="K143" s="193"/>
      <c r="L143" s="193"/>
      <c r="M143" s="193"/>
      <c r="N143" s="193"/>
      <c r="O143" s="193"/>
    </row>
    <row r="144" spans="1:15">
      <c r="A144" s="201">
        <v>41</v>
      </c>
      <c r="B144" s="201"/>
      <c r="C144" s="205"/>
      <c r="D144" s="213"/>
      <c r="E144" s="159"/>
      <c r="F144" s="159"/>
      <c r="G144" s="159"/>
      <c r="H144" s="159"/>
      <c r="I144" s="159"/>
      <c r="J144" s="202"/>
      <c r="K144" s="193"/>
      <c r="L144" s="193"/>
      <c r="M144" s="193"/>
      <c r="N144" s="193"/>
      <c r="O144" s="193"/>
    </row>
    <row r="145" spans="1:15">
      <c r="A145" s="201">
        <v>42</v>
      </c>
      <c r="B145" s="201"/>
      <c r="C145" s="205"/>
      <c r="D145" s="213"/>
      <c r="E145" s="159"/>
      <c r="F145" s="159"/>
      <c r="G145" s="159"/>
      <c r="H145" s="159"/>
      <c r="I145" s="159"/>
      <c r="J145" s="202"/>
      <c r="K145" s="193"/>
      <c r="L145" s="193"/>
      <c r="M145" s="193"/>
      <c r="N145" s="193"/>
      <c r="O145" s="193"/>
    </row>
    <row r="146" spans="1:15">
      <c r="A146" s="201">
        <v>43</v>
      </c>
      <c r="B146" s="215" t="s">
        <v>137</v>
      </c>
      <c r="C146" s="205"/>
      <c r="D146" s="213">
        <v>6</v>
      </c>
      <c r="E146" s="265">
        <v>0</v>
      </c>
      <c r="F146" s="214">
        <f>$F$112</f>
        <v>1.05209889916192</v>
      </c>
      <c r="G146" s="159">
        <f>E146*F146</f>
        <v>0</v>
      </c>
      <c r="H146" s="214">
        <f>$H$102</f>
        <v>1.0758139134215401</v>
      </c>
      <c r="I146" s="159">
        <f>E146*H146</f>
        <v>0</v>
      </c>
      <c r="J146" s="202"/>
      <c r="K146" s="193"/>
      <c r="L146" s="193"/>
      <c r="M146" s="193"/>
      <c r="N146" s="193"/>
      <c r="O146" s="193"/>
    </row>
    <row r="147" spans="1:15">
      <c r="A147" s="201">
        <v>44</v>
      </c>
      <c r="B147" s="215"/>
      <c r="C147" s="205"/>
      <c r="D147" s="213">
        <v>8</v>
      </c>
      <c r="E147" s="265">
        <v>0</v>
      </c>
      <c r="F147" s="214">
        <f>$F$114</f>
        <v>74.831475019249098</v>
      </c>
      <c r="G147" s="159">
        <f>E147*F147</f>
        <v>0</v>
      </c>
      <c r="H147" s="214">
        <f>$H$102</f>
        <v>1.0758139134215401</v>
      </c>
      <c r="I147" s="159">
        <f>E147*H147</f>
        <v>0</v>
      </c>
      <c r="J147" s="202"/>
      <c r="K147" s="193"/>
      <c r="L147" s="193"/>
      <c r="M147" s="193"/>
      <c r="N147" s="193"/>
      <c r="O147" s="193"/>
    </row>
    <row r="148" spans="1:15">
      <c r="A148" s="201">
        <v>45</v>
      </c>
      <c r="B148" s="201"/>
      <c r="C148" s="205"/>
      <c r="D148" s="213">
        <v>9</v>
      </c>
      <c r="E148" s="254">
        <v>1</v>
      </c>
      <c r="F148" s="214">
        <f>$F$106</f>
        <v>72.848073437599268</v>
      </c>
      <c r="G148" s="159">
        <f>E148*F148</f>
        <v>72.848073437599268</v>
      </c>
      <c r="H148" s="214">
        <f>$H$106</f>
        <v>3.5011185392799637</v>
      </c>
      <c r="I148" s="159">
        <f>E148*H148</f>
        <v>3.5011185392799637</v>
      </c>
      <c r="J148" s="202"/>
      <c r="K148" s="193"/>
      <c r="L148" s="193"/>
      <c r="M148" s="193"/>
      <c r="N148" s="193"/>
      <c r="O148" s="193"/>
    </row>
    <row r="149" spans="1:15">
      <c r="A149" s="201">
        <v>46</v>
      </c>
      <c r="B149" s="201"/>
      <c r="C149" s="205"/>
      <c r="D149" s="213">
        <v>23</v>
      </c>
      <c r="E149" s="266">
        <v>0</v>
      </c>
      <c r="F149" s="212">
        <f>$F$107</f>
        <v>1</v>
      </c>
      <c r="G149" s="211">
        <f>E149*F149</f>
        <v>0</v>
      </c>
      <c r="H149" s="212">
        <f>$H$107</f>
        <v>0.94427724387473699</v>
      </c>
      <c r="I149" s="211">
        <f>E149*H149</f>
        <v>0</v>
      </c>
      <c r="J149" s="202"/>
      <c r="K149" s="193"/>
      <c r="L149" s="193"/>
      <c r="M149" s="193"/>
      <c r="N149" s="193"/>
      <c r="O149" s="193"/>
    </row>
    <row r="150" spans="1:15">
      <c r="A150" s="201">
        <v>47</v>
      </c>
      <c r="B150" s="210" t="s">
        <v>136</v>
      </c>
      <c r="C150" s="207"/>
      <c r="D150" s="209"/>
      <c r="E150" s="159">
        <f>SUM(E146:E149)</f>
        <v>1</v>
      </c>
      <c r="F150" s="208"/>
      <c r="G150" s="159">
        <f>SUM(G146:G149)</f>
        <v>72.848073437599268</v>
      </c>
      <c r="H150" s="208"/>
      <c r="I150" s="159">
        <f>SUM(I146:I149)</f>
        <v>3.5011185392799637</v>
      </c>
      <c r="J150" s="202"/>
      <c r="K150" s="193"/>
      <c r="L150" s="193"/>
      <c r="M150" s="193"/>
      <c r="N150" s="193"/>
      <c r="O150" s="193"/>
    </row>
    <row r="151" spans="1:15">
      <c r="A151" s="201">
        <v>48</v>
      </c>
      <c r="B151" s="201"/>
      <c r="C151" s="207"/>
      <c r="D151" s="193"/>
      <c r="E151" s="193"/>
      <c r="F151" s="193"/>
      <c r="G151" s="193"/>
      <c r="H151" s="193"/>
      <c r="I151" s="193"/>
      <c r="J151" s="202"/>
      <c r="K151" s="193"/>
      <c r="L151" s="193"/>
      <c r="M151" s="193"/>
      <c r="N151" s="193"/>
      <c r="O151" s="193"/>
    </row>
    <row r="152" spans="1:15" ht="15.75" thickBot="1">
      <c r="A152" s="201">
        <v>49</v>
      </c>
      <c r="B152" s="193"/>
      <c r="C152" s="205"/>
      <c r="D152" s="204"/>
      <c r="E152" s="140"/>
      <c r="F152" s="140"/>
      <c r="G152" s="140"/>
      <c r="H152" s="140"/>
      <c r="I152" s="206"/>
      <c r="J152" s="202"/>
      <c r="K152" s="193"/>
      <c r="L152" s="193"/>
      <c r="M152" s="193"/>
      <c r="N152" s="193"/>
      <c r="O152" s="193"/>
    </row>
    <row r="153" spans="1:15">
      <c r="A153" s="201">
        <v>50</v>
      </c>
      <c r="B153" s="193"/>
      <c r="C153" s="205"/>
      <c r="D153" s="204"/>
      <c r="E153" s="27"/>
      <c r="F153" s="203"/>
      <c r="G153" s="83"/>
      <c r="H153" s="203"/>
      <c r="I153" s="83"/>
      <c r="J153" s="202"/>
      <c r="K153" s="193"/>
      <c r="L153" s="193"/>
      <c r="M153" s="193"/>
      <c r="N153" s="193"/>
      <c r="O153" s="193"/>
    </row>
    <row r="154" spans="1:15" ht="15.75" thickBot="1">
      <c r="A154" s="201">
        <v>51</v>
      </c>
      <c r="B154" s="200" t="s">
        <v>475</v>
      </c>
      <c r="C154" s="199"/>
      <c r="D154" s="198"/>
      <c r="E154" s="195">
        <f>E99+E109+E121+E126+E138+E143+E150</f>
        <v>870592.17697117245</v>
      </c>
      <c r="F154" s="197" t="s">
        <v>135</v>
      </c>
      <c r="G154" s="195">
        <f>G99+G109+G121+G126+G138+G143+G150</f>
        <v>892689.47820390901</v>
      </c>
      <c r="H154" s="196"/>
      <c r="I154" s="195">
        <f>I99+I109+I121+I126+I138+I143+I150</f>
        <v>866157.98639498407</v>
      </c>
      <c r="J154" s="194"/>
      <c r="K154" s="193"/>
      <c r="L154" s="193"/>
      <c r="M154" s="193"/>
      <c r="N154" s="193"/>
      <c r="O154" s="193"/>
    </row>
    <row r="155" spans="1:15" ht="15.75" thickTop="1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63"/>
  <sheetViews>
    <sheetView topLeftCell="A8728" workbookViewId="0"/>
  </sheetViews>
  <sheetFormatPr defaultRowHeight="15"/>
  <cols>
    <col min="1" max="1" width="10.140625" bestFit="1" customWidth="1"/>
    <col min="2" max="2" width="5.85546875" bestFit="1" customWidth="1"/>
    <col min="3" max="4" width="11.5703125" bestFit="1" customWidth="1"/>
    <col min="5" max="5" width="10.5703125" bestFit="1" customWidth="1"/>
    <col min="6" max="6" width="9" bestFit="1" customWidth="1"/>
    <col min="7" max="7" width="10.5703125" bestFit="1" customWidth="1"/>
    <col min="8" max="8" width="11.5703125" bestFit="1" customWidth="1"/>
  </cols>
  <sheetData>
    <row r="1" spans="1:8">
      <c r="A1" s="267" t="s">
        <v>178</v>
      </c>
      <c r="B1" s="267" t="s">
        <v>179</v>
      </c>
      <c r="C1" s="267" t="s">
        <v>180</v>
      </c>
      <c r="D1" s="267" t="s">
        <v>181</v>
      </c>
      <c r="E1" s="267" t="s">
        <v>182</v>
      </c>
      <c r="F1" s="267" t="s">
        <v>183</v>
      </c>
      <c r="G1" s="267" t="s">
        <v>184</v>
      </c>
      <c r="H1" s="267" t="s">
        <v>15</v>
      </c>
    </row>
    <row r="2" spans="1:8">
      <c r="A2" s="268">
        <v>42005</v>
      </c>
      <c r="B2" s="269" t="s">
        <v>185</v>
      </c>
      <c r="C2" s="270">
        <v>0</v>
      </c>
      <c r="D2" s="270">
        <v>0</v>
      </c>
      <c r="E2" s="270">
        <v>0</v>
      </c>
      <c r="F2" s="270">
        <v>0</v>
      </c>
      <c r="G2" s="270">
        <v>0</v>
      </c>
      <c r="H2" s="270">
        <v>0</v>
      </c>
    </row>
    <row r="3" spans="1:8">
      <c r="A3" s="268">
        <v>42005</v>
      </c>
      <c r="B3" s="269" t="s">
        <v>186</v>
      </c>
      <c r="C3" s="270">
        <v>0</v>
      </c>
      <c r="D3" s="270">
        <v>0</v>
      </c>
      <c r="E3" s="270">
        <v>0</v>
      </c>
      <c r="F3" s="270">
        <v>0</v>
      </c>
      <c r="G3" s="270">
        <v>0</v>
      </c>
      <c r="H3" s="270">
        <v>0</v>
      </c>
    </row>
    <row r="4" spans="1:8">
      <c r="A4" s="268">
        <v>42005</v>
      </c>
      <c r="B4" s="269" t="s">
        <v>187</v>
      </c>
      <c r="C4" s="270">
        <v>3.0081500000000001</v>
      </c>
      <c r="D4" s="270">
        <v>1.6846999999999999</v>
      </c>
      <c r="E4" s="270">
        <v>0.61369999999999991</v>
      </c>
      <c r="F4" s="270">
        <v>6.7150000000000001E-2</v>
      </c>
      <c r="G4" s="270">
        <v>0.76415</v>
      </c>
      <c r="H4" s="270">
        <v>6.1378500000000003</v>
      </c>
    </row>
    <row r="5" spans="1:8">
      <c r="A5" s="268">
        <v>42005</v>
      </c>
      <c r="B5" s="269" t="s">
        <v>188</v>
      </c>
      <c r="C5" s="270">
        <v>0</v>
      </c>
      <c r="D5" s="270">
        <v>0</v>
      </c>
      <c r="E5" s="270">
        <v>0</v>
      </c>
      <c r="F5" s="270">
        <v>0</v>
      </c>
      <c r="G5" s="270">
        <v>0</v>
      </c>
      <c r="H5" s="270">
        <v>0</v>
      </c>
    </row>
    <row r="6" spans="1:8">
      <c r="A6" s="268">
        <v>42005</v>
      </c>
      <c r="B6" s="269" t="s">
        <v>189</v>
      </c>
      <c r="C6" s="270">
        <v>0</v>
      </c>
      <c r="D6" s="270">
        <v>0</v>
      </c>
      <c r="E6" s="270">
        <v>0</v>
      </c>
      <c r="F6" s="270">
        <v>0</v>
      </c>
      <c r="G6" s="270">
        <v>0</v>
      </c>
      <c r="H6" s="270">
        <v>0</v>
      </c>
    </row>
    <row r="7" spans="1:8">
      <c r="A7" s="268">
        <v>42005</v>
      </c>
      <c r="B7" s="269" t="s">
        <v>190</v>
      </c>
      <c r="C7" s="270">
        <v>0</v>
      </c>
      <c r="D7" s="270">
        <v>0</v>
      </c>
      <c r="E7" s="270">
        <v>0</v>
      </c>
      <c r="F7" s="270">
        <v>0</v>
      </c>
      <c r="G7" s="270">
        <v>0</v>
      </c>
      <c r="H7" s="270">
        <v>0</v>
      </c>
    </row>
    <row r="8" spans="1:8">
      <c r="A8" s="268">
        <v>42005</v>
      </c>
      <c r="B8" s="269" t="s">
        <v>191</v>
      </c>
      <c r="C8" s="270">
        <v>0</v>
      </c>
      <c r="D8" s="270">
        <v>0</v>
      </c>
      <c r="E8" s="270">
        <v>0</v>
      </c>
      <c r="F8" s="270">
        <v>0</v>
      </c>
      <c r="G8" s="270">
        <v>0</v>
      </c>
      <c r="H8" s="270">
        <v>0</v>
      </c>
    </row>
    <row r="9" spans="1:8">
      <c r="A9" s="268">
        <v>42005</v>
      </c>
      <c r="B9" s="269" t="s">
        <v>192</v>
      </c>
      <c r="C9" s="270">
        <v>0</v>
      </c>
      <c r="D9" s="270">
        <v>0</v>
      </c>
      <c r="E9" s="270">
        <v>0</v>
      </c>
      <c r="F9" s="270">
        <v>0</v>
      </c>
      <c r="G9" s="270">
        <v>0</v>
      </c>
      <c r="H9" s="270">
        <v>0</v>
      </c>
    </row>
    <row r="10" spans="1:8">
      <c r="A10" s="268">
        <v>42005</v>
      </c>
      <c r="B10" s="269" t="s">
        <v>193</v>
      </c>
      <c r="C10" s="270">
        <v>153.42755</v>
      </c>
      <c r="D10" s="270">
        <v>85.934150000000002</v>
      </c>
      <c r="E10" s="270">
        <v>31.318249999999999</v>
      </c>
      <c r="F10" s="270">
        <v>3.4152999999999998</v>
      </c>
      <c r="G10" s="270">
        <v>38.952100000000002</v>
      </c>
      <c r="H10" s="270">
        <v>313.04734999999999</v>
      </c>
    </row>
    <row r="11" spans="1:8">
      <c r="A11" s="268">
        <v>42005</v>
      </c>
      <c r="B11" s="269" t="s">
        <v>65</v>
      </c>
      <c r="C11" s="270">
        <v>812.26169999999991</v>
      </c>
      <c r="D11" s="270">
        <v>454.94549999999998</v>
      </c>
      <c r="E11" s="270">
        <v>165.80099999999999</v>
      </c>
      <c r="F11" s="270">
        <v>18.079499999999999</v>
      </c>
      <c r="G11" s="270">
        <v>206.21680000000001</v>
      </c>
      <c r="H11" s="270">
        <v>1657.3044999999997</v>
      </c>
    </row>
    <row r="12" spans="1:8">
      <c r="A12" s="268">
        <v>42005</v>
      </c>
      <c r="B12" s="269" t="s">
        <v>194</v>
      </c>
      <c r="C12" s="270">
        <v>1645.5830000000001</v>
      </c>
      <c r="D12" s="270">
        <v>921.68560000000002</v>
      </c>
      <c r="E12" s="270">
        <v>335.90045000000003</v>
      </c>
      <c r="F12" s="270">
        <v>36.62735</v>
      </c>
      <c r="G12" s="270">
        <v>417.78095000000002</v>
      </c>
      <c r="H12" s="270">
        <v>3357.57735</v>
      </c>
    </row>
    <row r="13" spans="1:8">
      <c r="A13" s="268">
        <v>42005</v>
      </c>
      <c r="B13" s="269" t="s">
        <v>195</v>
      </c>
      <c r="C13" s="270">
        <v>2337.5093499999998</v>
      </c>
      <c r="D13" s="270">
        <v>1309.2320499999998</v>
      </c>
      <c r="E13" s="270">
        <v>477.13900000000001</v>
      </c>
      <c r="F13" s="270">
        <v>52.028500000000001</v>
      </c>
      <c r="G13" s="270">
        <v>593.44704999999999</v>
      </c>
      <c r="H13" s="270">
        <v>4769.3559499999992</v>
      </c>
    </row>
    <row r="14" spans="1:8">
      <c r="A14" s="268">
        <v>42005</v>
      </c>
      <c r="B14" s="269" t="s">
        <v>196</v>
      </c>
      <c r="C14" s="270">
        <v>2791.7748499999998</v>
      </c>
      <c r="D14" s="270">
        <v>1563.66425</v>
      </c>
      <c r="E14" s="270">
        <v>569.86464999999998</v>
      </c>
      <c r="F14" s="270">
        <v>62.139250000000004</v>
      </c>
      <c r="G14" s="270">
        <v>708.77589999999998</v>
      </c>
      <c r="H14" s="270">
        <v>5696.2188999999998</v>
      </c>
    </row>
    <row r="15" spans="1:8">
      <c r="A15" s="268">
        <v>42005</v>
      </c>
      <c r="B15" s="269" t="s">
        <v>197</v>
      </c>
      <c r="C15" s="270">
        <v>3116.6796999999997</v>
      </c>
      <c r="D15" s="270">
        <v>1745.6424500000001</v>
      </c>
      <c r="E15" s="270">
        <v>636.18504999999993</v>
      </c>
      <c r="F15" s="270">
        <v>69.371049999999997</v>
      </c>
      <c r="G15" s="270">
        <v>791.26329999999996</v>
      </c>
      <c r="H15" s="270">
        <v>6359.1415500000003</v>
      </c>
    </row>
    <row r="16" spans="1:8">
      <c r="A16" s="268">
        <v>42005</v>
      </c>
      <c r="B16" s="269" t="s">
        <v>198</v>
      </c>
      <c r="C16" s="270">
        <v>2791.7748499999998</v>
      </c>
      <c r="D16" s="270">
        <v>1563.66425</v>
      </c>
      <c r="E16" s="270">
        <v>569.86464999999998</v>
      </c>
      <c r="F16" s="270">
        <v>62.139250000000004</v>
      </c>
      <c r="G16" s="270">
        <v>708.77589999999998</v>
      </c>
      <c r="H16" s="270">
        <v>5696.2188999999998</v>
      </c>
    </row>
    <row r="17" spans="1:8">
      <c r="A17" s="268">
        <v>42005</v>
      </c>
      <c r="B17" s="269" t="s">
        <v>199</v>
      </c>
      <c r="C17" s="270">
        <v>1832.1019000000001</v>
      </c>
      <c r="D17" s="270">
        <v>1026.1548499999999</v>
      </c>
      <c r="E17" s="270">
        <v>373.97364999999996</v>
      </c>
      <c r="F17" s="270">
        <v>40.778750000000002</v>
      </c>
      <c r="G17" s="270">
        <v>465.13444999999996</v>
      </c>
      <c r="H17" s="270">
        <v>3738.1435999999999</v>
      </c>
    </row>
    <row r="18" spans="1:8">
      <c r="A18" s="268">
        <v>42005</v>
      </c>
      <c r="B18" s="269" t="s">
        <v>200</v>
      </c>
      <c r="C18" s="270">
        <v>709.97694999999999</v>
      </c>
      <c r="D18" s="270">
        <v>397.65635000000003</v>
      </c>
      <c r="E18" s="270">
        <v>144.92245</v>
      </c>
      <c r="F18" s="270">
        <v>15.802350000000001</v>
      </c>
      <c r="G18" s="270">
        <v>180.24929999999998</v>
      </c>
      <c r="H18" s="270">
        <v>1448.6073999999999</v>
      </c>
    </row>
    <row r="19" spans="1:8">
      <c r="A19" s="268">
        <v>42005</v>
      </c>
      <c r="B19" s="269" t="s">
        <v>201</v>
      </c>
      <c r="C19" s="270">
        <v>45.12565</v>
      </c>
      <c r="D19" s="270">
        <v>25.274749999999997</v>
      </c>
      <c r="E19" s="270">
        <v>9.2114499999999992</v>
      </c>
      <c r="F19" s="270">
        <v>1.0046999999999999</v>
      </c>
      <c r="G19" s="270">
        <v>11.456299999999999</v>
      </c>
      <c r="H19" s="270">
        <v>92.072850000000003</v>
      </c>
    </row>
    <row r="20" spans="1:8">
      <c r="A20" s="268">
        <v>42005</v>
      </c>
      <c r="B20" s="269" t="s">
        <v>202</v>
      </c>
      <c r="C20" s="270">
        <v>0</v>
      </c>
      <c r="D20" s="270">
        <v>0</v>
      </c>
      <c r="E20" s="270">
        <v>0</v>
      </c>
      <c r="F20" s="270">
        <v>0</v>
      </c>
      <c r="G20" s="270">
        <v>0</v>
      </c>
      <c r="H20" s="270">
        <v>0</v>
      </c>
    </row>
    <row r="21" spans="1:8">
      <c r="A21" s="268">
        <v>42005</v>
      </c>
      <c r="B21" s="269" t="s">
        <v>203</v>
      </c>
      <c r="C21" s="270">
        <v>0</v>
      </c>
      <c r="D21" s="270">
        <v>0</v>
      </c>
      <c r="E21" s="270">
        <v>0</v>
      </c>
      <c r="F21" s="270">
        <v>0</v>
      </c>
      <c r="G21" s="270">
        <v>0</v>
      </c>
      <c r="H21" s="270">
        <v>0</v>
      </c>
    </row>
    <row r="22" spans="1:8">
      <c r="A22" s="268">
        <v>42005</v>
      </c>
      <c r="B22" s="269" t="s">
        <v>204</v>
      </c>
      <c r="C22" s="270">
        <v>0</v>
      </c>
      <c r="D22" s="270">
        <v>0</v>
      </c>
      <c r="E22" s="270">
        <v>0</v>
      </c>
      <c r="F22" s="270">
        <v>0</v>
      </c>
      <c r="G22" s="270">
        <v>0</v>
      </c>
      <c r="H22" s="270">
        <v>0</v>
      </c>
    </row>
    <row r="23" spans="1:8">
      <c r="A23" s="268">
        <v>42005</v>
      </c>
      <c r="B23" s="269" t="s">
        <v>205</v>
      </c>
      <c r="C23" s="270">
        <v>0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</row>
    <row r="24" spans="1:8">
      <c r="A24" s="268">
        <v>42005</v>
      </c>
      <c r="B24" s="269" t="s">
        <v>71</v>
      </c>
      <c r="C24" s="270">
        <v>0</v>
      </c>
      <c r="D24" s="270">
        <v>0</v>
      </c>
      <c r="E24" s="270">
        <v>0</v>
      </c>
      <c r="F24" s="270">
        <v>0</v>
      </c>
      <c r="G24" s="270">
        <v>0</v>
      </c>
      <c r="H24" s="270">
        <v>0</v>
      </c>
    </row>
    <row r="25" spans="1:8">
      <c r="A25" s="268">
        <v>42005</v>
      </c>
      <c r="B25" s="269" t="s">
        <v>206</v>
      </c>
      <c r="C25" s="270">
        <v>0</v>
      </c>
      <c r="D25" s="270">
        <v>0</v>
      </c>
      <c r="E25" s="270">
        <v>0</v>
      </c>
      <c r="F25" s="270">
        <v>0</v>
      </c>
      <c r="G25" s="270">
        <v>0</v>
      </c>
      <c r="H25" s="270">
        <v>0</v>
      </c>
    </row>
    <row r="26" spans="1:8">
      <c r="A26" s="268">
        <v>42006</v>
      </c>
      <c r="B26" s="269" t="s">
        <v>185</v>
      </c>
      <c r="C26" s="270">
        <v>0</v>
      </c>
      <c r="D26" s="270">
        <v>0</v>
      </c>
      <c r="E26" s="270">
        <v>0</v>
      </c>
      <c r="F26" s="270">
        <v>0</v>
      </c>
      <c r="G26" s="270">
        <v>0</v>
      </c>
      <c r="H26" s="270">
        <v>0</v>
      </c>
    </row>
    <row r="27" spans="1:8">
      <c r="A27" s="268">
        <v>42006</v>
      </c>
      <c r="B27" s="269" t="s">
        <v>186</v>
      </c>
      <c r="C27" s="270">
        <v>0</v>
      </c>
      <c r="D27" s="270">
        <v>0</v>
      </c>
      <c r="E27" s="270">
        <v>0</v>
      </c>
      <c r="F27" s="270">
        <v>0</v>
      </c>
      <c r="G27" s="270">
        <v>0</v>
      </c>
      <c r="H27" s="270">
        <v>0</v>
      </c>
    </row>
    <row r="28" spans="1:8">
      <c r="A28" s="268">
        <v>42006</v>
      </c>
      <c r="B28" s="269" t="s">
        <v>187</v>
      </c>
      <c r="C28" s="270">
        <v>0</v>
      </c>
      <c r="D28" s="270">
        <v>0</v>
      </c>
      <c r="E28" s="270">
        <v>0</v>
      </c>
      <c r="F28" s="270">
        <v>0</v>
      </c>
      <c r="G28" s="270">
        <v>0</v>
      </c>
      <c r="H28" s="270">
        <v>0</v>
      </c>
    </row>
    <row r="29" spans="1:8">
      <c r="A29" s="268">
        <v>42006</v>
      </c>
      <c r="B29" s="269" t="s">
        <v>188</v>
      </c>
      <c r="C29" s="270">
        <v>0</v>
      </c>
      <c r="D29" s="270">
        <v>0</v>
      </c>
      <c r="E29" s="270">
        <v>0</v>
      </c>
      <c r="F29" s="270">
        <v>0</v>
      </c>
      <c r="G29" s="270">
        <v>0</v>
      </c>
      <c r="H29" s="270">
        <v>0</v>
      </c>
    </row>
    <row r="30" spans="1:8">
      <c r="A30" s="268">
        <v>42006</v>
      </c>
      <c r="B30" s="269" t="s">
        <v>189</v>
      </c>
      <c r="C30" s="270">
        <v>0</v>
      </c>
      <c r="D30" s="270">
        <v>0</v>
      </c>
      <c r="E30" s="270">
        <v>0</v>
      </c>
      <c r="F30" s="270">
        <v>0</v>
      </c>
      <c r="G30" s="270">
        <v>0</v>
      </c>
      <c r="H30" s="270">
        <v>0</v>
      </c>
    </row>
    <row r="31" spans="1:8">
      <c r="A31" s="268">
        <v>42006</v>
      </c>
      <c r="B31" s="269" t="s">
        <v>190</v>
      </c>
      <c r="C31" s="270">
        <v>0</v>
      </c>
      <c r="D31" s="270">
        <v>0</v>
      </c>
      <c r="E31" s="270">
        <v>0</v>
      </c>
      <c r="F31" s="270">
        <v>0</v>
      </c>
      <c r="G31" s="270">
        <v>0</v>
      </c>
      <c r="H31" s="270">
        <v>0</v>
      </c>
    </row>
    <row r="32" spans="1:8">
      <c r="A32" s="268">
        <v>42006</v>
      </c>
      <c r="B32" s="269" t="s">
        <v>191</v>
      </c>
      <c r="C32" s="270">
        <v>0</v>
      </c>
      <c r="D32" s="270">
        <v>0</v>
      </c>
      <c r="E32" s="270">
        <v>0</v>
      </c>
      <c r="F32" s="270">
        <v>0</v>
      </c>
      <c r="G32" s="270">
        <v>0</v>
      </c>
      <c r="H32" s="270">
        <v>0</v>
      </c>
    </row>
    <row r="33" spans="1:8">
      <c r="A33" s="268">
        <v>42006</v>
      </c>
      <c r="B33" s="269" t="s">
        <v>192</v>
      </c>
      <c r="C33" s="270">
        <v>0</v>
      </c>
      <c r="D33" s="270">
        <v>0</v>
      </c>
      <c r="E33" s="270">
        <v>0</v>
      </c>
      <c r="F33" s="270">
        <v>0</v>
      </c>
      <c r="G33" s="270">
        <v>0</v>
      </c>
      <c r="H33" s="270">
        <v>0</v>
      </c>
    </row>
    <row r="34" spans="1:8">
      <c r="A34" s="268">
        <v>42006</v>
      </c>
      <c r="B34" s="269" t="s">
        <v>193</v>
      </c>
      <c r="C34" s="270">
        <v>237.66169999999997</v>
      </c>
      <c r="D34" s="270">
        <v>133.11340000000001</v>
      </c>
      <c r="E34" s="270">
        <v>48.512050000000002</v>
      </c>
      <c r="F34" s="270">
        <v>5.2895499999999993</v>
      </c>
      <c r="G34" s="270">
        <v>60.337249999999997</v>
      </c>
      <c r="H34" s="270">
        <v>484.91394999999994</v>
      </c>
    </row>
    <row r="35" spans="1:8">
      <c r="A35" s="268">
        <v>42006</v>
      </c>
      <c r="B35" s="269" t="s">
        <v>65</v>
      </c>
      <c r="C35" s="270">
        <v>1206.3591000000001</v>
      </c>
      <c r="D35" s="270">
        <v>675.67860000000007</v>
      </c>
      <c r="E35" s="270">
        <v>246.24499999999998</v>
      </c>
      <c r="F35" s="270">
        <v>26.851499999999998</v>
      </c>
      <c r="G35" s="270">
        <v>306.27115000000003</v>
      </c>
      <c r="H35" s="270">
        <v>2461.40535</v>
      </c>
    </row>
    <row r="36" spans="1:8">
      <c r="A36" s="268">
        <v>42006</v>
      </c>
      <c r="B36" s="269" t="s">
        <v>194</v>
      </c>
      <c r="C36" s="270">
        <v>2307.4261500000002</v>
      </c>
      <c r="D36" s="270">
        <v>1292.3824999999999</v>
      </c>
      <c r="E36" s="270">
        <v>470.99775</v>
      </c>
      <c r="F36" s="270">
        <v>51.358699999999999</v>
      </c>
      <c r="G36" s="270">
        <v>585.8098</v>
      </c>
      <c r="H36" s="270">
        <v>4707.9749000000002</v>
      </c>
    </row>
    <row r="37" spans="1:8">
      <c r="A37" s="268">
        <v>42006</v>
      </c>
      <c r="B37" s="269" t="s">
        <v>195</v>
      </c>
      <c r="C37" s="270">
        <v>3113.6706999999997</v>
      </c>
      <c r="D37" s="270">
        <v>1743.95775</v>
      </c>
      <c r="E37" s="270">
        <v>635.57134999999994</v>
      </c>
      <c r="F37" s="270">
        <v>69.303899999999999</v>
      </c>
      <c r="G37" s="270">
        <v>790.49914999999999</v>
      </c>
      <c r="H37" s="270">
        <v>6353.0028499999989</v>
      </c>
    </row>
    <row r="38" spans="1:8">
      <c r="A38" s="268">
        <v>42006</v>
      </c>
      <c r="B38" s="269" t="s">
        <v>196</v>
      </c>
      <c r="C38" s="270">
        <v>3471.6677500000001</v>
      </c>
      <c r="D38" s="270">
        <v>1944.4710499999999</v>
      </c>
      <c r="E38" s="270">
        <v>708.64670000000001</v>
      </c>
      <c r="F38" s="270">
        <v>77.272649999999999</v>
      </c>
      <c r="G38" s="270">
        <v>881.38794999999993</v>
      </c>
      <c r="H38" s="270">
        <v>7083.4461000000001</v>
      </c>
    </row>
    <row r="39" spans="1:8">
      <c r="A39" s="268">
        <v>42006</v>
      </c>
      <c r="B39" s="269" t="s">
        <v>197</v>
      </c>
      <c r="C39" s="270">
        <v>3438.5755499999996</v>
      </c>
      <c r="D39" s="270">
        <v>1925.9359499999998</v>
      </c>
      <c r="E39" s="270">
        <v>701.89175</v>
      </c>
      <c r="F39" s="270">
        <v>76.535700000000006</v>
      </c>
      <c r="G39" s="270">
        <v>872.98654999999985</v>
      </c>
      <c r="H39" s="270">
        <v>7015.9255000000003</v>
      </c>
    </row>
    <row r="40" spans="1:8">
      <c r="A40" s="268">
        <v>42006</v>
      </c>
      <c r="B40" s="269" t="s">
        <v>198</v>
      </c>
      <c r="C40" s="270">
        <v>2927.1518000000001</v>
      </c>
      <c r="D40" s="270">
        <v>1639.4884999999999</v>
      </c>
      <c r="E40" s="270">
        <v>597.49815000000001</v>
      </c>
      <c r="F40" s="270">
        <v>65.152500000000003</v>
      </c>
      <c r="G40" s="270">
        <v>743.14564999999993</v>
      </c>
      <c r="H40" s="270">
        <v>5972.4366</v>
      </c>
    </row>
    <row r="41" spans="1:8">
      <c r="A41" s="268">
        <v>42006</v>
      </c>
      <c r="B41" s="269" t="s">
        <v>199</v>
      </c>
      <c r="C41" s="270">
        <v>2045.6967000000002</v>
      </c>
      <c r="D41" s="270">
        <v>1145.7889500000001</v>
      </c>
      <c r="E41" s="270">
        <v>417.57354999999995</v>
      </c>
      <c r="F41" s="270">
        <v>45.532799999999995</v>
      </c>
      <c r="G41" s="270">
        <v>519.36189999999999</v>
      </c>
      <c r="H41" s="270">
        <v>4173.9539000000004</v>
      </c>
    </row>
    <row r="42" spans="1:8">
      <c r="A42" s="268">
        <v>42006</v>
      </c>
      <c r="B42" s="269" t="s">
        <v>200</v>
      </c>
      <c r="C42" s="270">
        <v>788.19479999999999</v>
      </c>
      <c r="D42" s="270">
        <v>441.46534999999994</v>
      </c>
      <c r="E42" s="270">
        <v>160.88884999999999</v>
      </c>
      <c r="F42" s="270">
        <v>17.544</v>
      </c>
      <c r="G42" s="270">
        <v>200.10699999999997</v>
      </c>
      <c r="H42" s="270">
        <v>1608.2</v>
      </c>
    </row>
    <row r="43" spans="1:8">
      <c r="A43" s="268">
        <v>42006</v>
      </c>
      <c r="B43" s="269" t="s">
        <v>201</v>
      </c>
      <c r="C43" s="270">
        <v>66.184399999999997</v>
      </c>
      <c r="D43" s="270">
        <v>37.06935</v>
      </c>
      <c r="E43" s="270">
        <v>13.5099</v>
      </c>
      <c r="F43" s="270">
        <v>1.47305</v>
      </c>
      <c r="G43" s="270">
        <v>16.802800000000001</v>
      </c>
      <c r="H43" s="270">
        <v>135.0395</v>
      </c>
    </row>
    <row r="44" spans="1:8">
      <c r="A44" s="268">
        <v>42006</v>
      </c>
      <c r="B44" s="269" t="s">
        <v>202</v>
      </c>
      <c r="C44" s="270">
        <v>0</v>
      </c>
      <c r="D44" s="270">
        <v>0</v>
      </c>
      <c r="E44" s="270">
        <v>0</v>
      </c>
      <c r="F44" s="270">
        <v>0</v>
      </c>
      <c r="G44" s="270">
        <v>0</v>
      </c>
      <c r="H44" s="270">
        <v>0</v>
      </c>
    </row>
    <row r="45" spans="1:8">
      <c r="A45" s="268">
        <v>42006</v>
      </c>
      <c r="B45" s="269" t="s">
        <v>203</v>
      </c>
      <c r="C45" s="270">
        <v>0</v>
      </c>
      <c r="D45" s="270">
        <v>0</v>
      </c>
      <c r="E45" s="270">
        <v>0</v>
      </c>
      <c r="F45" s="270">
        <v>0</v>
      </c>
      <c r="G45" s="270">
        <v>0</v>
      </c>
      <c r="H45" s="270">
        <v>0</v>
      </c>
    </row>
    <row r="46" spans="1:8">
      <c r="A46" s="268">
        <v>42006</v>
      </c>
      <c r="B46" s="269" t="s">
        <v>204</v>
      </c>
      <c r="C46" s="270">
        <v>0</v>
      </c>
      <c r="D46" s="270">
        <v>0</v>
      </c>
      <c r="E46" s="270">
        <v>0</v>
      </c>
      <c r="F46" s="270">
        <v>0</v>
      </c>
      <c r="G46" s="270">
        <v>0</v>
      </c>
      <c r="H46" s="270">
        <v>0</v>
      </c>
    </row>
    <row r="47" spans="1:8">
      <c r="A47" s="268">
        <v>42006</v>
      </c>
      <c r="B47" s="269" t="s">
        <v>205</v>
      </c>
      <c r="C47" s="270">
        <v>0</v>
      </c>
      <c r="D47" s="270">
        <v>0</v>
      </c>
      <c r="E47" s="270">
        <v>0</v>
      </c>
      <c r="F47" s="270">
        <v>0</v>
      </c>
      <c r="G47" s="270">
        <v>0</v>
      </c>
      <c r="H47" s="270">
        <v>0</v>
      </c>
    </row>
    <row r="48" spans="1:8">
      <c r="A48" s="268">
        <v>42006</v>
      </c>
      <c r="B48" s="269" t="s">
        <v>71</v>
      </c>
      <c r="C48" s="270">
        <v>0</v>
      </c>
      <c r="D48" s="270">
        <v>0</v>
      </c>
      <c r="E48" s="270">
        <v>0</v>
      </c>
      <c r="F48" s="270">
        <v>0</v>
      </c>
      <c r="G48" s="270">
        <v>0</v>
      </c>
      <c r="H48" s="270">
        <v>0</v>
      </c>
    </row>
    <row r="49" spans="1:8">
      <c r="A49" s="268">
        <v>42006</v>
      </c>
      <c r="B49" s="269" t="s">
        <v>206</v>
      </c>
      <c r="C49" s="270">
        <v>0</v>
      </c>
      <c r="D49" s="270">
        <v>0</v>
      </c>
      <c r="E49" s="270">
        <v>0</v>
      </c>
      <c r="F49" s="270">
        <v>0</v>
      </c>
      <c r="G49" s="270">
        <v>0</v>
      </c>
      <c r="H49" s="270">
        <v>0</v>
      </c>
    </row>
    <row r="50" spans="1:8">
      <c r="A50" s="268">
        <v>42007</v>
      </c>
      <c r="B50" s="269" t="s">
        <v>185</v>
      </c>
      <c r="C50" s="270">
        <v>0</v>
      </c>
      <c r="D50" s="270">
        <v>0</v>
      </c>
      <c r="E50" s="270">
        <v>0</v>
      </c>
      <c r="F50" s="270">
        <v>0</v>
      </c>
      <c r="G50" s="270">
        <v>0</v>
      </c>
      <c r="H50" s="270">
        <v>0</v>
      </c>
    </row>
    <row r="51" spans="1:8">
      <c r="A51" s="268">
        <v>42007</v>
      </c>
      <c r="B51" s="269" t="s">
        <v>186</v>
      </c>
      <c r="C51" s="270">
        <v>0</v>
      </c>
      <c r="D51" s="270">
        <v>0</v>
      </c>
      <c r="E51" s="270">
        <v>0</v>
      </c>
      <c r="F51" s="270">
        <v>0</v>
      </c>
      <c r="G51" s="270">
        <v>0</v>
      </c>
      <c r="H51" s="270">
        <v>0</v>
      </c>
    </row>
    <row r="52" spans="1:8">
      <c r="A52" s="268">
        <v>42007</v>
      </c>
      <c r="B52" s="269" t="s">
        <v>187</v>
      </c>
      <c r="C52" s="270">
        <v>0</v>
      </c>
      <c r="D52" s="270">
        <v>0</v>
      </c>
      <c r="E52" s="270">
        <v>0</v>
      </c>
      <c r="F52" s="270">
        <v>0</v>
      </c>
      <c r="G52" s="270">
        <v>0</v>
      </c>
      <c r="H52" s="270">
        <v>0</v>
      </c>
    </row>
    <row r="53" spans="1:8">
      <c r="A53" s="268">
        <v>42007</v>
      </c>
      <c r="B53" s="269" t="s">
        <v>188</v>
      </c>
      <c r="C53" s="270">
        <v>0</v>
      </c>
      <c r="D53" s="270">
        <v>0</v>
      </c>
      <c r="E53" s="270">
        <v>0</v>
      </c>
      <c r="F53" s="270">
        <v>0</v>
      </c>
      <c r="G53" s="270">
        <v>0</v>
      </c>
      <c r="H53" s="270">
        <v>0</v>
      </c>
    </row>
    <row r="54" spans="1:8">
      <c r="A54" s="268">
        <v>42007</v>
      </c>
      <c r="B54" s="269" t="s">
        <v>189</v>
      </c>
      <c r="C54" s="270">
        <v>0</v>
      </c>
      <c r="D54" s="270">
        <v>0</v>
      </c>
      <c r="E54" s="270">
        <v>0</v>
      </c>
      <c r="F54" s="270">
        <v>0</v>
      </c>
      <c r="G54" s="270">
        <v>0</v>
      </c>
      <c r="H54" s="270">
        <v>0</v>
      </c>
    </row>
    <row r="55" spans="1:8">
      <c r="A55" s="268">
        <v>42007</v>
      </c>
      <c r="B55" s="269" t="s">
        <v>190</v>
      </c>
      <c r="C55" s="270">
        <v>0</v>
      </c>
      <c r="D55" s="270">
        <v>0</v>
      </c>
      <c r="E55" s="270">
        <v>0</v>
      </c>
      <c r="F55" s="270">
        <v>0</v>
      </c>
      <c r="G55" s="270">
        <v>0</v>
      </c>
      <c r="H55" s="270">
        <v>0</v>
      </c>
    </row>
    <row r="56" spans="1:8">
      <c r="A56" s="268">
        <v>42007</v>
      </c>
      <c r="B56" s="269" t="s">
        <v>191</v>
      </c>
      <c r="C56" s="270">
        <v>0</v>
      </c>
      <c r="D56" s="270">
        <v>0</v>
      </c>
      <c r="E56" s="270">
        <v>0</v>
      </c>
      <c r="F56" s="270">
        <v>0</v>
      </c>
      <c r="G56" s="270">
        <v>0</v>
      </c>
      <c r="H56" s="270">
        <v>0</v>
      </c>
    </row>
    <row r="57" spans="1:8">
      <c r="A57" s="268">
        <v>42007</v>
      </c>
      <c r="B57" s="269" t="s">
        <v>192</v>
      </c>
      <c r="C57" s="270">
        <v>0</v>
      </c>
      <c r="D57" s="270">
        <v>0</v>
      </c>
      <c r="E57" s="270">
        <v>0</v>
      </c>
      <c r="F57" s="270">
        <v>0</v>
      </c>
      <c r="G57" s="270">
        <v>0</v>
      </c>
      <c r="H57" s="270">
        <v>0</v>
      </c>
    </row>
    <row r="58" spans="1:8">
      <c r="A58" s="268">
        <v>42007</v>
      </c>
      <c r="B58" s="269" t="s">
        <v>193</v>
      </c>
      <c r="C58" s="270">
        <v>144.40224999999998</v>
      </c>
      <c r="D58" s="270">
        <v>80.879199999999997</v>
      </c>
      <c r="E58" s="270">
        <v>29.475449999999999</v>
      </c>
      <c r="F58" s="270">
        <v>3.2138499999999999</v>
      </c>
      <c r="G58" s="270">
        <v>36.660499999999999</v>
      </c>
      <c r="H58" s="270">
        <v>294.63124999999997</v>
      </c>
    </row>
    <row r="59" spans="1:8">
      <c r="A59" s="268">
        <v>42007</v>
      </c>
      <c r="B59" s="269" t="s">
        <v>65</v>
      </c>
      <c r="C59" s="270">
        <v>574.6</v>
      </c>
      <c r="D59" s="270">
        <v>321.83209999999997</v>
      </c>
      <c r="E59" s="270">
        <v>117.28894999999999</v>
      </c>
      <c r="F59" s="270">
        <v>12.789099999999999</v>
      </c>
      <c r="G59" s="270">
        <v>145.87954999999999</v>
      </c>
      <c r="H59" s="270">
        <v>1172.3897000000002</v>
      </c>
    </row>
    <row r="60" spans="1:8">
      <c r="A60" s="268">
        <v>42007</v>
      </c>
      <c r="B60" s="269" t="s">
        <v>194</v>
      </c>
      <c r="C60" s="270">
        <v>1167.2506000000001</v>
      </c>
      <c r="D60" s="270">
        <v>653.77324999999996</v>
      </c>
      <c r="E60" s="270">
        <v>238.26265000000001</v>
      </c>
      <c r="F60" s="270">
        <v>25.980250000000002</v>
      </c>
      <c r="G60" s="270">
        <v>296.34145000000001</v>
      </c>
      <c r="H60" s="270">
        <v>2381.6082000000006</v>
      </c>
    </row>
    <row r="61" spans="1:8">
      <c r="A61" s="268">
        <v>42007</v>
      </c>
      <c r="B61" s="269" t="s">
        <v>195</v>
      </c>
      <c r="C61" s="270">
        <v>1507.19705</v>
      </c>
      <c r="D61" s="270">
        <v>844.17665</v>
      </c>
      <c r="E61" s="270">
        <v>307.65325000000001</v>
      </c>
      <c r="F61" s="270">
        <v>33.546949999999995</v>
      </c>
      <c r="G61" s="270">
        <v>382.64789999999999</v>
      </c>
      <c r="H61" s="270">
        <v>3075.2218000000003</v>
      </c>
    </row>
    <row r="62" spans="1:8">
      <c r="A62" s="268">
        <v>42007</v>
      </c>
      <c r="B62" s="269" t="s">
        <v>196</v>
      </c>
      <c r="C62" s="270">
        <v>1802.0186999999999</v>
      </c>
      <c r="D62" s="270">
        <v>1009.3052999999999</v>
      </c>
      <c r="E62" s="270">
        <v>367.83325000000002</v>
      </c>
      <c r="F62" s="270">
        <v>40.10895</v>
      </c>
      <c r="G62" s="270">
        <v>457.49635000000001</v>
      </c>
      <c r="H62" s="270">
        <v>3676.762549999999</v>
      </c>
    </row>
    <row r="63" spans="1:8">
      <c r="A63" s="268">
        <v>42007</v>
      </c>
      <c r="B63" s="269" t="s">
        <v>197</v>
      </c>
      <c r="C63" s="270">
        <v>2084.8060500000001</v>
      </c>
      <c r="D63" s="270">
        <v>1167.69345</v>
      </c>
      <c r="E63" s="270">
        <v>425.55590000000001</v>
      </c>
      <c r="F63" s="270">
        <v>46.403199999999998</v>
      </c>
      <c r="G63" s="270">
        <v>529.29075</v>
      </c>
      <c r="H63" s="270">
        <v>4253.7493499999991</v>
      </c>
    </row>
    <row r="64" spans="1:8">
      <c r="A64" s="268">
        <v>42007</v>
      </c>
      <c r="B64" s="269" t="s">
        <v>198</v>
      </c>
      <c r="C64" s="270">
        <v>1738.8424499999999</v>
      </c>
      <c r="D64" s="270">
        <v>973.92064999999991</v>
      </c>
      <c r="E64" s="270">
        <v>354.93705</v>
      </c>
      <c r="F64" s="270">
        <v>38.703049999999998</v>
      </c>
      <c r="G64" s="270">
        <v>441.45769999999993</v>
      </c>
      <c r="H64" s="270">
        <v>3547.8608999999997</v>
      </c>
    </row>
    <row r="65" spans="1:8">
      <c r="A65" s="268">
        <v>42007</v>
      </c>
      <c r="B65" s="269" t="s">
        <v>199</v>
      </c>
      <c r="C65" s="270">
        <v>1823.0765999999999</v>
      </c>
      <c r="D65" s="270">
        <v>1021.0999</v>
      </c>
      <c r="E65" s="270">
        <v>372.13170000000002</v>
      </c>
      <c r="F65" s="270">
        <v>40.578149999999994</v>
      </c>
      <c r="G65" s="270">
        <v>462.84284999999994</v>
      </c>
      <c r="H65" s="270">
        <v>3719.7291999999998</v>
      </c>
    </row>
    <row r="66" spans="1:8">
      <c r="A66" s="268">
        <v>42007</v>
      </c>
      <c r="B66" s="269" t="s">
        <v>200</v>
      </c>
      <c r="C66" s="270">
        <v>803.23725000000002</v>
      </c>
      <c r="D66" s="270">
        <v>449.89055000000002</v>
      </c>
      <c r="E66" s="270">
        <v>163.95904999999999</v>
      </c>
      <c r="F66" s="270">
        <v>17.878050000000002</v>
      </c>
      <c r="G66" s="270">
        <v>203.92605</v>
      </c>
      <c r="H66" s="270">
        <v>1638.89095</v>
      </c>
    </row>
    <row r="67" spans="1:8">
      <c r="A67" s="268">
        <v>42007</v>
      </c>
      <c r="B67" s="269" t="s">
        <v>201</v>
      </c>
      <c r="C67" s="270">
        <v>66.184399999999997</v>
      </c>
      <c r="D67" s="270">
        <v>37.06935</v>
      </c>
      <c r="E67" s="270">
        <v>13.5099</v>
      </c>
      <c r="F67" s="270">
        <v>1.47305</v>
      </c>
      <c r="G67" s="270">
        <v>16.802800000000001</v>
      </c>
      <c r="H67" s="270">
        <v>135.0395</v>
      </c>
    </row>
    <row r="68" spans="1:8">
      <c r="A68" s="268">
        <v>42007</v>
      </c>
      <c r="B68" s="269" t="s">
        <v>202</v>
      </c>
      <c r="C68" s="270">
        <v>0</v>
      </c>
      <c r="D68" s="270">
        <v>0</v>
      </c>
      <c r="E68" s="270">
        <v>0</v>
      </c>
      <c r="F68" s="270">
        <v>0</v>
      </c>
      <c r="G68" s="270">
        <v>0</v>
      </c>
      <c r="H68" s="270">
        <v>0</v>
      </c>
    </row>
    <row r="69" spans="1:8">
      <c r="A69" s="268">
        <v>42007</v>
      </c>
      <c r="B69" s="269" t="s">
        <v>203</v>
      </c>
      <c r="C69" s="270">
        <v>0</v>
      </c>
      <c r="D69" s="270">
        <v>0</v>
      </c>
      <c r="E69" s="270">
        <v>0</v>
      </c>
      <c r="F69" s="270">
        <v>0</v>
      </c>
      <c r="G69" s="270">
        <v>0</v>
      </c>
      <c r="H69" s="270">
        <v>0</v>
      </c>
    </row>
    <row r="70" spans="1:8">
      <c r="A70" s="268">
        <v>42007</v>
      </c>
      <c r="B70" s="269" t="s">
        <v>204</v>
      </c>
      <c r="C70" s="270">
        <v>0</v>
      </c>
      <c r="D70" s="270">
        <v>0</v>
      </c>
      <c r="E70" s="270">
        <v>0</v>
      </c>
      <c r="F70" s="270">
        <v>0</v>
      </c>
      <c r="G70" s="270">
        <v>0</v>
      </c>
      <c r="H70" s="270">
        <v>0</v>
      </c>
    </row>
    <row r="71" spans="1:8">
      <c r="A71" s="268">
        <v>42007</v>
      </c>
      <c r="B71" s="269" t="s">
        <v>205</v>
      </c>
      <c r="C71" s="270">
        <v>0</v>
      </c>
      <c r="D71" s="270">
        <v>0</v>
      </c>
      <c r="E71" s="270">
        <v>0</v>
      </c>
      <c r="F71" s="270">
        <v>0</v>
      </c>
      <c r="G71" s="270">
        <v>0</v>
      </c>
      <c r="H71" s="270">
        <v>0</v>
      </c>
    </row>
    <row r="72" spans="1:8">
      <c r="A72" s="268">
        <v>42007</v>
      </c>
      <c r="B72" s="269" t="s">
        <v>71</v>
      </c>
      <c r="C72" s="270">
        <v>0</v>
      </c>
      <c r="D72" s="270">
        <v>0</v>
      </c>
      <c r="E72" s="270">
        <v>0</v>
      </c>
      <c r="F72" s="270">
        <v>0</v>
      </c>
      <c r="G72" s="270">
        <v>0</v>
      </c>
      <c r="H72" s="270">
        <v>0</v>
      </c>
    </row>
    <row r="73" spans="1:8">
      <c r="A73" s="268">
        <v>42007</v>
      </c>
      <c r="B73" s="269" t="s">
        <v>206</v>
      </c>
      <c r="C73" s="270">
        <v>0</v>
      </c>
      <c r="D73" s="270">
        <v>0</v>
      </c>
      <c r="E73" s="270">
        <v>0</v>
      </c>
      <c r="F73" s="270">
        <v>0</v>
      </c>
      <c r="G73" s="270">
        <v>0</v>
      </c>
      <c r="H73" s="270">
        <v>0</v>
      </c>
    </row>
    <row r="74" spans="1:8">
      <c r="A74" s="268">
        <v>42008</v>
      </c>
      <c r="B74" s="269" t="s">
        <v>185</v>
      </c>
      <c r="C74" s="270">
        <v>0</v>
      </c>
      <c r="D74" s="270">
        <v>0</v>
      </c>
      <c r="E74" s="270">
        <v>0</v>
      </c>
      <c r="F74" s="270">
        <v>0</v>
      </c>
      <c r="G74" s="270">
        <v>0</v>
      </c>
      <c r="H74" s="270">
        <v>0</v>
      </c>
    </row>
    <row r="75" spans="1:8">
      <c r="A75" s="268">
        <v>42008</v>
      </c>
      <c r="B75" s="269" t="s">
        <v>186</v>
      </c>
      <c r="C75" s="270">
        <v>0</v>
      </c>
      <c r="D75" s="270">
        <v>0</v>
      </c>
      <c r="E75" s="270">
        <v>0</v>
      </c>
      <c r="F75" s="270">
        <v>0</v>
      </c>
      <c r="G75" s="270">
        <v>0</v>
      </c>
      <c r="H75" s="270">
        <v>0</v>
      </c>
    </row>
    <row r="76" spans="1:8">
      <c r="A76" s="268">
        <v>42008</v>
      </c>
      <c r="B76" s="269" t="s">
        <v>187</v>
      </c>
      <c r="C76" s="270">
        <v>0</v>
      </c>
      <c r="D76" s="270">
        <v>0</v>
      </c>
      <c r="E76" s="270">
        <v>0</v>
      </c>
      <c r="F76" s="270">
        <v>0</v>
      </c>
      <c r="G76" s="270">
        <v>0</v>
      </c>
      <c r="H76" s="270">
        <v>0</v>
      </c>
    </row>
    <row r="77" spans="1:8">
      <c r="A77" s="268">
        <v>42008</v>
      </c>
      <c r="B77" s="269" t="s">
        <v>188</v>
      </c>
      <c r="C77" s="270">
        <v>0</v>
      </c>
      <c r="D77" s="270">
        <v>0</v>
      </c>
      <c r="E77" s="270">
        <v>0</v>
      </c>
      <c r="F77" s="270">
        <v>0</v>
      </c>
      <c r="G77" s="270">
        <v>0</v>
      </c>
      <c r="H77" s="270">
        <v>0</v>
      </c>
    </row>
    <row r="78" spans="1:8">
      <c r="A78" s="268">
        <v>42008</v>
      </c>
      <c r="B78" s="269" t="s">
        <v>189</v>
      </c>
      <c r="C78" s="270">
        <v>0</v>
      </c>
      <c r="D78" s="270">
        <v>0</v>
      </c>
      <c r="E78" s="270">
        <v>0</v>
      </c>
      <c r="F78" s="270">
        <v>0</v>
      </c>
      <c r="G78" s="270">
        <v>0</v>
      </c>
      <c r="H78" s="270">
        <v>0</v>
      </c>
    </row>
    <row r="79" spans="1:8">
      <c r="A79" s="268">
        <v>42008</v>
      </c>
      <c r="B79" s="269" t="s">
        <v>190</v>
      </c>
      <c r="C79" s="270">
        <v>0</v>
      </c>
      <c r="D79" s="270">
        <v>0</v>
      </c>
      <c r="E79" s="270">
        <v>0</v>
      </c>
      <c r="F79" s="270">
        <v>0</v>
      </c>
      <c r="G79" s="270">
        <v>0</v>
      </c>
      <c r="H79" s="270">
        <v>0</v>
      </c>
    </row>
    <row r="80" spans="1:8">
      <c r="A80" s="268">
        <v>42008</v>
      </c>
      <c r="B80" s="269" t="s">
        <v>191</v>
      </c>
      <c r="C80" s="270">
        <v>0</v>
      </c>
      <c r="D80" s="270">
        <v>0</v>
      </c>
      <c r="E80" s="270">
        <v>0</v>
      </c>
      <c r="F80" s="270">
        <v>0</v>
      </c>
      <c r="G80" s="270">
        <v>0</v>
      </c>
      <c r="H80" s="270">
        <v>0</v>
      </c>
    </row>
    <row r="81" spans="1:8">
      <c r="A81" s="268">
        <v>42008</v>
      </c>
      <c r="B81" s="269" t="s">
        <v>192</v>
      </c>
      <c r="C81" s="270">
        <v>0</v>
      </c>
      <c r="D81" s="270">
        <v>0</v>
      </c>
      <c r="E81" s="270">
        <v>0</v>
      </c>
      <c r="F81" s="270">
        <v>0</v>
      </c>
      <c r="G81" s="270">
        <v>0</v>
      </c>
      <c r="H81" s="270">
        <v>0</v>
      </c>
    </row>
    <row r="82" spans="1:8">
      <c r="A82" s="268">
        <v>42008</v>
      </c>
      <c r="B82" s="269" t="s">
        <v>193</v>
      </c>
      <c r="C82" s="270">
        <v>180.5026</v>
      </c>
      <c r="D82" s="270">
        <v>101.09899999999999</v>
      </c>
      <c r="E82" s="270">
        <v>36.844949999999997</v>
      </c>
      <c r="F82" s="270">
        <v>4.0179499999999999</v>
      </c>
      <c r="G82" s="270">
        <v>45.826049999999995</v>
      </c>
      <c r="H82" s="270">
        <v>368.29054999999994</v>
      </c>
    </row>
    <row r="83" spans="1:8">
      <c r="A83" s="268">
        <v>42008</v>
      </c>
      <c r="B83" s="269" t="s">
        <v>65</v>
      </c>
      <c r="C83" s="270">
        <v>556.55025000000001</v>
      </c>
      <c r="D83" s="270">
        <v>311.72220000000004</v>
      </c>
      <c r="E83" s="270">
        <v>113.60419999999999</v>
      </c>
      <c r="F83" s="270">
        <v>12.3879</v>
      </c>
      <c r="G83" s="270">
        <v>141.2972</v>
      </c>
      <c r="H83" s="270">
        <v>1135.5617500000001</v>
      </c>
    </row>
    <row r="84" spans="1:8">
      <c r="A84" s="268">
        <v>42008</v>
      </c>
      <c r="B84" s="269" t="s">
        <v>194</v>
      </c>
      <c r="C84" s="270">
        <v>1173.2669000000001</v>
      </c>
      <c r="D84" s="270">
        <v>657.14350000000002</v>
      </c>
      <c r="E84" s="270">
        <v>239.49090000000001</v>
      </c>
      <c r="F84" s="270">
        <v>26.114549999999998</v>
      </c>
      <c r="G84" s="270">
        <v>297.8689</v>
      </c>
      <c r="H84" s="270">
        <v>2393.8847500000002</v>
      </c>
    </row>
    <row r="85" spans="1:8">
      <c r="A85" s="268">
        <v>42008</v>
      </c>
      <c r="B85" s="269" t="s">
        <v>195</v>
      </c>
      <c r="C85" s="270">
        <v>2214.1658499999999</v>
      </c>
      <c r="D85" s="270">
        <v>1240.1474499999999</v>
      </c>
      <c r="E85" s="270">
        <v>451.96199999999999</v>
      </c>
      <c r="F85" s="270">
        <v>49.282999999999994</v>
      </c>
      <c r="G85" s="270">
        <v>562.13304999999991</v>
      </c>
      <c r="H85" s="270">
        <v>4517.6913499999991</v>
      </c>
    </row>
    <row r="86" spans="1:8">
      <c r="A86" s="268">
        <v>42008</v>
      </c>
      <c r="B86" s="269" t="s">
        <v>196</v>
      </c>
      <c r="C86" s="270">
        <v>2199.1242499999998</v>
      </c>
      <c r="D86" s="270">
        <v>1231.7230999999999</v>
      </c>
      <c r="E86" s="270">
        <v>448.89094999999998</v>
      </c>
      <c r="F86" s="270">
        <v>48.948099999999997</v>
      </c>
      <c r="G86" s="270">
        <v>558.31399999999996</v>
      </c>
      <c r="H86" s="270">
        <v>4487.0003999999999</v>
      </c>
    </row>
    <row r="87" spans="1:8">
      <c r="A87" s="268">
        <v>42008</v>
      </c>
      <c r="B87" s="269" t="s">
        <v>197</v>
      </c>
      <c r="C87" s="270">
        <v>2099.8476500000002</v>
      </c>
      <c r="D87" s="270">
        <v>1176.1186500000001</v>
      </c>
      <c r="E87" s="270">
        <v>428.62694999999997</v>
      </c>
      <c r="F87" s="270">
        <v>46.738099999999996</v>
      </c>
      <c r="G87" s="270">
        <v>533.10979999999995</v>
      </c>
      <c r="H87" s="270">
        <v>4284.4411499999997</v>
      </c>
    </row>
    <row r="88" spans="1:8">
      <c r="A88" s="268">
        <v>42008</v>
      </c>
      <c r="B88" s="269" t="s">
        <v>198</v>
      </c>
      <c r="C88" s="270">
        <v>1555.3317</v>
      </c>
      <c r="D88" s="270">
        <v>871.13609999999994</v>
      </c>
      <c r="E88" s="270">
        <v>317.47840000000002</v>
      </c>
      <c r="F88" s="270">
        <v>34.6188</v>
      </c>
      <c r="G88" s="270">
        <v>394.86750000000001</v>
      </c>
      <c r="H88" s="270">
        <v>3173.4324999999999</v>
      </c>
    </row>
    <row r="89" spans="1:8">
      <c r="A89" s="268">
        <v>42008</v>
      </c>
      <c r="B89" s="269" t="s">
        <v>199</v>
      </c>
      <c r="C89" s="270">
        <v>824.29515000000004</v>
      </c>
      <c r="D89" s="270">
        <v>461.68514999999996</v>
      </c>
      <c r="E89" s="270">
        <v>168.25749999999999</v>
      </c>
      <c r="F89" s="270">
        <v>18.347249999999999</v>
      </c>
      <c r="G89" s="270">
        <v>209.27255</v>
      </c>
      <c r="H89" s="270">
        <v>1681.8576</v>
      </c>
    </row>
    <row r="90" spans="1:8">
      <c r="A90" s="268">
        <v>42008</v>
      </c>
      <c r="B90" s="269" t="s">
        <v>200</v>
      </c>
      <c r="C90" s="270">
        <v>219.61195000000001</v>
      </c>
      <c r="D90" s="270">
        <v>123.0035</v>
      </c>
      <c r="E90" s="270">
        <v>44.827300000000001</v>
      </c>
      <c r="F90" s="270">
        <v>4.88835</v>
      </c>
      <c r="G90" s="270">
        <v>55.754899999999992</v>
      </c>
      <c r="H90" s="270">
        <v>448.08599999999996</v>
      </c>
    </row>
    <row r="91" spans="1:8">
      <c r="A91" s="268">
        <v>42008</v>
      </c>
      <c r="B91" s="269" t="s">
        <v>201</v>
      </c>
      <c r="C91" s="270">
        <v>36.100349999999999</v>
      </c>
      <c r="D91" s="270">
        <v>20.219799999999999</v>
      </c>
      <c r="E91" s="270">
        <v>7.3686500000000006</v>
      </c>
      <c r="F91" s="270">
        <v>0.80324999999999991</v>
      </c>
      <c r="G91" s="270">
        <v>9.1655499999999996</v>
      </c>
      <c r="H91" s="270">
        <v>73.657599999999988</v>
      </c>
    </row>
    <row r="92" spans="1:8">
      <c r="A92" s="268">
        <v>42008</v>
      </c>
      <c r="B92" s="269" t="s">
        <v>202</v>
      </c>
      <c r="C92" s="270">
        <v>0</v>
      </c>
      <c r="D92" s="270">
        <v>0</v>
      </c>
      <c r="E92" s="270">
        <v>0</v>
      </c>
      <c r="F92" s="270">
        <v>0</v>
      </c>
      <c r="G92" s="270">
        <v>0</v>
      </c>
      <c r="H92" s="270">
        <v>0</v>
      </c>
    </row>
    <row r="93" spans="1:8">
      <c r="A93" s="268">
        <v>42008</v>
      </c>
      <c r="B93" s="269" t="s">
        <v>203</v>
      </c>
      <c r="C93" s="270">
        <v>0</v>
      </c>
      <c r="D93" s="270">
        <v>0</v>
      </c>
      <c r="E93" s="270">
        <v>0</v>
      </c>
      <c r="F93" s="270">
        <v>0</v>
      </c>
      <c r="G93" s="270">
        <v>0</v>
      </c>
      <c r="H93" s="270">
        <v>0</v>
      </c>
    </row>
    <row r="94" spans="1:8">
      <c r="A94" s="268">
        <v>42008</v>
      </c>
      <c r="B94" s="269" t="s">
        <v>204</v>
      </c>
      <c r="C94" s="270">
        <v>0</v>
      </c>
      <c r="D94" s="270">
        <v>0</v>
      </c>
      <c r="E94" s="270">
        <v>0</v>
      </c>
      <c r="F94" s="270">
        <v>0</v>
      </c>
      <c r="G94" s="270">
        <v>0</v>
      </c>
      <c r="H94" s="270">
        <v>0</v>
      </c>
    </row>
    <row r="95" spans="1:8">
      <c r="A95" s="268">
        <v>42008</v>
      </c>
      <c r="B95" s="269" t="s">
        <v>205</v>
      </c>
      <c r="C95" s="270">
        <v>0</v>
      </c>
      <c r="D95" s="270">
        <v>0</v>
      </c>
      <c r="E95" s="270">
        <v>0</v>
      </c>
      <c r="F95" s="270">
        <v>0</v>
      </c>
      <c r="G95" s="270">
        <v>0</v>
      </c>
      <c r="H95" s="270">
        <v>0</v>
      </c>
    </row>
    <row r="96" spans="1:8">
      <c r="A96" s="268">
        <v>42008</v>
      </c>
      <c r="B96" s="269" t="s">
        <v>71</v>
      </c>
      <c r="C96" s="270">
        <v>0</v>
      </c>
      <c r="D96" s="270">
        <v>0</v>
      </c>
      <c r="E96" s="270">
        <v>0</v>
      </c>
      <c r="F96" s="270">
        <v>0</v>
      </c>
      <c r="G96" s="270">
        <v>0</v>
      </c>
      <c r="H96" s="270">
        <v>0</v>
      </c>
    </row>
    <row r="97" spans="1:8">
      <c r="A97" s="268">
        <v>42008</v>
      </c>
      <c r="B97" s="269" t="s">
        <v>206</v>
      </c>
      <c r="C97" s="270">
        <v>0</v>
      </c>
      <c r="D97" s="270">
        <v>0</v>
      </c>
      <c r="E97" s="270">
        <v>0</v>
      </c>
      <c r="F97" s="270">
        <v>0</v>
      </c>
      <c r="G97" s="270">
        <v>0</v>
      </c>
      <c r="H97" s="270">
        <v>0</v>
      </c>
    </row>
    <row r="98" spans="1:8">
      <c r="A98" s="268">
        <v>42009</v>
      </c>
      <c r="B98" s="269" t="s">
        <v>185</v>
      </c>
      <c r="C98" s="270">
        <v>0</v>
      </c>
      <c r="D98" s="270">
        <v>0</v>
      </c>
      <c r="E98" s="270">
        <v>0</v>
      </c>
      <c r="F98" s="270">
        <v>0</v>
      </c>
      <c r="G98" s="270">
        <v>0</v>
      </c>
      <c r="H98" s="270">
        <v>0</v>
      </c>
    </row>
    <row r="99" spans="1:8">
      <c r="A99" s="268">
        <v>42009</v>
      </c>
      <c r="B99" s="269" t="s">
        <v>186</v>
      </c>
      <c r="C99" s="270">
        <v>0</v>
      </c>
      <c r="D99" s="270">
        <v>0</v>
      </c>
      <c r="E99" s="270">
        <v>0</v>
      </c>
      <c r="F99" s="270">
        <v>0</v>
      </c>
      <c r="G99" s="270">
        <v>0</v>
      </c>
      <c r="H99" s="270">
        <v>0</v>
      </c>
    </row>
    <row r="100" spans="1:8">
      <c r="A100" s="268">
        <v>42009</v>
      </c>
      <c r="B100" s="269" t="s">
        <v>187</v>
      </c>
      <c r="C100" s="270">
        <v>0</v>
      </c>
      <c r="D100" s="270">
        <v>0</v>
      </c>
      <c r="E100" s="270">
        <v>0</v>
      </c>
      <c r="F100" s="270">
        <v>0</v>
      </c>
      <c r="G100" s="270">
        <v>0</v>
      </c>
      <c r="H100" s="270">
        <v>0</v>
      </c>
    </row>
    <row r="101" spans="1:8">
      <c r="A101" s="268">
        <v>42009</v>
      </c>
      <c r="B101" s="269" t="s">
        <v>188</v>
      </c>
      <c r="C101" s="270">
        <v>0</v>
      </c>
      <c r="D101" s="270">
        <v>0</v>
      </c>
      <c r="E101" s="270">
        <v>0</v>
      </c>
      <c r="F101" s="270">
        <v>0</v>
      </c>
      <c r="G101" s="270">
        <v>0</v>
      </c>
      <c r="H101" s="270">
        <v>0</v>
      </c>
    </row>
    <row r="102" spans="1:8">
      <c r="A102" s="268">
        <v>42009</v>
      </c>
      <c r="B102" s="269" t="s">
        <v>189</v>
      </c>
      <c r="C102" s="270">
        <v>0</v>
      </c>
      <c r="D102" s="270">
        <v>0</v>
      </c>
      <c r="E102" s="270">
        <v>0</v>
      </c>
      <c r="F102" s="270">
        <v>0</v>
      </c>
      <c r="G102" s="270">
        <v>0</v>
      </c>
      <c r="H102" s="270">
        <v>0</v>
      </c>
    </row>
    <row r="103" spans="1:8">
      <c r="A103" s="268">
        <v>42009</v>
      </c>
      <c r="B103" s="269" t="s">
        <v>190</v>
      </c>
      <c r="C103" s="270">
        <v>0</v>
      </c>
      <c r="D103" s="270">
        <v>0</v>
      </c>
      <c r="E103" s="270">
        <v>0</v>
      </c>
      <c r="F103" s="270">
        <v>0</v>
      </c>
      <c r="G103" s="270">
        <v>0</v>
      </c>
      <c r="H103" s="270">
        <v>0</v>
      </c>
    </row>
    <row r="104" spans="1:8">
      <c r="A104" s="268">
        <v>42009</v>
      </c>
      <c r="B104" s="269" t="s">
        <v>191</v>
      </c>
      <c r="C104" s="270">
        <v>0</v>
      </c>
      <c r="D104" s="270">
        <v>0</v>
      </c>
      <c r="E104" s="270">
        <v>0</v>
      </c>
      <c r="F104" s="270">
        <v>0</v>
      </c>
      <c r="G104" s="270">
        <v>0</v>
      </c>
      <c r="H104" s="270">
        <v>0</v>
      </c>
    </row>
    <row r="105" spans="1:8">
      <c r="A105" s="268">
        <v>42009</v>
      </c>
      <c r="B105" s="269" t="s">
        <v>192</v>
      </c>
      <c r="C105" s="270">
        <v>0</v>
      </c>
      <c r="D105" s="270">
        <v>0</v>
      </c>
      <c r="E105" s="270">
        <v>0</v>
      </c>
      <c r="F105" s="270">
        <v>0</v>
      </c>
      <c r="G105" s="270">
        <v>0</v>
      </c>
      <c r="H105" s="270">
        <v>0</v>
      </c>
    </row>
    <row r="106" spans="1:8">
      <c r="A106" s="268">
        <v>42009</v>
      </c>
      <c r="B106" s="269" t="s">
        <v>193</v>
      </c>
      <c r="C106" s="270">
        <v>129.36064999999999</v>
      </c>
      <c r="D106" s="270">
        <v>72.453999999999994</v>
      </c>
      <c r="E106" s="270">
        <v>26.405249999999999</v>
      </c>
      <c r="F106" s="270">
        <v>2.8789500000000001</v>
      </c>
      <c r="G106" s="270">
        <v>32.842299999999994</v>
      </c>
      <c r="H106" s="270">
        <v>263.94114999999994</v>
      </c>
    </row>
    <row r="107" spans="1:8">
      <c r="A107" s="268">
        <v>42009</v>
      </c>
      <c r="B107" s="269" t="s">
        <v>65</v>
      </c>
      <c r="C107" s="270">
        <v>574.6</v>
      </c>
      <c r="D107" s="270">
        <v>321.83209999999997</v>
      </c>
      <c r="E107" s="270">
        <v>117.28894999999999</v>
      </c>
      <c r="F107" s="270">
        <v>12.789099999999999</v>
      </c>
      <c r="G107" s="270">
        <v>145.87954999999999</v>
      </c>
      <c r="H107" s="270">
        <v>1172.3897000000002</v>
      </c>
    </row>
    <row r="108" spans="1:8">
      <c r="A108" s="268">
        <v>42009</v>
      </c>
      <c r="B108" s="269" t="s">
        <v>194</v>
      </c>
      <c r="C108" s="270">
        <v>1076.9992999999999</v>
      </c>
      <c r="D108" s="270">
        <v>603.22375</v>
      </c>
      <c r="E108" s="270">
        <v>219.83974999999998</v>
      </c>
      <c r="F108" s="270">
        <v>23.971700000000002</v>
      </c>
      <c r="G108" s="270">
        <v>273.42884999999995</v>
      </c>
      <c r="H108" s="270">
        <v>2197.46335</v>
      </c>
    </row>
    <row r="109" spans="1:8">
      <c r="A109" s="268">
        <v>42009</v>
      </c>
      <c r="B109" s="269" t="s">
        <v>195</v>
      </c>
      <c r="C109" s="270">
        <v>1471.0967000000001</v>
      </c>
      <c r="D109" s="270">
        <v>823.95684999999992</v>
      </c>
      <c r="E109" s="270">
        <v>300.28460000000001</v>
      </c>
      <c r="F109" s="270">
        <v>32.743699999999997</v>
      </c>
      <c r="G109" s="270">
        <v>373.48235</v>
      </c>
      <c r="H109" s="270">
        <v>3001.5641999999998</v>
      </c>
    </row>
    <row r="110" spans="1:8">
      <c r="A110" s="268">
        <v>42009</v>
      </c>
      <c r="B110" s="269" t="s">
        <v>196</v>
      </c>
      <c r="C110" s="270">
        <v>1868.20225</v>
      </c>
      <c r="D110" s="270">
        <v>1046.37465</v>
      </c>
      <c r="E110" s="270">
        <v>381.34229999999997</v>
      </c>
      <c r="F110" s="270">
        <v>41.582850000000001</v>
      </c>
      <c r="G110" s="270">
        <v>474.3</v>
      </c>
      <c r="H110" s="270">
        <v>3811.8020499999998</v>
      </c>
    </row>
    <row r="111" spans="1:8">
      <c r="A111" s="268">
        <v>42009</v>
      </c>
      <c r="B111" s="269" t="s">
        <v>197</v>
      </c>
      <c r="C111" s="270">
        <v>1838.1190499999998</v>
      </c>
      <c r="D111" s="270">
        <v>1029.5250999999998</v>
      </c>
      <c r="E111" s="270">
        <v>375.20189999999997</v>
      </c>
      <c r="F111" s="270">
        <v>40.913049999999998</v>
      </c>
      <c r="G111" s="270">
        <v>466.6619</v>
      </c>
      <c r="H111" s="270">
        <v>3750.4209999999994</v>
      </c>
    </row>
    <row r="112" spans="1:8">
      <c r="A112" s="268">
        <v>42009</v>
      </c>
      <c r="B112" s="269" t="s">
        <v>198</v>
      </c>
      <c r="C112" s="270">
        <v>1368.81195</v>
      </c>
      <c r="D112" s="270">
        <v>766.66769999999997</v>
      </c>
      <c r="E112" s="270">
        <v>279.40519999999998</v>
      </c>
      <c r="F112" s="270">
        <v>30.467400000000001</v>
      </c>
      <c r="G112" s="270">
        <v>347.51399999999995</v>
      </c>
      <c r="H112" s="270">
        <v>2792.86625</v>
      </c>
    </row>
    <row r="113" spans="1:8">
      <c r="A113" s="268">
        <v>42009</v>
      </c>
      <c r="B113" s="269" t="s">
        <v>199</v>
      </c>
      <c r="C113" s="270">
        <v>860.39634999999998</v>
      </c>
      <c r="D113" s="270">
        <v>481.90494999999999</v>
      </c>
      <c r="E113" s="270">
        <v>175.62615</v>
      </c>
      <c r="F113" s="270">
        <v>19.150500000000001</v>
      </c>
      <c r="G113" s="270">
        <v>218.43725000000001</v>
      </c>
      <c r="H113" s="270">
        <v>1755.5151999999998</v>
      </c>
    </row>
    <row r="114" spans="1:8">
      <c r="A114" s="268">
        <v>42009</v>
      </c>
      <c r="B114" s="269" t="s">
        <v>200</v>
      </c>
      <c r="C114" s="270">
        <v>312.87139999999999</v>
      </c>
      <c r="D114" s="270">
        <v>175.23855</v>
      </c>
      <c r="E114" s="270">
        <v>63.863900000000001</v>
      </c>
      <c r="F114" s="270">
        <v>6.9640499999999994</v>
      </c>
      <c r="G114" s="270">
        <v>79.431649999999991</v>
      </c>
      <c r="H114" s="270">
        <v>638.36955</v>
      </c>
    </row>
    <row r="115" spans="1:8">
      <c r="A115" s="268">
        <v>42009</v>
      </c>
      <c r="B115" s="269" t="s">
        <v>201</v>
      </c>
      <c r="C115" s="270">
        <v>48.133800000000001</v>
      </c>
      <c r="D115" s="270">
        <v>26.959449999999997</v>
      </c>
      <c r="E115" s="270">
        <v>9.8251499999999989</v>
      </c>
      <c r="F115" s="270">
        <v>1.071</v>
      </c>
      <c r="G115" s="270">
        <v>12.22045</v>
      </c>
      <c r="H115" s="270">
        <v>98.209849999999989</v>
      </c>
    </row>
    <row r="116" spans="1:8">
      <c r="A116" s="268">
        <v>42009</v>
      </c>
      <c r="B116" s="269" t="s">
        <v>202</v>
      </c>
      <c r="C116" s="270">
        <v>3.0081500000000001</v>
      </c>
      <c r="D116" s="270">
        <v>1.6846999999999999</v>
      </c>
      <c r="E116" s="270">
        <v>0.61369999999999991</v>
      </c>
      <c r="F116" s="270">
        <v>6.7150000000000001E-2</v>
      </c>
      <c r="G116" s="270">
        <v>0.76415</v>
      </c>
      <c r="H116" s="270">
        <v>6.1378500000000003</v>
      </c>
    </row>
    <row r="117" spans="1:8">
      <c r="A117" s="268">
        <v>42009</v>
      </c>
      <c r="B117" s="269" t="s">
        <v>203</v>
      </c>
      <c r="C117" s="270">
        <v>0</v>
      </c>
      <c r="D117" s="270">
        <v>0</v>
      </c>
      <c r="E117" s="270">
        <v>0</v>
      </c>
      <c r="F117" s="270">
        <v>0</v>
      </c>
      <c r="G117" s="270">
        <v>0</v>
      </c>
      <c r="H117" s="270">
        <v>0</v>
      </c>
    </row>
    <row r="118" spans="1:8">
      <c r="A118" s="268">
        <v>42009</v>
      </c>
      <c r="B118" s="269" t="s">
        <v>204</v>
      </c>
      <c r="C118" s="270">
        <v>0</v>
      </c>
      <c r="D118" s="270">
        <v>0</v>
      </c>
      <c r="E118" s="270">
        <v>0</v>
      </c>
      <c r="F118" s="270">
        <v>0</v>
      </c>
      <c r="G118" s="270">
        <v>0</v>
      </c>
      <c r="H118" s="270">
        <v>0</v>
      </c>
    </row>
    <row r="119" spans="1:8">
      <c r="A119" s="268">
        <v>42009</v>
      </c>
      <c r="B119" s="269" t="s">
        <v>205</v>
      </c>
      <c r="C119" s="270">
        <v>0</v>
      </c>
      <c r="D119" s="270">
        <v>0</v>
      </c>
      <c r="E119" s="270">
        <v>0</v>
      </c>
      <c r="F119" s="270">
        <v>0</v>
      </c>
      <c r="G119" s="270">
        <v>0</v>
      </c>
      <c r="H119" s="270">
        <v>0</v>
      </c>
    </row>
    <row r="120" spans="1:8">
      <c r="A120" s="268">
        <v>42009</v>
      </c>
      <c r="B120" s="269" t="s">
        <v>71</v>
      </c>
      <c r="C120" s="270">
        <v>0</v>
      </c>
      <c r="D120" s="270">
        <v>0</v>
      </c>
      <c r="E120" s="270">
        <v>0</v>
      </c>
      <c r="F120" s="270">
        <v>0</v>
      </c>
      <c r="G120" s="270">
        <v>0</v>
      </c>
      <c r="H120" s="270">
        <v>0</v>
      </c>
    </row>
    <row r="121" spans="1:8">
      <c r="A121" s="268">
        <v>42009</v>
      </c>
      <c r="B121" s="269" t="s">
        <v>206</v>
      </c>
      <c r="C121" s="270">
        <v>0</v>
      </c>
      <c r="D121" s="270">
        <v>0</v>
      </c>
      <c r="E121" s="270">
        <v>0</v>
      </c>
      <c r="F121" s="270">
        <v>0</v>
      </c>
      <c r="G121" s="270">
        <v>0</v>
      </c>
      <c r="H121" s="270">
        <v>0</v>
      </c>
    </row>
    <row r="122" spans="1:8">
      <c r="A122" s="268">
        <v>42010</v>
      </c>
      <c r="B122" s="269" t="s">
        <v>185</v>
      </c>
      <c r="C122" s="270">
        <v>0</v>
      </c>
      <c r="D122" s="270">
        <v>0</v>
      </c>
      <c r="E122" s="270">
        <v>0</v>
      </c>
      <c r="F122" s="270">
        <v>0</v>
      </c>
      <c r="G122" s="270">
        <v>0</v>
      </c>
      <c r="H122" s="270">
        <v>0</v>
      </c>
    </row>
    <row r="123" spans="1:8">
      <c r="A123" s="268">
        <v>42010</v>
      </c>
      <c r="B123" s="269" t="s">
        <v>186</v>
      </c>
      <c r="C123" s="270">
        <v>0</v>
      </c>
      <c r="D123" s="270">
        <v>0</v>
      </c>
      <c r="E123" s="270">
        <v>0</v>
      </c>
      <c r="F123" s="270">
        <v>0</v>
      </c>
      <c r="G123" s="270">
        <v>0</v>
      </c>
      <c r="H123" s="270">
        <v>0</v>
      </c>
    </row>
    <row r="124" spans="1:8">
      <c r="A124" s="268">
        <v>42010</v>
      </c>
      <c r="B124" s="269" t="s">
        <v>187</v>
      </c>
      <c r="C124" s="270">
        <v>0</v>
      </c>
      <c r="D124" s="270">
        <v>0</v>
      </c>
      <c r="E124" s="270">
        <v>0</v>
      </c>
      <c r="F124" s="270">
        <v>0</v>
      </c>
      <c r="G124" s="270">
        <v>0</v>
      </c>
      <c r="H124" s="270">
        <v>0</v>
      </c>
    </row>
    <row r="125" spans="1:8">
      <c r="A125" s="268">
        <v>42010</v>
      </c>
      <c r="B125" s="269" t="s">
        <v>188</v>
      </c>
      <c r="C125" s="270">
        <v>0</v>
      </c>
      <c r="D125" s="270">
        <v>0</v>
      </c>
      <c r="E125" s="270">
        <v>0</v>
      </c>
      <c r="F125" s="270">
        <v>0</v>
      </c>
      <c r="G125" s="270">
        <v>0</v>
      </c>
      <c r="H125" s="270">
        <v>0</v>
      </c>
    </row>
    <row r="126" spans="1:8">
      <c r="A126" s="268">
        <v>42010</v>
      </c>
      <c r="B126" s="269" t="s">
        <v>189</v>
      </c>
      <c r="C126" s="270">
        <v>0</v>
      </c>
      <c r="D126" s="270">
        <v>0</v>
      </c>
      <c r="E126" s="270">
        <v>0</v>
      </c>
      <c r="F126" s="270">
        <v>0</v>
      </c>
      <c r="G126" s="270">
        <v>0</v>
      </c>
      <c r="H126" s="270">
        <v>0</v>
      </c>
    </row>
    <row r="127" spans="1:8">
      <c r="A127" s="268">
        <v>42010</v>
      </c>
      <c r="B127" s="269" t="s">
        <v>190</v>
      </c>
      <c r="C127" s="270">
        <v>0</v>
      </c>
      <c r="D127" s="270">
        <v>0</v>
      </c>
      <c r="E127" s="270">
        <v>0</v>
      </c>
      <c r="F127" s="270">
        <v>0</v>
      </c>
      <c r="G127" s="270">
        <v>0</v>
      </c>
      <c r="H127" s="270">
        <v>0</v>
      </c>
    </row>
    <row r="128" spans="1:8">
      <c r="A128" s="268">
        <v>42010</v>
      </c>
      <c r="B128" s="269" t="s">
        <v>191</v>
      </c>
      <c r="C128" s="270">
        <v>0</v>
      </c>
      <c r="D128" s="270">
        <v>0</v>
      </c>
      <c r="E128" s="270">
        <v>0</v>
      </c>
      <c r="F128" s="270">
        <v>0</v>
      </c>
      <c r="G128" s="270">
        <v>0</v>
      </c>
      <c r="H128" s="270">
        <v>0</v>
      </c>
    </row>
    <row r="129" spans="1:8">
      <c r="A129" s="268">
        <v>42010</v>
      </c>
      <c r="B129" s="269" t="s">
        <v>192</v>
      </c>
      <c r="C129" s="270">
        <v>6.01715</v>
      </c>
      <c r="D129" s="270">
        <v>3.37025</v>
      </c>
      <c r="E129" s="270">
        <v>1.2282500000000001</v>
      </c>
      <c r="F129" s="270">
        <v>0.1343</v>
      </c>
      <c r="G129" s="270">
        <v>1.52745</v>
      </c>
      <c r="H129" s="270">
        <v>12.2774</v>
      </c>
    </row>
    <row r="130" spans="1:8">
      <c r="A130" s="268">
        <v>42010</v>
      </c>
      <c r="B130" s="269" t="s">
        <v>193</v>
      </c>
      <c r="C130" s="270">
        <v>505.40744999999998</v>
      </c>
      <c r="D130" s="270">
        <v>283.0772</v>
      </c>
      <c r="E130" s="270">
        <v>103.16534999999999</v>
      </c>
      <c r="F130" s="270">
        <v>11.249749999999999</v>
      </c>
      <c r="G130" s="270">
        <v>128.31259999999997</v>
      </c>
      <c r="H130" s="270">
        <v>1031.2123499999998</v>
      </c>
    </row>
    <row r="131" spans="1:8">
      <c r="A131" s="268">
        <v>42010</v>
      </c>
      <c r="B131" s="269" t="s">
        <v>65</v>
      </c>
      <c r="C131" s="270">
        <v>2018.62165</v>
      </c>
      <c r="D131" s="270">
        <v>1130.6241</v>
      </c>
      <c r="E131" s="270">
        <v>412.04685000000001</v>
      </c>
      <c r="F131" s="270">
        <v>44.930149999999998</v>
      </c>
      <c r="G131" s="270">
        <v>512.48794999999996</v>
      </c>
      <c r="H131" s="270">
        <v>4118.7107000000005</v>
      </c>
    </row>
    <row r="132" spans="1:8">
      <c r="A132" s="268">
        <v>42010</v>
      </c>
      <c r="B132" s="269" t="s">
        <v>194</v>
      </c>
      <c r="C132" s="270">
        <v>3886.8239000000003</v>
      </c>
      <c r="D132" s="270">
        <v>2176.9987500000002</v>
      </c>
      <c r="E132" s="270">
        <v>793.38914999999997</v>
      </c>
      <c r="F132" s="270">
        <v>86.513000000000005</v>
      </c>
      <c r="G132" s="270">
        <v>986.78794999999991</v>
      </c>
      <c r="H132" s="270">
        <v>7930.5127500000008</v>
      </c>
    </row>
    <row r="133" spans="1:8">
      <c r="A133" s="268">
        <v>42010</v>
      </c>
      <c r="B133" s="269" t="s">
        <v>195</v>
      </c>
      <c r="C133" s="270">
        <v>5240.5942499999992</v>
      </c>
      <c r="D133" s="270">
        <v>2935.24125</v>
      </c>
      <c r="E133" s="270">
        <v>1069.72415</v>
      </c>
      <c r="F133" s="270">
        <v>116.64549999999998</v>
      </c>
      <c r="G133" s="270">
        <v>1330.4829</v>
      </c>
      <c r="H133" s="270">
        <v>10692.688049999999</v>
      </c>
    </row>
    <row r="134" spans="1:8">
      <c r="A134" s="268">
        <v>42010</v>
      </c>
      <c r="B134" s="269" t="s">
        <v>196</v>
      </c>
      <c r="C134" s="270">
        <v>6001.7139999999999</v>
      </c>
      <c r="D134" s="270">
        <v>3361.5417499999999</v>
      </c>
      <c r="E134" s="270">
        <v>1225.0862999999999</v>
      </c>
      <c r="F134" s="270">
        <v>133.58599999999998</v>
      </c>
      <c r="G134" s="270">
        <v>1523.71595</v>
      </c>
      <c r="H134" s="270">
        <v>12245.644</v>
      </c>
    </row>
    <row r="135" spans="1:8">
      <c r="A135" s="268">
        <v>42010</v>
      </c>
      <c r="B135" s="269" t="s">
        <v>197</v>
      </c>
      <c r="C135" s="270">
        <v>6164.1660000000002</v>
      </c>
      <c r="D135" s="270">
        <v>3452.5308499999996</v>
      </c>
      <c r="E135" s="270">
        <v>1258.2465</v>
      </c>
      <c r="F135" s="270">
        <v>137.20189999999999</v>
      </c>
      <c r="G135" s="270">
        <v>1564.9596499999998</v>
      </c>
      <c r="H135" s="270">
        <v>12577.1049</v>
      </c>
    </row>
    <row r="136" spans="1:8">
      <c r="A136" s="268">
        <v>42010</v>
      </c>
      <c r="B136" s="269" t="s">
        <v>198</v>
      </c>
      <c r="C136" s="270">
        <v>5788.1191999999992</v>
      </c>
      <c r="D136" s="270">
        <v>3241.9076500000001</v>
      </c>
      <c r="E136" s="270">
        <v>1181.4864</v>
      </c>
      <c r="F136" s="270">
        <v>128.83195000000001</v>
      </c>
      <c r="G136" s="270">
        <v>1469.4884999999999</v>
      </c>
      <c r="H136" s="270">
        <v>11809.833699999999</v>
      </c>
    </row>
    <row r="137" spans="1:8">
      <c r="A137" s="268">
        <v>42010</v>
      </c>
      <c r="B137" s="269" t="s">
        <v>199</v>
      </c>
      <c r="C137" s="270">
        <v>4022.2008500000002</v>
      </c>
      <c r="D137" s="270">
        <v>2252.8229999999999</v>
      </c>
      <c r="E137" s="270">
        <v>821.02265</v>
      </c>
      <c r="F137" s="270">
        <v>89.526250000000005</v>
      </c>
      <c r="G137" s="270">
        <v>1021.1568500000001</v>
      </c>
      <c r="H137" s="270">
        <v>8206.7296000000024</v>
      </c>
    </row>
    <row r="138" spans="1:8">
      <c r="A138" s="268">
        <v>42010</v>
      </c>
      <c r="B138" s="269" t="s">
        <v>200</v>
      </c>
      <c r="C138" s="270">
        <v>1468.0885499999999</v>
      </c>
      <c r="D138" s="270">
        <v>822.27215000000001</v>
      </c>
      <c r="E138" s="270">
        <v>299.67005</v>
      </c>
      <c r="F138" s="270">
        <v>32.676549999999999</v>
      </c>
      <c r="G138" s="270">
        <v>372.71820000000002</v>
      </c>
      <c r="H138" s="270">
        <v>2995.4255000000003</v>
      </c>
    </row>
    <row r="139" spans="1:8">
      <c r="A139" s="268">
        <v>42010</v>
      </c>
      <c r="B139" s="269" t="s">
        <v>201</v>
      </c>
      <c r="C139" s="270">
        <v>90.251300000000001</v>
      </c>
      <c r="D139" s="270">
        <v>50.549499999999995</v>
      </c>
      <c r="E139" s="270">
        <v>18.422049999999999</v>
      </c>
      <c r="F139" s="270">
        <v>2.0085500000000001</v>
      </c>
      <c r="G139" s="270">
        <v>22.912599999999998</v>
      </c>
      <c r="H139" s="270">
        <v>184.14399999999998</v>
      </c>
    </row>
    <row r="140" spans="1:8">
      <c r="A140" s="268">
        <v>42010</v>
      </c>
      <c r="B140" s="269" t="s">
        <v>202</v>
      </c>
      <c r="C140" s="270">
        <v>3.0081500000000001</v>
      </c>
      <c r="D140" s="270">
        <v>1.6846999999999999</v>
      </c>
      <c r="E140" s="270">
        <v>0.61369999999999991</v>
      </c>
      <c r="F140" s="270">
        <v>6.7150000000000001E-2</v>
      </c>
      <c r="G140" s="270">
        <v>0.76415</v>
      </c>
      <c r="H140" s="270">
        <v>6.1378500000000003</v>
      </c>
    </row>
    <row r="141" spans="1:8">
      <c r="A141" s="268">
        <v>42010</v>
      </c>
      <c r="B141" s="269" t="s">
        <v>203</v>
      </c>
      <c r="C141" s="270">
        <v>0</v>
      </c>
      <c r="D141" s="270">
        <v>0</v>
      </c>
      <c r="E141" s="270">
        <v>0</v>
      </c>
      <c r="F141" s="270">
        <v>0</v>
      </c>
      <c r="G141" s="270">
        <v>0</v>
      </c>
      <c r="H141" s="270">
        <v>0</v>
      </c>
    </row>
    <row r="142" spans="1:8">
      <c r="A142" s="268">
        <v>42010</v>
      </c>
      <c r="B142" s="269" t="s">
        <v>204</v>
      </c>
      <c r="C142" s="270">
        <v>0</v>
      </c>
      <c r="D142" s="270">
        <v>0</v>
      </c>
      <c r="E142" s="270">
        <v>0</v>
      </c>
      <c r="F142" s="270">
        <v>0</v>
      </c>
      <c r="G142" s="270">
        <v>0</v>
      </c>
      <c r="H142" s="270">
        <v>0</v>
      </c>
    </row>
    <row r="143" spans="1:8">
      <c r="A143" s="268">
        <v>42010</v>
      </c>
      <c r="B143" s="269" t="s">
        <v>205</v>
      </c>
      <c r="C143" s="270">
        <v>0</v>
      </c>
      <c r="D143" s="270">
        <v>0</v>
      </c>
      <c r="E143" s="270">
        <v>0</v>
      </c>
      <c r="F143" s="270">
        <v>0</v>
      </c>
      <c r="G143" s="270">
        <v>0</v>
      </c>
      <c r="H143" s="270">
        <v>0</v>
      </c>
    </row>
    <row r="144" spans="1:8">
      <c r="A144" s="268">
        <v>42010</v>
      </c>
      <c r="B144" s="269" t="s">
        <v>71</v>
      </c>
      <c r="C144" s="270">
        <v>0</v>
      </c>
      <c r="D144" s="270">
        <v>0</v>
      </c>
      <c r="E144" s="270">
        <v>0</v>
      </c>
      <c r="F144" s="270">
        <v>0</v>
      </c>
      <c r="G144" s="270">
        <v>0</v>
      </c>
      <c r="H144" s="270">
        <v>0</v>
      </c>
    </row>
    <row r="145" spans="1:8">
      <c r="A145" s="268">
        <v>42010</v>
      </c>
      <c r="B145" s="269" t="s">
        <v>206</v>
      </c>
      <c r="C145" s="270">
        <v>0</v>
      </c>
      <c r="D145" s="270">
        <v>0</v>
      </c>
      <c r="E145" s="270">
        <v>0</v>
      </c>
      <c r="F145" s="270">
        <v>0</v>
      </c>
      <c r="G145" s="270">
        <v>0</v>
      </c>
      <c r="H145" s="270">
        <v>0</v>
      </c>
    </row>
    <row r="146" spans="1:8">
      <c r="A146" s="268">
        <v>42011</v>
      </c>
      <c r="B146" s="269" t="s">
        <v>185</v>
      </c>
      <c r="C146" s="270">
        <v>0</v>
      </c>
      <c r="D146" s="270">
        <v>0</v>
      </c>
      <c r="E146" s="270">
        <v>0</v>
      </c>
      <c r="F146" s="270">
        <v>0</v>
      </c>
      <c r="G146" s="270">
        <v>0</v>
      </c>
      <c r="H146" s="270">
        <v>0</v>
      </c>
    </row>
    <row r="147" spans="1:8">
      <c r="A147" s="268">
        <v>42011</v>
      </c>
      <c r="B147" s="269" t="s">
        <v>186</v>
      </c>
      <c r="C147" s="270">
        <v>0</v>
      </c>
      <c r="D147" s="270">
        <v>0</v>
      </c>
      <c r="E147" s="270">
        <v>0</v>
      </c>
      <c r="F147" s="270">
        <v>0</v>
      </c>
      <c r="G147" s="270">
        <v>0</v>
      </c>
      <c r="H147" s="270">
        <v>0</v>
      </c>
    </row>
    <row r="148" spans="1:8">
      <c r="A148" s="268">
        <v>42011</v>
      </c>
      <c r="B148" s="269" t="s">
        <v>187</v>
      </c>
      <c r="C148" s="270">
        <v>0</v>
      </c>
      <c r="D148" s="270">
        <v>0</v>
      </c>
      <c r="E148" s="270">
        <v>0</v>
      </c>
      <c r="F148" s="270">
        <v>0</v>
      </c>
      <c r="G148" s="270">
        <v>0</v>
      </c>
      <c r="H148" s="270">
        <v>0</v>
      </c>
    </row>
    <row r="149" spans="1:8">
      <c r="A149" s="268">
        <v>42011</v>
      </c>
      <c r="B149" s="269" t="s">
        <v>188</v>
      </c>
      <c r="C149" s="270">
        <v>0</v>
      </c>
      <c r="D149" s="270">
        <v>0</v>
      </c>
      <c r="E149" s="270">
        <v>0</v>
      </c>
      <c r="F149" s="270">
        <v>0</v>
      </c>
      <c r="G149" s="270">
        <v>0</v>
      </c>
      <c r="H149" s="270">
        <v>0</v>
      </c>
    </row>
    <row r="150" spans="1:8">
      <c r="A150" s="268">
        <v>42011</v>
      </c>
      <c r="B150" s="269" t="s">
        <v>189</v>
      </c>
      <c r="C150" s="270">
        <v>0</v>
      </c>
      <c r="D150" s="270">
        <v>0</v>
      </c>
      <c r="E150" s="270">
        <v>0</v>
      </c>
      <c r="F150" s="270">
        <v>0</v>
      </c>
      <c r="G150" s="270">
        <v>0</v>
      </c>
      <c r="H150" s="270">
        <v>0</v>
      </c>
    </row>
    <row r="151" spans="1:8">
      <c r="A151" s="268">
        <v>42011</v>
      </c>
      <c r="B151" s="269" t="s">
        <v>190</v>
      </c>
      <c r="C151" s="270">
        <v>0</v>
      </c>
      <c r="D151" s="270">
        <v>0</v>
      </c>
      <c r="E151" s="270">
        <v>0</v>
      </c>
      <c r="F151" s="270">
        <v>0</v>
      </c>
      <c r="G151" s="270">
        <v>0</v>
      </c>
      <c r="H151" s="270">
        <v>0</v>
      </c>
    </row>
    <row r="152" spans="1:8">
      <c r="A152" s="268">
        <v>42011</v>
      </c>
      <c r="B152" s="269" t="s">
        <v>191</v>
      </c>
      <c r="C152" s="270">
        <v>0</v>
      </c>
      <c r="D152" s="270">
        <v>0</v>
      </c>
      <c r="E152" s="270">
        <v>0</v>
      </c>
      <c r="F152" s="270">
        <v>0</v>
      </c>
      <c r="G152" s="270">
        <v>0</v>
      </c>
      <c r="H152" s="270">
        <v>0</v>
      </c>
    </row>
    <row r="153" spans="1:8">
      <c r="A153" s="268">
        <v>42011</v>
      </c>
      <c r="B153" s="269" t="s">
        <v>192</v>
      </c>
      <c r="C153" s="270">
        <v>0</v>
      </c>
      <c r="D153" s="270">
        <v>0</v>
      </c>
      <c r="E153" s="270">
        <v>0</v>
      </c>
      <c r="F153" s="270">
        <v>0</v>
      </c>
      <c r="G153" s="270">
        <v>0</v>
      </c>
      <c r="H153" s="270">
        <v>0</v>
      </c>
    </row>
    <row r="154" spans="1:8">
      <c r="A154" s="268">
        <v>42011</v>
      </c>
      <c r="B154" s="269" t="s">
        <v>193</v>
      </c>
      <c r="C154" s="270">
        <v>514.43275000000006</v>
      </c>
      <c r="D154" s="270">
        <v>288.13214999999997</v>
      </c>
      <c r="E154" s="270">
        <v>105.0073</v>
      </c>
      <c r="F154" s="270">
        <v>11.45035</v>
      </c>
      <c r="G154" s="270">
        <v>130.60419999999999</v>
      </c>
      <c r="H154" s="270">
        <v>1049.6267499999999</v>
      </c>
    </row>
    <row r="155" spans="1:8">
      <c r="A155" s="268">
        <v>42011</v>
      </c>
      <c r="B155" s="269" t="s">
        <v>65</v>
      </c>
      <c r="C155" s="270">
        <v>2397.6774500000001</v>
      </c>
      <c r="D155" s="270">
        <v>1342.932</v>
      </c>
      <c r="E155" s="270">
        <v>489.42064999999997</v>
      </c>
      <c r="F155" s="270">
        <v>53.367249999999999</v>
      </c>
      <c r="G155" s="270">
        <v>608.72239999999999</v>
      </c>
      <c r="H155" s="270">
        <v>4892.1197499999998</v>
      </c>
    </row>
    <row r="156" spans="1:8">
      <c r="A156" s="268">
        <v>42011</v>
      </c>
      <c r="B156" s="269" t="s">
        <v>194</v>
      </c>
      <c r="C156" s="270">
        <v>4653.9607999999998</v>
      </c>
      <c r="D156" s="270">
        <v>2606.6695</v>
      </c>
      <c r="E156" s="270">
        <v>949.9787</v>
      </c>
      <c r="F156" s="270">
        <v>103.58779999999999</v>
      </c>
      <c r="G156" s="270">
        <v>1181.54845</v>
      </c>
      <c r="H156" s="270">
        <v>9495.7452499999999</v>
      </c>
    </row>
    <row r="157" spans="1:8">
      <c r="A157" s="268">
        <v>42011</v>
      </c>
      <c r="B157" s="269" t="s">
        <v>195</v>
      </c>
      <c r="C157" s="270">
        <v>6425.8945999999996</v>
      </c>
      <c r="D157" s="270">
        <v>3599.1244000000002</v>
      </c>
      <c r="E157" s="270">
        <v>1311.67155</v>
      </c>
      <c r="F157" s="270">
        <v>143.02779999999998</v>
      </c>
      <c r="G157" s="270">
        <v>1631.4075500000001</v>
      </c>
      <c r="H157" s="270">
        <v>13111.125899999999</v>
      </c>
    </row>
    <row r="158" spans="1:8">
      <c r="A158" s="268">
        <v>42011</v>
      </c>
      <c r="B158" s="269" t="s">
        <v>196</v>
      </c>
      <c r="C158" s="270">
        <v>7529.9697999999999</v>
      </c>
      <c r="D158" s="270">
        <v>4217.5129999999999</v>
      </c>
      <c r="E158" s="270">
        <v>1537.038</v>
      </c>
      <c r="F158" s="270">
        <v>167.60214999999999</v>
      </c>
      <c r="G158" s="270">
        <v>1911.7103499999998</v>
      </c>
      <c r="H158" s="270">
        <v>15363.833299999998</v>
      </c>
    </row>
    <row r="159" spans="1:8">
      <c r="A159" s="268">
        <v>42011</v>
      </c>
      <c r="B159" s="269" t="s">
        <v>197</v>
      </c>
      <c r="C159" s="270">
        <v>7761.6143499999998</v>
      </c>
      <c r="D159" s="270">
        <v>4347.2569999999996</v>
      </c>
      <c r="E159" s="270">
        <v>1584.3217999999999</v>
      </c>
      <c r="F159" s="270">
        <v>172.75825</v>
      </c>
      <c r="G159" s="270">
        <v>1970.5201500000001</v>
      </c>
      <c r="H159" s="270">
        <v>15836.47155</v>
      </c>
    </row>
    <row r="160" spans="1:8">
      <c r="A160" s="268">
        <v>42011</v>
      </c>
      <c r="B160" s="269" t="s">
        <v>198</v>
      </c>
      <c r="C160" s="270">
        <v>6750.7994500000004</v>
      </c>
      <c r="D160" s="270">
        <v>3781.1025999999997</v>
      </c>
      <c r="E160" s="270">
        <v>1377.9919499999999</v>
      </c>
      <c r="F160" s="270">
        <v>150.25960000000001</v>
      </c>
      <c r="G160" s="270">
        <v>1713.8941</v>
      </c>
      <c r="H160" s="270">
        <v>13774.047699999999</v>
      </c>
    </row>
    <row r="161" spans="1:8">
      <c r="A161" s="268">
        <v>42011</v>
      </c>
      <c r="B161" s="269" t="s">
        <v>199</v>
      </c>
      <c r="C161" s="270">
        <v>4094.4024000000004</v>
      </c>
      <c r="D161" s="270">
        <v>2293.2626</v>
      </c>
      <c r="E161" s="270">
        <v>835.76080000000002</v>
      </c>
      <c r="F161" s="270">
        <v>91.133599999999987</v>
      </c>
      <c r="G161" s="270">
        <v>1039.48795</v>
      </c>
      <c r="H161" s="270">
        <v>8354.0473500000007</v>
      </c>
    </row>
    <row r="162" spans="1:8">
      <c r="A162" s="268">
        <v>42011</v>
      </c>
      <c r="B162" s="269" t="s">
        <v>200</v>
      </c>
      <c r="C162" s="270">
        <v>1588.4230499999999</v>
      </c>
      <c r="D162" s="270">
        <v>889.6712</v>
      </c>
      <c r="E162" s="270">
        <v>324.23335000000003</v>
      </c>
      <c r="F162" s="270">
        <v>35.354900000000001</v>
      </c>
      <c r="G162" s="270">
        <v>403.26890000000003</v>
      </c>
      <c r="H162" s="270">
        <v>3240.9513999999999</v>
      </c>
    </row>
    <row r="163" spans="1:8">
      <c r="A163" s="268">
        <v>42011</v>
      </c>
      <c r="B163" s="269" t="s">
        <v>201</v>
      </c>
      <c r="C163" s="270">
        <v>99.276600000000002</v>
      </c>
      <c r="D163" s="270">
        <v>55.60445</v>
      </c>
      <c r="E163" s="270">
        <v>20.264849999999999</v>
      </c>
      <c r="F163" s="270">
        <v>2.21</v>
      </c>
      <c r="G163" s="270">
        <v>25.2042</v>
      </c>
      <c r="H163" s="270">
        <v>202.56010000000003</v>
      </c>
    </row>
    <row r="164" spans="1:8">
      <c r="A164" s="268">
        <v>42011</v>
      </c>
      <c r="B164" s="269" t="s">
        <v>202</v>
      </c>
      <c r="C164" s="270">
        <v>3.0081500000000001</v>
      </c>
      <c r="D164" s="270">
        <v>1.6846999999999999</v>
      </c>
      <c r="E164" s="270">
        <v>0.61369999999999991</v>
      </c>
      <c r="F164" s="270">
        <v>6.7150000000000001E-2</v>
      </c>
      <c r="G164" s="270">
        <v>0.76415</v>
      </c>
      <c r="H164" s="270">
        <v>6.1378500000000003</v>
      </c>
    </row>
    <row r="165" spans="1:8">
      <c r="A165" s="268">
        <v>42011</v>
      </c>
      <c r="B165" s="269" t="s">
        <v>203</v>
      </c>
      <c r="C165" s="270">
        <v>0</v>
      </c>
      <c r="D165" s="270">
        <v>0</v>
      </c>
      <c r="E165" s="270">
        <v>0</v>
      </c>
      <c r="F165" s="270">
        <v>0</v>
      </c>
      <c r="G165" s="270">
        <v>0</v>
      </c>
      <c r="H165" s="270">
        <v>0</v>
      </c>
    </row>
    <row r="166" spans="1:8">
      <c r="A166" s="268">
        <v>42011</v>
      </c>
      <c r="B166" s="269" t="s">
        <v>204</v>
      </c>
      <c r="C166" s="270">
        <v>0</v>
      </c>
      <c r="D166" s="270">
        <v>0</v>
      </c>
      <c r="E166" s="270">
        <v>0</v>
      </c>
      <c r="F166" s="270">
        <v>0</v>
      </c>
      <c r="G166" s="270">
        <v>0</v>
      </c>
      <c r="H166" s="270">
        <v>0</v>
      </c>
    </row>
    <row r="167" spans="1:8">
      <c r="A167" s="268">
        <v>42011</v>
      </c>
      <c r="B167" s="269" t="s">
        <v>205</v>
      </c>
      <c r="C167" s="270">
        <v>0</v>
      </c>
      <c r="D167" s="270">
        <v>0</v>
      </c>
      <c r="E167" s="270">
        <v>0</v>
      </c>
      <c r="F167" s="270">
        <v>0</v>
      </c>
      <c r="G167" s="270">
        <v>0</v>
      </c>
      <c r="H167" s="270">
        <v>0</v>
      </c>
    </row>
    <row r="168" spans="1:8">
      <c r="A168" s="268">
        <v>42011</v>
      </c>
      <c r="B168" s="269" t="s">
        <v>71</v>
      </c>
      <c r="C168" s="270">
        <v>0</v>
      </c>
      <c r="D168" s="270">
        <v>0</v>
      </c>
      <c r="E168" s="270">
        <v>0</v>
      </c>
      <c r="F168" s="270">
        <v>0</v>
      </c>
      <c r="G168" s="270">
        <v>0</v>
      </c>
      <c r="H168" s="270">
        <v>0</v>
      </c>
    </row>
    <row r="169" spans="1:8">
      <c r="A169" s="268">
        <v>42011</v>
      </c>
      <c r="B169" s="269" t="s">
        <v>206</v>
      </c>
      <c r="C169" s="270">
        <v>0</v>
      </c>
      <c r="D169" s="270">
        <v>0</v>
      </c>
      <c r="E169" s="270">
        <v>0</v>
      </c>
      <c r="F169" s="270">
        <v>0</v>
      </c>
      <c r="G169" s="270">
        <v>0</v>
      </c>
      <c r="H169" s="270">
        <v>0</v>
      </c>
    </row>
    <row r="170" spans="1:8">
      <c r="A170" s="268">
        <v>42012</v>
      </c>
      <c r="B170" s="269" t="s">
        <v>185</v>
      </c>
      <c r="C170" s="270">
        <v>0</v>
      </c>
      <c r="D170" s="270">
        <v>0</v>
      </c>
      <c r="E170" s="270">
        <v>0</v>
      </c>
      <c r="F170" s="270">
        <v>0</v>
      </c>
      <c r="G170" s="270">
        <v>0</v>
      </c>
      <c r="H170" s="270">
        <v>0</v>
      </c>
    </row>
    <row r="171" spans="1:8">
      <c r="A171" s="268">
        <v>42012</v>
      </c>
      <c r="B171" s="269" t="s">
        <v>186</v>
      </c>
      <c r="C171" s="270">
        <v>0</v>
      </c>
      <c r="D171" s="270">
        <v>0</v>
      </c>
      <c r="E171" s="270">
        <v>0</v>
      </c>
      <c r="F171" s="270">
        <v>0</v>
      </c>
      <c r="G171" s="270">
        <v>0</v>
      </c>
      <c r="H171" s="270">
        <v>0</v>
      </c>
    </row>
    <row r="172" spans="1:8">
      <c r="A172" s="268">
        <v>42012</v>
      </c>
      <c r="B172" s="269" t="s">
        <v>187</v>
      </c>
      <c r="C172" s="270">
        <v>0</v>
      </c>
      <c r="D172" s="270">
        <v>0</v>
      </c>
      <c r="E172" s="270">
        <v>0</v>
      </c>
      <c r="F172" s="270">
        <v>0</v>
      </c>
      <c r="G172" s="270">
        <v>0</v>
      </c>
      <c r="H172" s="270">
        <v>0</v>
      </c>
    </row>
    <row r="173" spans="1:8">
      <c r="A173" s="268">
        <v>42012</v>
      </c>
      <c r="B173" s="269" t="s">
        <v>188</v>
      </c>
      <c r="C173" s="270">
        <v>0</v>
      </c>
      <c r="D173" s="270">
        <v>0</v>
      </c>
      <c r="E173" s="270">
        <v>0</v>
      </c>
      <c r="F173" s="270">
        <v>0</v>
      </c>
      <c r="G173" s="270">
        <v>0</v>
      </c>
      <c r="H173" s="270">
        <v>0</v>
      </c>
    </row>
    <row r="174" spans="1:8">
      <c r="A174" s="268">
        <v>42012</v>
      </c>
      <c r="B174" s="269" t="s">
        <v>189</v>
      </c>
      <c r="C174" s="270">
        <v>0</v>
      </c>
      <c r="D174" s="270">
        <v>0</v>
      </c>
      <c r="E174" s="270">
        <v>0</v>
      </c>
      <c r="F174" s="270">
        <v>0</v>
      </c>
      <c r="G174" s="270">
        <v>0</v>
      </c>
      <c r="H174" s="270">
        <v>0</v>
      </c>
    </row>
    <row r="175" spans="1:8">
      <c r="A175" s="268">
        <v>42012</v>
      </c>
      <c r="B175" s="269" t="s">
        <v>190</v>
      </c>
      <c r="C175" s="270">
        <v>0</v>
      </c>
      <c r="D175" s="270">
        <v>0</v>
      </c>
      <c r="E175" s="270">
        <v>0</v>
      </c>
      <c r="F175" s="270">
        <v>0</v>
      </c>
      <c r="G175" s="270">
        <v>0</v>
      </c>
      <c r="H175" s="270">
        <v>0</v>
      </c>
    </row>
    <row r="176" spans="1:8">
      <c r="A176" s="268">
        <v>42012</v>
      </c>
      <c r="B176" s="269" t="s">
        <v>191</v>
      </c>
      <c r="C176" s="270">
        <v>0</v>
      </c>
      <c r="D176" s="270">
        <v>0</v>
      </c>
      <c r="E176" s="270">
        <v>0</v>
      </c>
      <c r="F176" s="270">
        <v>0</v>
      </c>
      <c r="G176" s="270">
        <v>0</v>
      </c>
      <c r="H176" s="270">
        <v>0</v>
      </c>
    </row>
    <row r="177" spans="1:8">
      <c r="A177" s="268">
        <v>42012</v>
      </c>
      <c r="B177" s="269" t="s">
        <v>192</v>
      </c>
      <c r="C177" s="270">
        <v>3.0081500000000001</v>
      </c>
      <c r="D177" s="270">
        <v>1.6846999999999999</v>
      </c>
      <c r="E177" s="270">
        <v>0.61369999999999991</v>
      </c>
      <c r="F177" s="270">
        <v>6.7150000000000001E-2</v>
      </c>
      <c r="G177" s="270">
        <v>0.76415</v>
      </c>
      <c r="H177" s="270">
        <v>6.1378500000000003</v>
      </c>
    </row>
    <row r="178" spans="1:8">
      <c r="A178" s="268">
        <v>42012</v>
      </c>
      <c r="B178" s="269" t="s">
        <v>193</v>
      </c>
      <c r="C178" s="270">
        <v>589.64244999999994</v>
      </c>
      <c r="D178" s="270">
        <v>330.25644999999997</v>
      </c>
      <c r="E178" s="270">
        <v>120.35914999999999</v>
      </c>
      <c r="F178" s="270">
        <v>13.123999999999999</v>
      </c>
      <c r="G178" s="270">
        <v>149.6986</v>
      </c>
      <c r="H178" s="270">
        <v>1203.0806499999999</v>
      </c>
    </row>
    <row r="179" spans="1:8">
      <c r="A179" s="268">
        <v>42012</v>
      </c>
      <c r="B179" s="269" t="s">
        <v>65</v>
      </c>
      <c r="C179" s="270">
        <v>2632.3301499999998</v>
      </c>
      <c r="D179" s="270">
        <v>1474.3607</v>
      </c>
      <c r="E179" s="270">
        <v>537.31814999999995</v>
      </c>
      <c r="F179" s="270">
        <v>58.590500000000006</v>
      </c>
      <c r="G179" s="270">
        <v>668.29634999999996</v>
      </c>
      <c r="H179" s="270">
        <v>5370.8958499999999</v>
      </c>
    </row>
    <row r="180" spans="1:8">
      <c r="A180" s="268">
        <v>42012</v>
      </c>
      <c r="B180" s="269" t="s">
        <v>194</v>
      </c>
      <c r="C180" s="270">
        <v>5069.1161000000002</v>
      </c>
      <c r="D180" s="270">
        <v>2839.1972000000001</v>
      </c>
      <c r="E180" s="270">
        <v>1034.722</v>
      </c>
      <c r="F180" s="270">
        <v>112.82814999999999</v>
      </c>
      <c r="G180" s="270">
        <v>1286.9484500000001</v>
      </c>
      <c r="H180" s="270">
        <v>10342.811900000001</v>
      </c>
    </row>
    <row r="181" spans="1:8">
      <c r="A181" s="268">
        <v>42012</v>
      </c>
      <c r="B181" s="269" t="s">
        <v>195</v>
      </c>
      <c r="C181" s="270">
        <v>6931.3020500000002</v>
      </c>
      <c r="D181" s="270">
        <v>3882.2016000000003</v>
      </c>
      <c r="E181" s="270">
        <v>1414.8360499999999</v>
      </c>
      <c r="F181" s="270">
        <v>154.27670000000001</v>
      </c>
      <c r="G181" s="270">
        <v>1759.7201499999999</v>
      </c>
      <c r="H181" s="270">
        <v>14142.336549999998</v>
      </c>
    </row>
    <row r="182" spans="1:8">
      <c r="A182" s="268">
        <v>42012</v>
      </c>
      <c r="B182" s="269" t="s">
        <v>196</v>
      </c>
      <c r="C182" s="270">
        <v>8134.6538500000006</v>
      </c>
      <c r="D182" s="270">
        <v>4556.1946500000004</v>
      </c>
      <c r="E182" s="270">
        <v>1660.4673499999999</v>
      </c>
      <c r="F182" s="270">
        <v>181.06104999999999</v>
      </c>
      <c r="G182" s="270">
        <v>2065.2271500000002</v>
      </c>
      <c r="H182" s="270">
        <v>16597.604049999998</v>
      </c>
    </row>
    <row r="183" spans="1:8">
      <c r="A183" s="268">
        <v>42012</v>
      </c>
      <c r="B183" s="269" t="s">
        <v>197</v>
      </c>
      <c r="C183" s="270">
        <v>8146.6872999999996</v>
      </c>
      <c r="D183" s="270">
        <v>4562.9351499999993</v>
      </c>
      <c r="E183" s="270">
        <v>1662.9238500000001</v>
      </c>
      <c r="F183" s="270">
        <v>181.3288</v>
      </c>
      <c r="G183" s="270">
        <v>2068.2820500000003</v>
      </c>
      <c r="H183" s="270">
        <v>16622.157150000003</v>
      </c>
    </row>
    <row r="184" spans="1:8">
      <c r="A184" s="268">
        <v>42012</v>
      </c>
      <c r="B184" s="269" t="s">
        <v>198</v>
      </c>
      <c r="C184" s="270">
        <v>7087.7377499999993</v>
      </c>
      <c r="D184" s="270">
        <v>3969.8204500000002</v>
      </c>
      <c r="E184" s="270">
        <v>1446.7679999999998</v>
      </c>
      <c r="F184" s="270">
        <v>157.75914999999998</v>
      </c>
      <c r="G184" s="270">
        <v>1799.4363999999998</v>
      </c>
      <c r="H184" s="270">
        <v>14461.52175</v>
      </c>
    </row>
    <row r="185" spans="1:8">
      <c r="A185" s="268">
        <v>42012</v>
      </c>
      <c r="B185" s="269" t="s">
        <v>199</v>
      </c>
      <c r="C185" s="270">
        <v>4253.8462499999996</v>
      </c>
      <c r="D185" s="270">
        <v>2382.5661499999997</v>
      </c>
      <c r="E185" s="270">
        <v>868.30645000000004</v>
      </c>
      <c r="F185" s="270">
        <v>94.68235</v>
      </c>
      <c r="G185" s="270">
        <v>1079.9675</v>
      </c>
      <c r="H185" s="270">
        <v>8679.3686999999991</v>
      </c>
    </row>
    <row r="186" spans="1:8">
      <c r="A186" s="268">
        <v>42012</v>
      </c>
      <c r="B186" s="269" t="s">
        <v>200</v>
      </c>
      <c r="C186" s="270">
        <v>1519.2304999999999</v>
      </c>
      <c r="D186" s="270">
        <v>850.91629999999998</v>
      </c>
      <c r="E186" s="270">
        <v>310.10974999999996</v>
      </c>
      <c r="F186" s="270">
        <v>33.814699999999995</v>
      </c>
      <c r="G186" s="270">
        <v>385.70279999999997</v>
      </c>
      <c r="H186" s="270">
        <v>3099.77405</v>
      </c>
    </row>
    <row r="187" spans="1:8">
      <c r="A187" s="268">
        <v>42012</v>
      </c>
      <c r="B187" s="269" t="s">
        <v>201</v>
      </c>
      <c r="C187" s="270">
        <v>126.35164999999999</v>
      </c>
      <c r="D187" s="270">
        <v>70.769300000000001</v>
      </c>
      <c r="E187" s="270">
        <v>25.791550000000001</v>
      </c>
      <c r="F187" s="270">
        <v>2.8126500000000001</v>
      </c>
      <c r="G187" s="270">
        <v>32.078149999999994</v>
      </c>
      <c r="H187" s="270">
        <v>257.80329999999998</v>
      </c>
    </row>
    <row r="188" spans="1:8">
      <c r="A188" s="268">
        <v>42012</v>
      </c>
      <c r="B188" s="269" t="s">
        <v>202</v>
      </c>
      <c r="C188" s="270">
        <v>3.0081500000000001</v>
      </c>
      <c r="D188" s="270">
        <v>1.6846999999999999</v>
      </c>
      <c r="E188" s="270">
        <v>0.61369999999999991</v>
      </c>
      <c r="F188" s="270">
        <v>6.7150000000000001E-2</v>
      </c>
      <c r="G188" s="270">
        <v>0.76415</v>
      </c>
      <c r="H188" s="270">
        <v>6.1378500000000003</v>
      </c>
    </row>
    <row r="189" spans="1:8">
      <c r="A189" s="268">
        <v>42012</v>
      </c>
      <c r="B189" s="269" t="s">
        <v>203</v>
      </c>
      <c r="C189" s="270">
        <v>0</v>
      </c>
      <c r="D189" s="270">
        <v>0</v>
      </c>
      <c r="E189" s="270">
        <v>0</v>
      </c>
      <c r="F189" s="270">
        <v>0</v>
      </c>
      <c r="G189" s="270">
        <v>0</v>
      </c>
      <c r="H189" s="270">
        <v>0</v>
      </c>
    </row>
    <row r="190" spans="1:8">
      <c r="A190" s="268">
        <v>42012</v>
      </c>
      <c r="B190" s="269" t="s">
        <v>204</v>
      </c>
      <c r="C190" s="270">
        <v>0</v>
      </c>
      <c r="D190" s="270">
        <v>0</v>
      </c>
      <c r="E190" s="270">
        <v>0</v>
      </c>
      <c r="F190" s="270">
        <v>0</v>
      </c>
      <c r="G190" s="270">
        <v>0</v>
      </c>
      <c r="H190" s="270">
        <v>0</v>
      </c>
    </row>
    <row r="191" spans="1:8">
      <c r="A191" s="268">
        <v>42012</v>
      </c>
      <c r="B191" s="269" t="s">
        <v>205</v>
      </c>
      <c r="C191" s="270">
        <v>0</v>
      </c>
      <c r="D191" s="270">
        <v>0</v>
      </c>
      <c r="E191" s="270">
        <v>0</v>
      </c>
      <c r="F191" s="270">
        <v>0</v>
      </c>
      <c r="G191" s="270">
        <v>0</v>
      </c>
      <c r="H191" s="270">
        <v>0</v>
      </c>
    </row>
    <row r="192" spans="1:8">
      <c r="A192" s="268">
        <v>42012</v>
      </c>
      <c r="B192" s="269" t="s">
        <v>71</v>
      </c>
      <c r="C192" s="270">
        <v>0</v>
      </c>
      <c r="D192" s="270">
        <v>0</v>
      </c>
      <c r="E192" s="270">
        <v>0</v>
      </c>
      <c r="F192" s="270">
        <v>0</v>
      </c>
      <c r="G192" s="270">
        <v>0</v>
      </c>
      <c r="H192" s="270">
        <v>0</v>
      </c>
    </row>
    <row r="193" spans="1:8">
      <c r="A193" s="268">
        <v>42012</v>
      </c>
      <c r="B193" s="269" t="s">
        <v>206</v>
      </c>
      <c r="C193" s="270">
        <v>0</v>
      </c>
      <c r="D193" s="270">
        <v>0</v>
      </c>
      <c r="E193" s="270">
        <v>0</v>
      </c>
      <c r="F193" s="270">
        <v>0</v>
      </c>
      <c r="G193" s="270">
        <v>0</v>
      </c>
      <c r="H193" s="270">
        <v>0</v>
      </c>
    </row>
    <row r="194" spans="1:8">
      <c r="A194" s="268">
        <v>42013</v>
      </c>
      <c r="B194" s="269" t="s">
        <v>185</v>
      </c>
      <c r="C194" s="270">
        <v>0</v>
      </c>
      <c r="D194" s="270">
        <v>0</v>
      </c>
      <c r="E194" s="270">
        <v>0</v>
      </c>
      <c r="F194" s="270">
        <v>0</v>
      </c>
      <c r="G194" s="270">
        <v>0</v>
      </c>
      <c r="H194" s="270">
        <v>0</v>
      </c>
    </row>
    <row r="195" spans="1:8">
      <c r="A195" s="268">
        <v>42013</v>
      </c>
      <c r="B195" s="269" t="s">
        <v>186</v>
      </c>
      <c r="C195" s="270">
        <v>0</v>
      </c>
      <c r="D195" s="270">
        <v>0</v>
      </c>
      <c r="E195" s="270">
        <v>0</v>
      </c>
      <c r="F195" s="270">
        <v>0</v>
      </c>
      <c r="G195" s="270">
        <v>0</v>
      </c>
      <c r="H195" s="270">
        <v>0</v>
      </c>
    </row>
    <row r="196" spans="1:8">
      <c r="A196" s="268">
        <v>42013</v>
      </c>
      <c r="B196" s="269" t="s">
        <v>187</v>
      </c>
      <c r="C196" s="270">
        <v>0</v>
      </c>
      <c r="D196" s="270">
        <v>0</v>
      </c>
      <c r="E196" s="270">
        <v>0</v>
      </c>
      <c r="F196" s="270">
        <v>0</v>
      </c>
      <c r="G196" s="270">
        <v>0</v>
      </c>
      <c r="H196" s="270">
        <v>0</v>
      </c>
    </row>
    <row r="197" spans="1:8">
      <c r="A197" s="268">
        <v>42013</v>
      </c>
      <c r="B197" s="269" t="s">
        <v>188</v>
      </c>
      <c r="C197" s="270">
        <v>0</v>
      </c>
      <c r="D197" s="270">
        <v>0</v>
      </c>
      <c r="E197" s="270">
        <v>0</v>
      </c>
      <c r="F197" s="270">
        <v>0</v>
      </c>
      <c r="G197" s="270">
        <v>0</v>
      </c>
      <c r="H197" s="270">
        <v>0</v>
      </c>
    </row>
    <row r="198" spans="1:8">
      <c r="A198" s="268">
        <v>42013</v>
      </c>
      <c r="B198" s="269" t="s">
        <v>189</v>
      </c>
      <c r="C198" s="270">
        <v>0</v>
      </c>
      <c r="D198" s="270">
        <v>0</v>
      </c>
      <c r="E198" s="270">
        <v>0</v>
      </c>
      <c r="F198" s="270">
        <v>0</v>
      </c>
      <c r="G198" s="270">
        <v>0</v>
      </c>
      <c r="H198" s="270">
        <v>0</v>
      </c>
    </row>
    <row r="199" spans="1:8">
      <c r="A199" s="268">
        <v>42013</v>
      </c>
      <c r="B199" s="269" t="s">
        <v>190</v>
      </c>
      <c r="C199" s="270">
        <v>0</v>
      </c>
      <c r="D199" s="270">
        <v>0</v>
      </c>
      <c r="E199" s="270">
        <v>0</v>
      </c>
      <c r="F199" s="270">
        <v>0</v>
      </c>
      <c r="G199" s="270">
        <v>0</v>
      </c>
      <c r="H199" s="270">
        <v>0</v>
      </c>
    </row>
    <row r="200" spans="1:8">
      <c r="A200" s="268">
        <v>42013</v>
      </c>
      <c r="B200" s="269" t="s">
        <v>191</v>
      </c>
      <c r="C200" s="270">
        <v>0</v>
      </c>
      <c r="D200" s="270">
        <v>0</v>
      </c>
      <c r="E200" s="270">
        <v>0</v>
      </c>
      <c r="F200" s="270">
        <v>0</v>
      </c>
      <c r="G200" s="270">
        <v>0</v>
      </c>
      <c r="H200" s="270">
        <v>0</v>
      </c>
    </row>
    <row r="201" spans="1:8">
      <c r="A201" s="268">
        <v>42013</v>
      </c>
      <c r="B201" s="269" t="s">
        <v>192</v>
      </c>
      <c r="C201" s="270">
        <v>3.0081500000000001</v>
      </c>
      <c r="D201" s="270">
        <v>1.6846999999999999</v>
      </c>
      <c r="E201" s="270">
        <v>0.61369999999999991</v>
      </c>
      <c r="F201" s="270">
        <v>6.7150000000000001E-2</v>
      </c>
      <c r="G201" s="270">
        <v>0.76415</v>
      </c>
      <c r="H201" s="270">
        <v>6.1378500000000003</v>
      </c>
    </row>
    <row r="202" spans="1:8">
      <c r="A202" s="268">
        <v>42013</v>
      </c>
      <c r="B202" s="269" t="s">
        <v>193</v>
      </c>
      <c r="C202" s="270">
        <v>610.70034999999996</v>
      </c>
      <c r="D202" s="270">
        <v>342.05189999999999</v>
      </c>
      <c r="E202" s="270">
        <v>124.6576</v>
      </c>
      <c r="F202" s="270">
        <v>13.5932</v>
      </c>
      <c r="G202" s="270">
        <v>155.04509999999999</v>
      </c>
      <c r="H202" s="270">
        <v>1246.0481499999999</v>
      </c>
    </row>
    <row r="203" spans="1:8">
      <c r="A203" s="268">
        <v>42013</v>
      </c>
      <c r="B203" s="269" t="s">
        <v>65</v>
      </c>
      <c r="C203" s="270">
        <v>2530.0454</v>
      </c>
      <c r="D203" s="270">
        <v>1417.0707</v>
      </c>
      <c r="E203" s="270">
        <v>516.43960000000004</v>
      </c>
      <c r="F203" s="270">
        <v>56.31335</v>
      </c>
      <c r="G203" s="270">
        <v>642.32884999999999</v>
      </c>
      <c r="H203" s="270">
        <v>5162.197900000001</v>
      </c>
    </row>
    <row r="204" spans="1:8">
      <c r="A204" s="268">
        <v>42013</v>
      </c>
      <c r="B204" s="269" t="s">
        <v>194</v>
      </c>
      <c r="C204" s="270">
        <v>4539.6417499999998</v>
      </c>
      <c r="D204" s="270">
        <v>2542.63985</v>
      </c>
      <c r="E204" s="270">
        <v>926.64449999999999</v>
      </c>
      <c r="F204" s="270">
        <v>101.04375</v>
      </c>
      <c r="G204" s="270">
        <v>1152.5252</v>
      </c>
      <c r="H204" s="270">
        <v>9262.4950499999995</v>
      </c>
    </row>
    <row r="205" spans="1:8">
      <c r="A205" s="268">
        <v>42013</v>
      </c>
      <c r="B205" s="269" t="s">
        <v>195</v>
      </c>
      <c r="C205" s="270">
        <v>6495.0871500000003</v>
      </c>
      <c r="D205" s="270">
        <v>3637.8793000000001</v>
      </c>
      <c r="E205" s="270">
        <v>1325.7951499999999</v>
      </c>
      <c r="F205" s="270">
        <v>144.56800000000001</v>
      </c>
      <c r="G205" s="270">
        <v>1648.9736499999999</v>
      </c>
      <c r="H205" s="270">
        <v>13252.303249999999</v>
      </c>
    </row>
    <row r="206" spans="1:8">
      <c r="A206" s="268">
        <v>42013</v>
      </c>
      <c r="B206" s="269" t="s">
        <v>196</v>
      </c>
      <c r="C206" s="270">
        <v>7791.6983999999993</v>
      </c>
      <c r="D206" s="270">
        <v>4364.1065500000004</v>
      </c>
      <c r="E206" s="270">
        <v>1590.4630500000001</v>
      </c>
      <c r="F206" s="270">
        <v>173.42804999999998</v>
      </c>
      <c r="G206" s="270">
        <v>1978.1574000000001</v>
      </c>
      <c r="H206" s="270">
        <v>15897.853449999999</v>
      </c>
    </row>
    <row r="207" spans="1:8">
      <c r="A207" s="268">
        <v>42013</v>
      </c>
      <c r="B207" s="269" t="s">
        <v>197</v>
      </c>
      <c r="C207" s="270">
        <v>8146.6872999999996</v>
      </c>
      <c r="D207" s="270">
        <v>4562.9351499999993</v>
      </c>
      <c r="E207" s="270">
        <v>1662.9238500000001</v>
      </c>
      <c r="F207" s="270">
        <v>181.3288</v>
      </c>
      <c r="G207" s="270">
        <v>2068.2820500000003</v>
      </c>
      <c r="H207" s="270">
        <v>16622.157150000003</v>
      </c>
    </row>
    <row r="208" spans="1:8">
      <c r="A208" s="268">
        <v>42013</v>
      </c>
      <c r="B208" s="269" t="s">
        <v>198</v>
      </c>
      <c r="C208" s="270">
        <v>6609.4061999999994</v>
      </c>
      <c r="D208" s="270">
        <v>3701.9080999999996</v>
      </c>
      <c r="E208" s="270">
        <v>1349.1302000000001</v>
      </c>
      <c r="F208" s="270">
        <v>147.11205000000001</v>
      </c>
      <c r="G208" s="270">
        <v>1677.9969000000001</v>
      </c>
      <c r="H208" s="270">
        <v>13485.553449999998</v>
      </c>
    </row>
    <row r="209" spans="1:8">
      <c r="A209" s="268">
        <v>42013</v>
      </c>
      <c r="B209" s="269" t="s">
        <v>199</v>
      </c>
      <c r="C209" s="270">
        <v>3567.9362000000001</v>
      </c>
      <c r="D209" s="270">
        <v>1998.38995</v>
      </c>
      <c r="E209" s="270">
        <v>728.29700000000003</v>
      </c>
      <c r="F209" s="270">
        <v>79.415500000000009</v>
      </c>
      <c r="G209" s="270">
        <v>905.82799999999997</v>
      </c>
      <c r="H209" s="270">
        <v>7279.8666500000008</v>
      </c>
    </row>
    <row r="210" spans="1:8">
      <c r="A210" s="268">
        <v>42013</v>
      </c>
      <c r="B210" s="269" t="s">
        <v>200</v>
      </c>
      <c r="C210" s="270">
        <v>1453.0460999999998</v>
      </c>
      <c r="D210" s="270">
        <v>813.84694999999999</v>
      </c>
      <c r="E210" s="270">
        <v>296.59984999999995</v>
      </c>
      <c r="F210" s="270">
        <v>32.341650000000001</v>
      </c>
      <c r="G210" s="270">
        <v>368.9</v>
      </c>
      <c r="H210" s="270">
        <v>2964.7345499999997</v>
      </c>
    </row>
    <row r="211" spans="1:8">
      <c r="A211" s="268">
        <v>42013</v>
      </c>
      <c r="B211" s="269" t="s">
        <v>201</v>
      </c>
      <c r="C211" s="270">
        <v>159.44385</v>
      </c>
      <c r="D211" s="270">
        <v>89.304399999999987</v>
      </c>
      <c r="E211" s="270">
        <v>32.546500000000002</v>
      </c>
      <c r="F211" s="270">
        <v>3.5487499999999996</v>
      </c>
      <c r="G211" s="270">
        <v>40.479549999999996</v>
      </c>
      <c r="H211" s="270">
        <v>325.32305000000002</v>
      </c>
    </row>
    <row r="212" spans="1:8">
      <c r="A212" s="268">
        <v>42013</v>
      </c>
      <c r="B212" s="269" t="s">
        <v>202</v>
      </c>
      <c r="C212" s="270">
        <v>3.0081500000000001</v>
      </c>
      <c r="D212" s="270">
        <v>1.6846999999999999</v>
      </c>
      <c r="E212" s="270">
        <v>0.61369999999999991</v>
      </c>
      <c r="F212" s="270">
        <v>6.7150000000000001E-2</v>
      </c>
      <c r="G212" s="270">
        <v>0.76415</v>
      </c>
      <c r="H212" s="270">
        <v>6.1378500000000003</v>
      </c>
    </row>
    <row r="213" spans="1:8">
      <c r="A213" s="268">
        <v>42013</v>
      </c>
      <c r="B213" s="269" t="s">
        <v>203</v>
      </c>
      <c r="C213" s="270">
        <v>0</v>
      </c>
      <c r="D213" s="270">
        <v>0</v>
      </c>
      <c r="E213" s="270">
        <v>0</v>
      </c>
      <c r="F213" s="270">
        <v>0</v>
      </c>
      <c r="G213" s="270">
        <v>0</v>
      </c>
      <c r="H213" s="270">
        <v>0</v>
      </c>
    </row>
    <row r="214" spans="1:8">
      <c r="A214" s="268">
        <v>42013</v>
      </c>
      <c r="B214" s="269" t="s">
        <v>204</v>
      </c>
      <c r="C214" s="270">
        <v>0</v>
      </c>
      <c r="D214" s="270">
        <v>0</v>
      </c>
      <c r="E214" s="270">
        <v>0</v>
      </c>
      <c r="F214" s="270">
        <v>0</v>
      </c>
      <c r="G214" s="270">
        <v>0</v>
      </c>
      <c r="H214" s="270">
        <v>0</v>
      </c>
    </row>
    <row r="215" spans="1:8">
      <c r="A215" s="268">
        <v>42013</v>
      </c>
      <c r="B215" s="269" t="s">
        <v>205</v>
      </c>
      <c r="C215" s="270">
        <v>0</v>
      </c>
      <c r="D215" s="270">
        <v>0</v>
      </c>
      <c r="E215" s="270">
        <v>0</v>
      </c>
      <c r="F215" s="270">
        <v>0</v>
      </c>
      <c r="G215" s="270">
        <v>0</v>
      </c>
      <c r="H215" s="270">
        <v>0</v>
      </c>
    </row>
    <row r="216" spans="1:8">
      <c r="A216" s="268">
        <v>42013</v>
      </c>
      <c r="B216" s="269" t="s">
        <v>71</v>
      </c>
      <c r="C216" s="270">
        <v>0</v>
      </c>
      <c r="D216" s="270">
        <v>0</v>
      </c>
      <c r="E216" s="270">
        <v>0</v>
      </c>
      <c r="F216" s="270">
        <v>0</v>
      </c>
      <c r="G216" s="270">
        <v>0</v>
      </c>
      <c r="H216" s="270">
        <v>0</v>
      </c>
    </row>
    <row r="217" spans="1:8">
      <c r="A217" s="268">
        <v>42013</v>
      </c>
      <c r="B217" s="269" t="s">
        <v>206</v>
      </c>
      <c r="C217" s="270">
        <v>0</v>
      </c>
      <c r="D217" s="270">
        <v>0</v>
      </c>
      <c r="E217" s="270">
        <v>0</v>
      </c>
      <c r="F217" s="270">
        <v>0</v>
      </c>
      <c r="G217" s="270">
        <v>0</v>
      </c>
      <c r="H217" s="270">
        <v>0</v>
      </c>
    </row>
    <row r="218" spans="1:8">
      <c r="A218" s="268">
        <v>42014</v>
      </c>
      <c r="B218" s="269" t="s">
        <v>185</v>
      </c>
      <c r="C218" s="270">
        <v>0</v>
      </c>
      <c r="D218" s="270">
        <v>0</v>
      </c>
      <c r="E218" s="270">
        <v>0</v>
      </c>
      <c r="F218" s="270">
        <v>0</v>
      </c>
      <c r="G218" s="270">
        <v>0</v>
      </c>
      <c r="H218" s="270">
        <v>0</v>
      </c>
    </row>
    <row r="219" spans="1:8">
      <c r="A219" s="268">
        <v>42014</v>
      </c>
      <c r="B219" s="269" t="s">
        <v>186</v>
      </c>
      <c r="C219" s="270">
        <v>0</v>
      </c>
      <c r="D219" s="270">
        <v>0</v>
      </c>
      <c r="E219" s="270">
        <v>0</v>
      </c>
      <c r="F219" s="270">
        <v>0</v>
      </c>
      <c r="G219" s="270">
        <v>0</v>
      </c>
      <c r="H219" s="270">
        <v>0</v>
      </c>
    </row>
    <row r="220" spans="1:8">
      <c r="A220" s="268">
        <v>42014</v>
      </c>
      <c r="B220" s="269" t="s">
        <v>187</v>
      </c>
      <c r="C220" s="270">
        <v>0</v>
      </c>
      <c r="D220" s="270">
        <v>0</v>
      </c>
      <c r="E220" s="270">
        <v>0</v>
      </c>
      <c r="F220" s="270">
        <v>0</v>
      </c>
      <c r="G220" s="270">
        <v>0</v>
      </c>
      <c r="H220" s="270">
        <v>0</v>
      </c>
    </row>
    <row r="221" spans="1:8">
      <c r="A221" s="268">
        <v>42014</v>
      </c>
      <c r="B221" s="269" t="s">
        <v>188</v>
      </c>
      <c r="C221" s="270">
        <v>0</v>
      </c>
      <c r="D221" s="270">
        <v>0</v>
      </c>
      <c r="E221" s="270">
        <v>0</v>
      </c>
      <c r="F221" s="270">
        <v>0</v>
      </c>
      <c r="G221" s="270">
        <v>0</v>
      </c>
      <c r="H221" s="270">
        <v>0</v>
      </c>
    </row>
    <row r="222" spans="1:8">
      <c r="A222" s="268">
        <v>42014</v>
      </c>
      <c r="B222" s="269" t="s">
        <v>189</v>
      </c>
      <c r="C222" s="270">
        <v>0</v>
      </c>
      <c r="D222" s="270">
        <v>0</v>
      </c>
      <c r="E222" s="270">
        <v>0</v>
      </c>
      <c r="F222" s="270">
        <v>0</v>
      </c>
      <c r="G222" s="270">
        <v>0</v>
      </c>
      <c r="H222" s="270">
        <v>0</v>
      </c>
    </row>
    <row r="223" spans="1:8">
      <c r="A223" s="268">
        <v>42014</v>
      </c>
      <c r="B223" s="269" t="s">
        <v>190</v>
      </c>
      <c r="C223" s="270">
        <v>0</v>
      </c>
      <c r="D223" s="270">
        <v>0</v>
      </c>
      <c r="E223" s="270">
        <v>0</v>
      </c>
      <c r="F223" s="270">
        <v>0</v>
      </c>
      <c r="G223" s="270">
        <v>0</v>
      </c>
      <c r="H223" s="270">
        <v>0</v>
      </c>
    </row>
    <row r="224" spans="1:8">
      <c r="A224" s="268">
        <v>42014</v>
      </c>
      <c r="B224" s="269" t="s">
        <v>191</v>
      </c>
      <c r="C224" s="270">
        <v>0</v>
      </c>
      <c r="D224" s="270">
        <v>0</v>
      </c>
      <c r="E224" s="270">
        <v>0</v>
      </c>
      <c r="F224" s="270">
        <v>0</v>
      </c>
      <c r="G224" s="270">
        <v>0</v>
      </c>
      <c r="H224" s="270">
        <v>0</v>
      </c>
    </row>
    <row r="225" spans="1:8">
      <c r="A225" s="268">
        <v>42014</v>
      </c>
      <c r="B225" s="269" t="s">
        <v>192</v>
      </c>
      <c r="C225" s="270">
        <v>3.0081500000000001</v>
      </c>
      <c r="D225" s="270">
        <v>1.6846999999999999</v>
      </c>
      <c r="E225" s="270">
        <v>0.61369999999999991</v>
      </c>
      <c r="F225" s="270">
        <v>6.7150000000000001E-2</v>
      </c>
      <c r="G225" s="270">
        <v>0.76415</v>
      </c>
      <c r="H225" s="270">
        <v>6.1378500000000003</v>
      </c>
    </row>
    <row r="226" spans="1:8">
      <c r="A226" s="268">
        <v>42014</v>
      </c>
      <c r="B226" s="269" t="s">
        <v>193</v>
      </c>
      <c r="C226" s="270">
        <v>379.05579999999998</v>
      </c>
      <c r="D226" s="270">
        <v>212.30789999999999</v>
      </c>
      <c r="E226" s="270">
        <v>77.373800000000003</v>
      </c>
      <c r="F226" s="270">
        <v>8.4370999999999992</v>
      </c>
      <c r="G226" s="270">
        <v>96.234449999999995</v>
      </c>
      <c r="H226" s="270">
        <v>773.40904999999998</v>
      </c>
    </row>
    <row r="227" spans="1:8">
      <c r="A227" s="268">
        <v>42014</v>
      </c>
      <c r="B227" s="269" t="s">
        <v>65</v>
      </c>
      <c r="C227" s="270">
        <v>1483.13015</v>
      </c>
      <c r="D227" s="270">
        <v>830.6964999999999</v>
      </c>
      <c r="E227" s="270">
        <v>302.74025</v>
      </c>
      <c r="F227" s="270">
        <v>33.011450000000004</v>
      </c>
      <c r="G227" s="270">
        <v>376.53725000000003</v>
      </c>
      <c r="H227" s="270">
        <v>3026.1156000000001</v>
      </c>
    </row>
    <row r="228" spans="1:8">
      <c r="A228" s="268">
        <v>42014</v>
      </c>
      <c r="B228" s="269" t="s">
        <v>194</v>
      </c>
      <c r="C228" s="270">
        <v>2572.1628999999998</v>
      </c>
      <c r="D228" s="270">
        <v>1440.66075</v>
      </c>
      <c r="E228" s="270">
        <v>525.03650000000005</v>
      </c>
      <c r="F228" s="270">
        <v>57.250899999999994</v>
      </c>
      <c r="G228" s="270">
        <v>653.02099999999996</v>
      </c>
      <c r="H228" s="270">
        <v>5248.1320500000002</v>
      </c>
    </row>
    <row r="229" spans="1:8">
      <c r="A229" s="268">
        <v>42014</v>
      </c>
      <c r="B229" s="269" t="s">
        <v>195</v>
      </c>
      <c r="C229" s="270">
        <v>2463.8609999999999</v>
      </c>
      <c r="D229" s="270">
        <v>1380.00135</v>
      </c>
      <c r="E229" s="270">
        <v>502.92970000000003</v>
      </c>
      <c r="F229" s="270">
        <v>54.840299999999999</v>
      </c>
      <c r="G229" s="270">
        <v>625.52520000000004</v>
      </c>
      <c r="H229" s="270">
        <v>5027.1575499999999</v>
      </c>
    </row>
    <row r="230" spans="1:8">
      <c r="A230" s="268">
        <v>42014</v>
      </c>
      <c r="B230" s="269" t="s">
        <v>196</v>
      </c>
      <c r="C230" s="270">
        <v>2274.3339499999997</v>
      </c>
      <c r="D230" s="270">
        <v>1273.8473999999999</v>
      </c>
      <c r="E230" s="270">
        <v>464.24279999999999</v>
      </c>
      <c r="F230" s="270">
        <v>50.621749999999999</v>
      </c>
      <c r="G230" s="270">
        <v>577.40839999999992</v>
      </c>
      <c r="H230" s="270">
        <v>4640.4543000000003</v>
      </c>
    </row>
    <row r="231" spans="1:8">
      <c r="A231" s="268">
        <v>42014</v>
      </c>
      <c r="B231" s="269" t="s">
        <v>197</v>
      </c>
      <c r="C231" s="270">
        <v>2096.8395</v>
      </c>
      <c r="D231" s="270">
        <v>1174.4331</v>
      </c>
      <c r="E231" s="270">
        <v>428.01239999999996</v>
      </c>
      <c r="F231" s="270">
        <v>46.671799999999998</v>
      </c>
      <c r="G231" s="270">
        <v>532.34564999999998</v>
      </c>
      <c r="H231" s="270">
        <v>4278.3024499999992</v>
      </c>
    </row>
    <row r="232" spans="1:8">
      <c r="A232" s="268">
        <v>42014</v>
      </c>
      <c r="B232" s="269" t="s">
        <v>198</v>
      </c>
      <c r="C232" s="270">
        <v>1805.02685</v>
      </c>
      <c r="D232" s="270">
        <v>1010.99</v>
      </c>
      <c r="E232" s="270">
        <v>368.44694999999996</v>
      </c>
      <c r="F232" s="270">
        <v>40.176099999999998</v>
      </c>
      <c r="G232" s="270">
        <v>458.26049999999998</v>
      </c>
      <c r="H232" s="270">
        <v>3682.9004000000004</v>
      </c>
    </row>
    <row r="233" spans="1:8">
      <c r="A233" s="268">
        <v>42014</v>
      </c>
      <c r="B233" s="269" t="s">
        <v>199</v>
      </c>
      <c r="C233" s="270">
        <v>851.37105000000008</v>
      </c>
      <c r="D233" s="270">
        <v>476.84999999999997</v>
      </c>
      <c r="E233" s="270">
        <v>173.7842</v>
      </c>
      <c r="F233" s="270">
        <v>18.9499</v>
      </c>
      <c r="G233" s="270">
        <v>216.14649999999997</v>
      </c>
      <c r="H233" s="270">
        <v>1737.1016500000001</v>
      </c>
    </row>
    <row r="234" spans="1:8">
      <c r="A234" s="268">
        <v>42014</v>
      </c>
      <c r="B234" s="269" t="s">
        <v>200</v>
      </c>
      <c r="C234" s="270">
        <v>261.72859999999997</v>
      </c>
      <c r="D234" s="270">
        <v>146.59354999999999</v>
      </c>
      <c r="E234" s="270">
        <v>53.425049999999999</v>
      </c>
      <c r="F234" s="270">
        <v>5.8258999999999999</v>
      </c>
      <c r="G234" s="270">
        <v>66.447900000000004</v>
      </c>
      <c r="H234" s="270">
        <v>534.02099999999996</v>
      </c>
    </row>
    <row r="235" spans="1:8">
      <c r="A235" s="268">
        <v>42014</v>
      </c>
      <c r="B235" s="269" t="s">
        <v>201</v>
      </c>
      <c r="C235" s="270">
        <v>39.108499999999999</v>
      </c>
      <c r="D235" s="270">
        <v>21.904499999999999</v>
      </c>
      <c r="E235" s="270">
        <v>7.9831999999999992</v>
      </c>
      <c r="F235" s="270">
        <v>0.87039999999999995</v>
      </c>
      <c r="G235" s="270">
        <v>9.9288499999999988</v>
      </c>
      <c r="H235" s="270">
        <v>79.795449999999988</v>
      </c>
    </row>
    <row r="236" spans="1:8">
      <c r="A236" s="268">
        <v>42014</v>
      </c>
      <c r="B236" s="269" t="s">
        <v>202</v>
      </c>
      <c r="C236" s="270">
        <v>3.0081500000000001</v>
      </c>
      <c r="D236" s="270">
        <v>1.6846999999999999</v>
      </c>
      <c r="E236" s="270">
        <v>0.61369999999999991</v>
      </c>
      <c r="F236" s="270">
        <v>6.7150000000000001E-2</v>
      </c>
      <c r="G236" s="270">
        <v>0.76415</v>
      </c>
      <c r="H236" s="270">
        <v>6.1378500000000003</v>
      </c>
    </row>
    <row r="237" spans="1:8">
      <c r="A237" s="268">
        <v>42014</v>
      </c>
      <c r="B237" s="269" t="s">
        <v>203</v>
      </c>
      <c r="C237" s="270">
        <v>0</v>
      </c>
      <c r="D237" s="270">
        <v>0</v>
      </c>
      <c r="E237" s="270">
        <v>0</v>
      </c>
      <c r="F237" s="270">
        <v>0</v>
      </c>
      <c r="G237" s="270">
        <v>0</v>
      </c>
      <c r="H237" s="270">
        <v>0</v>
      </c>
    </row>
    <row r="238" spans="1:8">
      <c r="A238" s="268">
        <v>42014</v>
      </c>
      <c r="B238" s="269" t="s">
        <v>204</v>
      </c>
      <c r="C238" s="270">
        <v>0</v>
      </c>
      <c r="D238" s="270">
        <v>0</v>
      </c>
      <c r="E238" s="270">
        <v>0</v>
      </c>
      <c r="F238" s="270">
        <v>0</v>
      </c>
      <c r="G238" s="270">
        <v>0</v>
      </c>
      <c r="H238" s="270">
        <v>0</v>
      </c>
    </row>
    <row r="239" spans="1:8">
      <c r="A239" s="268">
        <v>42014</v>
      </c>
      <c r="B239" s="269" t="s">
        <v>205</v>
      </c>
      <c r="C239" s="270">
        <v>0</v>
      </c>
      <c r="D239" s="270">
        <v>0</v>
      </c>
      <c r="E239" s="270">
        <v>0</v>
      </c>
      <c r="F239" s="270">
        <v>0</v>
      </c>
      <c r="G239" s="270">
        <v>0</v>
      </c>
      <c r="H239" s="270">
        <v>0</v>
      </c>
    </row>
    <row r="240" spans="1:8">
      <c r="A240" s="268">
        <v>42014</v>
      </c>
      <c r="B240" s="269" t="s">
        <v>71</v>
      </c>
      <c r="C240" s="270">
        <v>0</v>
      </c>
      <c r="D240" s="270">
        <v>0</v>
      </c>
      <c r="E240" s="270">
        <v>0</v>
      </c>
      <c r="F240" s="270">
        <v>0</v>
      </c>
      <c r="G240" s="270">
        <v>0</v>
      </c>
      <c r="H240" s="270">
        <v>0</v>
      </c>
    </row>
    <row r="241" spans="1:8">
      <c r="A241" s="268">
        <v>42014</v>
      </c>
      <c r="B241" s="269" t="s">
        <v>206</v>
      </c>
      <c r="C241" s="270">
        <v>0</v>
      </c>
      <c r="D241" s="270">
        <v>0</v>
      </c>
      <c r="E241" s="270">
        <v>0</v>
      </c>
      <c r="F241" s="270">
        <v>0</v>
      </c>
      <c r="G241" s="270">
        <v>0</v>
      </c>
      <c r="H241" s="270">
        <v>0</v>
      </c>
    </row>
    <row r="242" spans="1:8">
      <c r="A242" s="268">
        <v>42015</v>
      </c>
      <c r="B242" s="269" t="s">
        <v>185</v>
      </c>
      <c r="C242" s="270">
        <v>0</v>
      </c>
      <c r="D242" s="270">
        <v>0</v>
      </c>
      <c r="E242" s="270">
        <v>0</v>
      </c>
      <c r="F242" s="270">
        <v>0</v>
      </c>
      <c r="G242" s="270">
        <v>0</v>
      </c>
      <c r="H242" s="270">
        <v>0</v>
      </c>
    </row>
    <row r="243" spans="1:8">
      <c r="A243" s="268">
        <v>42015</v>
      </c>
      <c r="B243" s="269" t="s">
        <v>186</v>
      </c>
      <c r="C243" s="270">
        <v>0</v>
      </c>
      <c r="D243" s="270">
        <v>0</v>
      </c>
      <c r="E243" s="270">
        <v>0</v>
      </c>
      <c r="F243" s="270">
        <v>0</v>
      </c>
      <c r="G243" s="270">
        <v>0</v>
      </c>
      <c r="H243" s="270">
        <v>0</v>
      </c>
    </row>
    <row r="244" spans="1:8">
      <c r="A244" s="268">
        <v>42015</v>
      </c>
      <c r="B244" s="269" t="s">
        <v>187</v>
      </c>
      <c r="C244" s="270">
        <v>0</v>
      </c>
      <c r="D244" s="270">
        <v>0</v>
      </c>
      <c r="E244" s="270">
        <v>0</v>
      </c>
      <c r="F244" s="270">
        <v>0</v>
      </c>
      <c r="G244" s="270">
        <v>0</v>
      </c>
      <c r="H244" s="270">
        <v>0</v>
      </c>
    </row>
    <row r="245" spans="1:8">
      <c r="A245" s="268">
        <v>42015</v>
      </c>
      <c r="B245" s="269" t="s">
        <v>188</v>
      </c>
      <c r="C245" s="270">
        <v>0</v>
      </c>
      <c r="D245" s="270">
        <v>0</v>
      </c>
      <c r="E245" s="270">
        <v>0</v>
      </c>
      <c r="F245" s="270">
        <v>0</v>
      </c>
      <c r="G245" s="270">
        <v>0</v>
      </c>
      <c r="H245" s="270">
        <v>0</v>
      </c>
    </row>
    <row r="246" spans="1:8">
      <c r="A246" s="268">
        <v>42015</v>
      </c>
      <c r="B246" s="269" t="s">
        <v>189</v>
      </c>
      <c r="C246" s="270">
        <v>0</v>
      </c>
      <c r="D246" s="270">
        <v>0</v>
      </c>
      <c r="E246" s="270">
        <v>0</v>
      </c>
      <c r="F246" s="270">
        <v>0</v>
      </c>
      <c r="G246" s="270">
        <v>0</v>
      </c>
      <c r="H246" s="270">
        <v>0</v>
      </c>
    </row>
    <row r="247" spans="1:8">
      <c r="A247" s="268">
        <v>42015</v>
      </c>
      <c r="B247" s="269" t="s">
        <v>190</v>
      </c>
      <c r="C247" s="270">
        <v>0</v>
      </c>
      <c r="D247" s="270">
        <v>0</v>
      </c>
      <c r="E247" s="270">
        <v>0</v>
      </c>
      <c r="F247" s="270">
        <v>0</v>
      </c>
      <c r="G247" s="270">
        <v>0</v>
      </c>
      <c r="H247" s="270">
        <v>0</v>
      </c>
    </row>
    <row r="248" spans="1:8">
      <c r="A248" s="268">
        <v>42015</v>
      </c>
      <c r="B248" s="269" t="s">
        <v>191</v>
      </c>
      <c r="C248" s="270">
        <v>0</v>
      </c>
      <c r="D248" s="270">
        <v>0</v>
      </c>
      <c r="E248" s="270">
        <v>0</v>
      </c>
      <c r="F248" s="270">
        <v>0</v>
      </c>
      <c r="G248" s="270">
        <v>0</v>
      </c>
      <c r="H248" s="270">
        <v>0</v>
      </c>
    </row>
    <row r="249" spans="1:8">
      <c r="A249" s="268">
        <v>42015</v>
      </c>
      <c r="B249" s="269" t="s">
        <v>192</v>
      </c>
      <c r="C249" s="270">
        <v>0</v>
      </c>
      <c r="D249" s="270">
        <v>0</v>
      </c>
      <c r="E249" s="270">
        <v>0</v>
      </c>
      <c r="F249" s="270">
        <v>0</v>
      </c>
      <c r="G249" s="270">
        <v>0</v>
      </c>
      <c r="H249" s="270">
        <v>0</v>
      </c>
    </row>
    <row r="250" spans="1:8">
      <c r="A250" s="268">
        <v>42015</v>
      </c>
      <c r="B250" s="269" t="s">
        <v>193</v>
      </c>
      <c r="C250" s="270">
        <v>135.37694999999999</v>
      </c>
      <c r="D250" s="270">
        <v>75.824249999999992</v>
      </c>
      <c r="E250" s="270">
        <v>27.633499999999998</v>
      </c>
      <c r="F250" s="270">
        <v>3.0132499999999998</v>
      </c>
      <c r="G250" s="270">
        <v>34.369750000000003</v>
      </c>
      <c r="H250" s="270">
        <v>276.21769999999998</v>
      </c>
    </row>
    <row r="251" spans="1:8">
      <c r="A251" s="268">
        <v>42015</v>
      </c>
      <c r="B251" s="269" t="s">
        <v>65</v>
      </c>
      <c r="C251" s="270">
        <v>631.75909999999999</v>
      </c>
      <c r="D251" s="270">
        <v>353.84649999999999</v>
      </c>
      <c r="E251" s="270">
        <v>128.95605</v>
      </c>
      <c r="F251" s="270">
        <v>14.061549999999999</v>
      </c>
      <c r="G251" s="270">
        <v>160.39075</v>
      </c>
      <c r="H251" s="270">
        <v>1289.0139499999998</v>
      </c>
    </row>
    <row r="252" spans="1:8">
      <c r="A252" s="268">
        <v>42015</v>
      </c>
      <c r="B252" s="269" t="s">
        <v>194</v>
      </c>
      <c r="C252" s="270">
        <v>1428.9792</v>
      </c>
      <c r="D252" s="270">
        <v>800.3667999999999</v>
      </c>
      <c r="E252" s="270">
        <v>291.68684999999999</v>
      </c>
      <c r="F252" s="270">
        <v>31.806149999999995</v>
      </c>
      <c r="G252" s="270">
        <v>362.78934999999996</v>
      </c>
      <c r="H252" s="270">
        <v>2915.62835</v>
      </c>
    </row>
    <row r="253" spans="1:8">
      <c r="A253" s="268">
        <v>42015</v>
      </c>
      <c r="B253" s="269" t="s">
        <v>195</v>
      </c>
      <c r="C253" s="270">
        <v>2187.0907999999999</v>
      </c>
      <c r="D253" s="270">
        <v>1224.9825999999998</v>
      </c>
      <c r="E253" s="270">
        <v>446.43529999999993</v>
      </c>
      <c r="F253" s="270">
        <v>48.680349999999997</v>
      </c>
      <c r="G253" s="270">
        <v>555.25909999999999</v>
      </c>
      <c r="H253" s="270">
        <v>4462.4481499999993</v>
      </c>
    </row>
    <row r="254" spans="1:8">
      <c r="A254" s="268">
        <v>42015</v>
      </c>
      <c r="B254" s="269" t="s">
        <v>196</v>
      </c>
      <c r="C254" s="270">
        <v>3029.4365499999999</v>
      </c>
      <c r="D254" s="270">
        <v>1696.7784999999999</v>
      </c>
      <c r="E254" s="270">
        <v>618.37669999999991</v>
      </c>
      <c r="F254" s="270">
        <v>67.428799999999995</v>
      </c>
      <c r="G254" s="270">
        <v>769.11400000000003</v>
      </c>
      <c r="H254" s="270">
        <v>6181.1345500000016</v>
      </c>
    </row>
    <row r="255" spans="1:8">
      <c r="A255" s="268">
        <v>42015</v>
      </c>
      <c r="B255" s="269" t="s">
        <v>197</v>
      </c>
      <c r="C255" s="270">
        <v>2764.69895</v>
      </c>
      <c r="D255" s="270">
        <v>1548.4993999999999</v>
      </c>
      <c r="E255" s="270">
        <v>564.33794999999998</v>
      </c>
      <c r="F255" s="270">
        <v>61.5366</v>
      </c>
      <c r="G255" s="270">
        <v>701.90195000000006</v>
      </c>
      <c r="H255" s="270">
        <v>5640.9748499999987</v>
      </c>
    </row>
    <row r="256" spans="1:8">
      <c r="A256" s="268">
        <v>42015</v>
      </c>
      <c r="B256" s="269" t="s">
        <v>198</v>
      </c>
      <c r="C256" s="270">
        <v>3065.5369000000001</v>
      </c>
      <c r="D256" s="270">
        <v>1716.9983</v>
      </c>
      <c r="E256" s="270">
        <v>625.74535000000003</v>
      </c>
      <c r="F256" s="270">
        <v>68.232900000000001</v>
      </c>
      <c r="G256" s="270">
        <v>778.27869999999996</v>
      </c>
      <c r="H256" s="270">
        <v>6254.7921500000011</v>
      </c>
    </row>
    <row r="257" spans="1:8">
      <c r="A257" s="268">
        <v>42015</v>
      </c>
      <c r="B257" s="269" t="s">
        <v>199</v>
      </c>
      <c r="C257" s="270">
        <v>2268.3168000000001</v>
      </c>
      <c r="D257" s="270">
        <v>1270.4771499999999</v>
      </c>
      <c r="E257" s="270">
        <v>463.0154</v>
      </c>
      <c r="F257" s="270">
        <v>50.488300000000002</v>
      </c>
      <c r="G257" s="270">
        <v>575.88094999999998</v>
      </c>
      <c r="H257" s="270">
        <v>4628.1786000000002</v>
      </c>
    </row>
    <row r="258" spans="1:8">
      <c r="A258" s="268">
        <v>42015</v>
      </c>
      <c r="B258" s="269" t="s">
        <v>200</v>
      </c>
      <c r="C258" s="270">
        <v>872.42979999999989</v>
      </c>
      <c r="D258" s="270">
        <v>488.64544999999993</v>
      </c>
      <c r="E258" s="270">
        <v>178.08264999999997</v>
      </c>
      <c r="F258" s="270">
        <v>19.418249999999997</v>
      </c>
      <c r="G258" s="270">
        <v>221.49215000000001</v>
      </c>
      <c r="H258" s="270">
        <v>1780.0682999999999</v>
      </c>
    </row>
    <row r="259" spans="1:8">
      <c r="A259" s="268">
        <v>42015</v>
      </c>
      <c r="B259" s="269" t="s">
        <v>201</v>
      </c>
      <c r="C259" s="270">
        <v>96.268450000000001</v>
      </c>
      <c r="D259" s="270">
        <v>53.919750000000001</v>
      </c>
      <c r="E259" s="270">
        <v>19.650299999999998</v>
      </c>
      <c r="F259" s="270">
        <v>2.1428499999999997</v>
      </c>
      <c r="G259" s="270">
        <v>24.440899999999999</v>
      </c>
      <c r="H259" s="270">
        <v>196.42224999999999</v>
      </c>
    </row>
    <row r="260" spans="1:8">
      <c r="A260" s="268">
        <v>42015</v>
      </c>
      <c r="B260" s="269" t="s">
        <v>202</v>
      </c>
      <c r="C260" s="270">
        <v>0</v>
      </c>
      <c r="D260" s="270">
        <v>0</v>
      </c>
      <c r="E260" s="270">
        <v>0</v>
      </c>
      <c r="F260" s="270">
        <v>0</v>
      </c>
      <c r="G260" s="270">
        <v>0</v>
      </c>
      <c r="H260" s="270">
        <v>0</v>
      </c>
    </row>
    <row r="261" spans="1:8">
      <c r="A261" s="268">
        <v>42015</v>
      </c>
      <c r="B261" s="269" t="s">
        <v>203</v>
      </c>
      <c r="C261" s="270">
        <v>0</v>
      </c>
      <c r="D261" s="270">
        <v>0</v>
      </c>
      <c r="E261" s="270">
        <v>0</v>
      </c>
      <c r="F261" s="270">
        <v>0</v>
      </c>
      <c r="G261" s="270">
        <v>0</v>
      </c>
      <c r="H261" s="270">
        <v>0</v>
      </c>
    </row>
    <row r="262" spans="1:8">
      <c r="A262" s="268">
        <v>42015</v>
      </c>
      <c r="B262" s="269" t="s">
        <v>204</v>
      </c>
      <c r="C262" s="270">
        <v>0</v>
      </c>
      <c r="D262" s="270">
        <v>0</v>
      </c>
      <c r="E262" s="270">
        <v>0</v>
      </c>
      <c r="F262" s="270">
        <v>0</v>
      </c>
      <c r="G262" s="270">
        <v>0</v>
      </c>
      <c r="H262" s="270">
        <v>0</v>
      </c>
    </row>
    <row r="263" spans="1:8">
      <c r="A263" s="268">
        <v>42015</v>
      </c>
      <c r="B263" s="269" t="s">
        <v>205</v>
      </c>
      <c r="C263" s="270">
        <v>0</v>
      </c>
      <c r="D263" s="270">
        <v>0</v>
      </c>
      <c r="E263" s="270">
        <v>0</v>
      </c>
      <c r="F263" s="270">
        <v>0</v>
      </c>
      <c r="G263" s="270">
        <v>0</v>
      </c>
      <c r="H263" s="270">
        <v>0</v>
      </c>
    </row>
    <row r="264" spans="1:8">
      <c r="A264" s="268">
        <v>42015</v>
      </c>
      <c r="B264" s="269" t="s">
        <v>71</v>
      </c>
      <c r="C264" s="270">
        <v>0</v>
      </c>
      <c r="D264" s="270">
        <v>0</v>
      </c>
      <c r="E264" s="270">
        <v>0</v>
      </c>
      <c r="F264" s="270">
        <v>0</v>
      </c>
      <c r="G264" s="270">
        <v>0</v>
      </c>
      <c r="H264" s="270">
        <v>0</v>
      </c>
    </row>
    <row r="265" spans="1:8">
      <c r="A265" s="268">
        <v>42015</v>
      </c>
      <c r="B265" s="269" t="s">
        <v>206</v>
      </c>
      <c r="C265" s="270">
        <v>0</v>
      </c>
      <c r="D265" s="270">
        <v>0</v>
      </c>
      <c r="E265" s="270">
        <v>0</v>
      </c>
      <c r="F265" s="270">
        <v>0</v>
      </c>
      <c r="G265" s="270">
        <v>0</v>
      </c>
      <c r="H265" s="270">
        <v>0</v>
      </c>
    </row>
    <row r="266" spans="1:8">
      <c r="A266" s="268">
        <v>42016</v>
      </c>
      <c r="B266" s="269" t="s">
        <v>185</v>
      </c>
      <c r="C266" s="270">
        <v>0</v>
      </c>
      <c r="D266" s="270">
        <v>0</v>
      </c>
      <c r="E266" s="270">
        <v>0</v>
      </c>
      <c r="F266" s="270">
        <v>0</v>
      </c>
      <c r="G266" s="270">
        <v>0</v>
      </c>
      <c r="H266" s="270">
        <v>0</v>
      </c>
    </row>
    <row r="267" spans="1:8">
      <c r="A267" s="268">
        <v>42016</v>
      </c>
      <c r="B267" s="269" t="s">
        <v>186</v>
      </c>
      <c r="C267" s="270">
        <v>0</v>
      </c>
      <c r="D267" s="270">
        <v>0</v>
      </c>
      <c r="E267" s="270">
        <v>0</v>
      </c>
      <c r="F267" s="270">
        <v>0</v>
      </c>
      <c r="G267" s="270">
        <v>0</v>
      </c>
      <c r="H267" s="270">
        <v>0</v>
      </c>
    </row>
    <row r="268" spans="1:8">
      <c r="A268" s="268">
        <v>42016</v>
      </c>
      <c r="B268" s="269" t="s">
        <v>187</v>
      </c>
      <c r="C268" s="270">
        <v>0</v>
      </c>
      <c r="D268" s="270">
        <v>0</v>
      </c>
      <c r="E268" s="270">
        <v>0</v>
      </c>
      <c r="F268" s="270">
        <v>0</v>
      </c>
      <c r="G268" s="270">
        <v>0</v>
      </c>
      <c r="H268" s="270">
        <v>0</v>
      </c>
    </row>
    <row r="269" spans="1:8">
      <c r="A269" s="268">
        <v>42016</v>
      </c>
      <c r="B269" s="269" t="s">
        <v>188</v>
      </c>
      <c r="C269" s="270">
        <v>0</v>
      </c>
      <c r="D269" s="270">
        <v>0</v>
      </c>
      <c r="E269" s="270">
        <v>0</v>
      </c>
      <c r="F269" s="270">
        <v>0</v>
      </c>
      <c r="G269" s="270">
        <v>0</v>
      </c>
      <c r="H269" s="270">
        <v>0</v>
      </c>
    </row>
    <row r="270" spans="1:8">
      <c r="A270" s="268">
        <v>42016</v>
      </c>
      <c r="B270" s="269" t="s">
        <v>189</v>
      </c>
      <c r="C270" s="270">
        <v>0</v>
      </c>
      <c r="D270" s="270">
        <v>0</v>
      </c>
      <c r="E270" s="270">
        <v>0</v>
      </c>
      <c r="F270" s="270">
        <v>0</v>
      </c>
      <c r="G270" s="270">
        <v>0</v>
      </c>
      <c r="H270" s="270">
        <v>0</v>
      </c>
    </row>
    <row r="271" spans="1:8">
      <c r="A271" s="268">
        <v>42016</v>
      </c>
      <c r="B271" s="269" t="s">
        <v>190</v>
      </c>
      <c r="C271" s="270">
        <v>0</v>
      </c>
      <c r="D271" s="270">
        <v>0</v>
      </c>
      <c r="E271" s="270">
        <v>0</v>
      </c>
      <c r="F271" s="270">
        <v>0</v>
      </c>
      <c r="G271" s="270">
        <v>0</v>
      </c>
      <c r="H271" s="270">
        <v>0</v>
      </c>
    </row>
    <row r="272" spans="1:8">
      <c r="A272" s="268">
        <v>42016</v>
      </c>
      <c r="B272" s="269" t="s">
        <v>191</v>
      </c>
      <c r="C272" s="270">
        <v>0</v>
      </c>
      <c r="D272" s="270">
        <v>0</v>
      </c>
      <c r="E272" s="270">
        <v>0</v>
      </c>
      <c r="F272" s="270">
        <v>0</v>
      </c>
      <c r="G272" s="270">
        <v>0</v>
      </c>
      <c r="H272" s="270">
        <v>0</v>
      </c>
    </row>
    <row r="273" spans="1:8">
      <c r="A273" s="268">
        <v>42016</v>
      </c>
      <c r="B273" s="269" t="s">
        <v>192</v>
      </c>
      <c r="C273" s="270">
        <v>0</v>
      </c>
      <c r="D273" s="270">
        <v>0</v>
      </c>
      <c r="E273" s="270">
        <v>0</v>
      </c>
      <c r="F273" s="270">
        <v>0</v>
      </c>
      <c r="G273" s="270">
        <v>0</v>
      </c>
      <c r="H273" s="270">
        <v>0</v>
      </c>
    </row>
    <row r="274" spans="1:8">
      <c r="A274" s="268">
        <v>42016</v>
      </c>
      <c r="B274" s="269" t="s">
        <v>193</v>
      </c>
      <c r="C274" s="270">
        <v>45.12565</v>
      </c>
      <c r="D274" s="270">
        <v>25.274749999999997</v>
      </c>
      <c r="E274" s="270">
        <v>9.2114499999999992</v>
      </c>
      <c r="F274" s="270">
        <v>1.0046999999999999</v>
      </c>
      <c r="G274" s="270">
        <v>11.456299999999999</v>
      </c>
      <c r="H274" s="270">
        <v>92.072850000000003</v>
      </c>
    </row>
    <row r="275" spans="1:8">
      <c r="A275" s="268">
        <v>42016</v>
      </c>
      <c r="B275" s="269" t="s">
        <v>65</v>
      </c>
      <c r="C275" s="270">
        <v>150.41854999999998</v>
      </c>
      <c r="D275" s="270">
        <v>84.249449999999996</v>
      </c>
      <c r="E275" s="270">
        <v>30.703699999999998</v>
      </c>
      <c r="F275" s="270">
        <v>3.34815</v>
      </c>
      <c r="G275" s="270">
        <v>38.187950000000001</v>
      </c>
      <c r="H275" s="270">
        <v>306.90780000000001</v>
      </c>
    </row>
    <row r="276" spans="1:8">
      <c r="A276" s="268">
        <v>42016</v>
      </c>
      <c r="B276" s="269" t="s">
        <v>194</v>
      </c>
      <c r="C276" s="270">
        <v>379.05579999999998</v>
      </c>
      <c r="D276" s="270">
        <v>212.30789999999999</v>
      </c>
      <c r="E276" s="270">
        <v>77.373800000000003</v>
      </c>
      <c r="F276" s="270">
        <v>8.4370999999999992</v>
      </c>
      <c r="G276" s="270">
        <v>96.234449999999995</v>
      </c>
      <c r="H276" s="270">
        <v>773.40904999999998</v>
      </c>
    </row>
    <row r="277" spans="1:8">
      <c r="A277" s="268">
        <v>42016</v>
      </c>
      <c r="B277" s="269" t="s">
        <v>195</v>
      </c>
      <c r="C277" s="270">
        <v>752.09444999999994</v>
      </c>
      <c r="D277" s="270">
        <v>421.24555000000004</v>
      </c>
      <c r="E277" s="270">
        <v>153.51934999999997</v>
      </c>
      <c r="F277" s="270">
        <v>16.739899999999999</v>
      </c>
      <c r="G277" s="270">
        <v>190.94145</v>
      </c>
      <c r="H277" s="270">
        <v>1534.5406999999998</v>
      </c>
    </row>
    <row r="278" spans="1:8">
      <c r="A278" s="268">
        <v>42016</v>
      </c>
      <c r="B278" s="269" t="s">
        <v>196</v>
      </c>
      <c r="C278" s="270">
        <v>914.54644999999994</v>
      </c>
      <c r="D278" s="270">
        <v>512.23464999999999</v>
      </c>
      <c r="E278" s="270">
        <v>186.67954999999998</v>
      </c>
      <c r="F278" s="270">
        <v>20.355799999999999</v>
      </c>
      <c r="G278" s="270">
        <v>232.18514999999999</v>
      </c>
      <c r="H278" s="270">
        <v>1866.0015999999998</v>
      </c>
    </row>
    <row r="279" spans="1:8">
      <c r="A279" s="268">
        <v>42016</v>
      </c>
      <c r="B279" s="269" t="s">
        <v>197</v>
      </c>
      <c r="C279" s="270">
        <v>1110.0915</v>
      </c>
      <c r="D279" s="270">
        <v>621.75884999999994</v>
      </c>
      <c r="E279" s="270">
        <v>226.59469999999999</v>
      </c>
      <c r="F279" s="270">
        <v>24.708649999999999</v>
      </c>
      <c r="G279" s="270">
        <v>281.83024999999998</v>
      </c>
      <c r="H279" s="270">
        <v>2264.9839499999998</v>
      </c>
    </row>
    <row r="280" spans="1:8">
      <c r="A280" s="268">
        <v>42016</v>
      </c>
      <c r="B280" s="269" t="s">
        <v>198</v>
      </c>
      <c r="C280" s="270">
        <v>526.46619999999996</v>
      </c>
      <c r="D280" s="270">
        <v>294.87180000000001</v>
      </c>
      <c r="E280" s="270">
        <v>107.46379999999999</v>
      </c>
      <c r="F280" s="270">
        <v>11.7181</v>
      </c>
      <c r="G280" s="270">
        <v>133.6591</v>
      </c>
      <c r="H280" s="270">
        <v>1074.1790000000001</v>
      </c>
    </row>
    <row r="281" spans="1:8">
      <c r="A281" s="268">
        <v>42016</v>
      </c>
      <c r="B281" s="269" t="s">
        <v>199</v>
      </c>
      <c r="C281" s="270">
        <v>270.75389999999999</v>
      </c>
      <c r="D281" s="270">
        <v>151.64849999999998</v>
      </c>
      <c r="E281" s="270">
        <v>55.266999999999996</v>
      </c>
      <c r="F281" s="270">
        <v>6.0264999999999995</v>
      </c>
      <c r="G281" s="270">
        <v>68.738649999999993</v>
      </c>
      <c r="H281" s="270">
        <v>552.43454999999994</v>
      </c>
    </row>
    <row r="282" spans="1:8">
      <c r="A282" s="268">
        <v>42016</v>
      </c>
      <c r="B282" s="269" t="s">
        <v>200</v>
      </c>
      <c r="C282" s="270">
        <v>114.31819999999999</v>
      </c>
      <c r="D282" s="270">
        <v>64.02964999999999</v>
      </c>
      <c r="E282" s="270">
        <v>23.335049999999999</v>
      </c>
      <c r="F282" s="270">
        <v>2.5449000000000002</v>
      </c>
      <c r="G282" s="270">
        <v>29.023250000000001</v>
      </c>
      <c r="H282" s="270">
        <v>233.25104999999996</v>
      </c>
    </row>
    <row r="283" spans="1:8">
      <c r="A283" s="268">
        <v>42016</v>
      </c>
      <c r="B283" s="269" t="s">
        <v>201</v>
      </c>
      <c r="C283" s="270">
        <v>15.041600000000001</v>
      </c>
      <c r="D283" s="270">
        <v>8.4252000000000002</v>
      </c>
      <c r="E283" s="270">
        <v>3.0701999999999998</v>
      </c>
      <c r="F283" s="270">
        <v>0.33490000000000003</v>
      </c>
      <c r="G283" s="270">
        <v>3.8190500000000003</v>
      </c>
      <c r="H283" s="270">
        <v>30.690950000000004</v>
      </c>
    </row>
    <row r="284" spans="1:8">
      <c r="A284" s="268">
        <v>42016</v>
      </c>
      <c r="B284" s="269" t="s">
        <v>202</v>
      </c>
      <c r="C284" s="270">
        <v>0</v>
      </c>
      <c r="D284" s="270">
        <v>0</v>
      </c>
      <c r="E284" s="270">
        <v>0</v>
      </c>
      <c r="F284" s="270">
        <v>0</v>
      </c>
      <c r="G284" s="270">
        <v>0</v>
      </c>
      <c r="H284" s="270">
        <v>0</v>
      </c>
    </row>
    <row r="285" spans="1:8">
      <c r="A285" s="268">
        <v>42016</v>
      </c>
      <c r="B285" s="269" t="s">
        <v>203</v>
      </c>
      <c r="C285" s="270">
        <v>0</v>
      </c>
      <c r="D285" s="270">
        <v>0</v>
      </c>
      <c r="E285" s="270">
        <v>0</v>
      </c>
      <c r="F285" s="270">
        <v>0</v>
      </c>
      <c r="G285" s="270">
        <v>0</v>
      </c>
      <c r="H285" s="270">
        <v>0</v>
      </c>
    </row>
    <row r="286" spans="1:8">
      <c r="A286" s="268">
        <v>42016</v>
      </c>
      <c r="B286" s="269" t="s">
        <v>204</v>
      </c>
      <c r="C286" s="270">
        <v>0</v>
      </c>
      <c r="D286" s="270">
        <v>0</v>
      </c>
      <c r="E286" s="270">
        <v>0</v>
      </c>
      <c r="F286" s="270">
        <v>0</v>
      </c>
      <c r="G286" s="270">
        <v>0</v>
      </c>
      <c r="H286" s="270">
        <v>0</v>
      </c>
    </row>
    <row r="287" spans="1:8">
      <c r="A287" s="268">
        <v>42016</v>
      </c>
      <c r="B287" s="269" t="s">
        <v>205</v>
      </c>
      <c r="C287" s="270">
        <v>0</v>
      </c>
      <c r="D287" s="270">
        <v>0</v>
      </c>
      <c r="E287" s="270">
        <v>0</v>
      </c>
      <c r="F287" s="270">
        <v>0</v>
      </c>
      <c r="G287" s="270">
        <v>0</v>
      </c>
      <c r="H287" s="270">
        <v>0</v>
      </c>
    </row>
    <row r="288" spans="1:8">
      <c r="A288" s="268">
        <v>42016</v>
      </c>
      <c r="B288" s="269" t="s">
        <v>71</v>
      </c>
      <c r="C288" s="270">
        <v>0</v>
      </c>
      <c r="D288" s="270">
        <v>0</v>
      </c>
      <c r="E288" s="270">
        <v>0</v>
      </c>
      <c r="F288" s="270">
        <v>0</v>
      </c>
      <c r="G288" s="270">
        <v>0</v>
      </c>
      <c r="H288" s="270">
        <v>0</v>
      </c>
    </row>
    <row r="289" spans="1:8">
      <c r="A289" s="268">
        <v>42016</v>
      </c>
      <c r="B289" s="269" t="s">
        <v>206</v>
      </c>
      <c r="C289" s="270">
        <v>0</v>
      </c>
      <c r="D289" s="270">
        <v>0</v>
      </c>
      <c r="E289" s="270">
        <v>0</v>
      </c>
      <c r="F289" s="270">
        <v>0</v>
      </c>
      <c r="G289" s="270">
        <v>0</v>
      </c>
      <c r="H289" s="270">
        <v>0</v>
      </c>
    </row>
    <row r="290" spans="1:8">
      <c r="A290" s="268">
        <v>42017</v>
      </c>
      <c r="B290" s="269" t="s">
        <v>185</v>
      </c>
      <c r="C290" s="270">
        <v>0</v>
      </c>
      <c r="D290" s="270">
        <v>0</v>
      </c>
      <c r="E290" s="270">
        <v>0</v>
      </c>
      <c r="F290" s="270">
        <v>0</v>
      </c>
      <c r="G290" s="270">
        <v>0</v>
      </c>
      <c r="H290" s="270">
        <v>0</v>
      </c>
    </row>
    <row r="291" spans="1:8">
      <c r="A291" s="268">
        <v>42017</v>
      </c>
      <c r="B291" s="269" t="s">
        <v>186</v>
      </c>
      <c r="C291" s="270">
        <v>0</v>
      </c>
      <c r="D291" s="270">
        <v>0</v>
      </c>
      <c r="E291" s="270">
        <v>0</v>
      </c>
      <c r="F291" s="270">
        <v>0</v>
      </c>
      <c r="G291" s="270">
        <v>0</v>
      </c>
      <c r="H291" s="270">
        <v>0</v>
      </c>
    </row>
    <row r="292" spans="1:8">
      <c r="A292" s="268">
        <v>42017</v>
      </c>
      <c r="B292" s="269" t="s">
        <v>187</v>
      </c>
      <c r="C292" s="270">
        <v>0</v>
      </c>
      <c r="D292" s="270">
        <v>0</v>
      </c>
      <c r="E292" s="270">
        <v>0</v>
      </c>
      <c r="F292" s="270">
        <v>0</v>
      </c>
      <c r="G292" s="270">
        <v>0</v>
      </c>
      <c r="H292" s="270">
        <v>0</v>
      </c>
    </row>
    <row r="293" spans="1:8">
      <c r="A293" s="268">
        <v>42017</v>
      </c>
      <c r="B293" s="269" t="s">
        <v>188</v>
      </c>
      <c r="C293" s="270">
        <v>0</v>
      </c>
      <c r="D293" s="270">
        <v>0</v>
      </c>
      <c r="E293" s="270">
        <v>0</v>
      </c>
      <c r="F293" s="270">
        <v>0</v>
      </c>
      <c r="G293" s="270">
        <v>0</v>
      </c>
      <c r="H293" s="270">
        <v>0</v>
      </c>
    </row>
    <row r="294" spans="1:8">
      <c r="A294" s="268">
        <v>42017</v>
      </c>
      <c r="B294" s="269" t="s">
        <v>189</v>
      </c>
      <c r="C294" s="270">
        <v>0</v>
      </c>
      <c r="D294" s="270">
        <v>0</v>
      </c>
      <c r="E294" s="270">
        <v>0</v>
      </c>
      <c r="F294" s="270">
        <v>0</v>
      </c>
      <c r="G294" s="270">
        <v>0</v>
      </c>
      <c r="H294" s="270">
        <v>0</v>
      </c>
    </row>
    <row r="295" spans="1:8">
      <c r="A295" s="268">
        <v>42017</v>
      </c>
      <c r="B295" s="269" t="s">
        <v>190</v>
      </c>
      <c r="C295" s="270">
        <v>0</v>
      </c>
      <c r="D295" s="270">
        <v>0</v>
      </c>
      <c r="E295" s="270">
        <v>0</v>
      </c>
      <c r="F295" s="270">
        <v>0</v>
      </c>
      <c r="G295" s="270">
        <v>0</v>
      </c>
      <c r="H295" s="270">
        <v>0</v>
      </c>
    </row>
    <row r="296" spans="1:8">
      <c r="A296" s="268">
        <v>42017</v>
      </c>
      <c r="B296" s="269" t="s">
        <v>191</v>
      </c>
      <c r="C296" s="270">
        <v>0</v>
      </c>
      <c r="D296" s="270">
        <v>0</v>
      </c>
      <c r="E296" s="270">
        <v>0</v>
      </c>
      <c r="F296" s="270">
        <v>0</v>
      </c>
      <c r="G296" s="270">
        <v>0</v>
      </c>
      <c r="H296" s="270">
        <v>0</v>
      </c>
    </row>
    <row r="297" spans="1:8">
      <c r="A297" s="268">
        <v>42017</v>
      </c>
      <c r="B297" s="269" t="s">
        <v>192</v>
      </c>
      <c r="C297" s="270">
        <v>0</v>
      </c>
      <c r="D297" s="270">
        <v>0</v>
      </c>
      <c r="E297" s="270">
        <v>0</v>
      </c>
      <c r="F297" s="270">
        <v>0</v>
      </c>
      <c r="G297" s="270">
        <v>0</v>
      </c>
      <c r="H297" s="270">
        <v>0</v>
      </c>
    </row>
    <row r="298" spans="1:8">
      <c r="A298" s="268">
        <v>42017</v>
      </c>
      <c r="B298" s="269" t="s">
        <v>193</v>
      </c>
      <c r="C298" s="270">
        <v>24.0669</v>
      </c>
      <c r="D298" s="270">
        <v>13.48015</v>
      </c>
      <c r="E298" s="270">
        <v>4.9130000000000003</v>
      </c>
      <c r="F298" s="270">
        <v>0.53549999999999998</v>
      </c>
      <c r="G298" s="270">
        <v>6.1097999999999999</v>
      </c>
      <c r="H298" s="270">
        <v>49.105350000000008</v>
      </c>
    </row>
    <row r="299" spans="1:8">
      <c r="A299" s="268">
        <v>42017</v>
      </c>
      <c r="B299" s="269" t="s">
        <v>65</v>
      </c>
      <c r="C299" s="270">
        <v>228.63639999999998</v>
      </c>
      <c r="D299" s="270">
        <v>128.05844999999999</v>
      </c>
      <c r="E299" s="270">
        <v>46.670099999999998</v>
      </c>
      <c r="F299" s="270">
        <v>5.0889499999999996</v>
      </c>
      <c r="G299" s="270">
        <v>58.046500000000002</v>
      </c>
      <c r="H299" s="270">
        <v>466.50039999999996</v>
      </c>
    </row>
    <row r="300" spans="1:8">
      <c r="A300" s="268">
        <v>42017</v>
      </c>
      <c r="B300" s="269" t="s">
        <v>194</v>
      </c>
      <c r="C300" s="270">
        <v>734.04385000000002</v>
      </c>
      <c r="D300" s="270">
        <v>411.13565</v>
      </c>
      <c r="E300" s="270">
        <v>149.83544999999998</v>
      </c>
      <c r="F300" s="270">
        <v>16.338699999999999</v>
      </c>
      <c r="G300" s="270">
        <v>186.35910000000001</v>
      </c>
      <c r="H300" s="270">
        <v>1497.7127500000001</v>
      </c>
    </row>
    <row r="301" spans="1:8">
      <c r="A301" s="268">
        <v>42017</v>
      </c>
      <c r="B301" s="269" t="s">
        <v>195</v>
      </c>
      <c r="C301" s="270">
        <v>1137.1665500000001</v>
      </c>
      <c r="D301" s="270">
        <v>636.92369999999994</v>
      </c>
      <c r="E301" s="270">
        <v>232.12139999999999</v>
      </c>
      <c r="F301" s="270">
        <v>25.311299999999999</v>
      </c>
      <c r="G301" s="270">
        <v>288.70419999999996</v>
      </c>
      <c r="H301" s="270">
        <v>2320.2271499999997</v>
      </c>
    </row>
    <row r="302" spans="1:8">
      <c r="A302" s="268">
        <v>42017</v>
      </c>
      <c r="B302" s="269" t="s">
        <v>196</v>
      </c>
      <c r="C302" s="270">
        <v>1404.9123</v>
      </c>
      <c r="D302" s="270">
        <v>786.88749999999993</v>
      </c>
      <c r="E302" s="270">
        <v>286.7747</v>
      </c>
      <c r="F302" s="270">
        <v>31.27065</v>
      </c>
      <c r="G302" s="270">
        <v>356.67955000000001</v>
      </c>
      <c r="H302" s="270">
        <v>2866.5246999999999</v>
      </c>
    </row>
    <row r="303" spans="1:8">
      <c r="A303" s="268">
        <v>42017</v>
      </c>
      <c r="B303" s="269" t="s">
        <v>197</v>
      </c>
      <c r="C303" s="270">
        <v>1994.5547499999998</v>
      </c>
      <c r="D303" s="270">
        <v>1117.1439499999999</v>
      </c>
      <c r="E303" s="270">
        <v>407.13385</v>
      </c>
      <c r="F303" s="270">
        <v>44.394649999999999</v>
      </c>
      <c r="G303" s="270">
        <v>506.37815000000001</v>
      </c>
      <c r="H303" s="270">
        <v>4069.6053500000003</v>
      </c>
    </row>
    <row r="304" spans="1:8">
      <c r="A304" s="268">
        <v>42017</v>
      </c>
      <c r="B304" s="269" t="s">
        <v>198</v>
      </c>
      <c r="C304" s="270">
        <v>2078.7889</v>
      </c>
      <c r="D304" s="270">
        <v>1164.3231999999998</v>
      </c>
      <c r="E304" s="270">
        <v>424.32765000000001</v>
      </c>
      <c r="F304" s="270">
        <v>46.269750000000002</v>
      </c>
      <c r="G304" s="270">
        <v>527.76329999999996</v>
      </c>
      <c r="H304" s="270">
        <v>4241.4728000000005</v>
      </c>
    </row>
    <row r="305" spans="1:8">
      <c r="A305" s="268">
        <v>42017</v>
      </c>
      <c r="B305" s="269" t="s">
        <v>199</v>
      </c>
      <c r="C305" s="270">
        <v>1669.6499000000001</v>
      </c>
      <c r="D305" s="270">
        <v>935.16574999999989</v>
      </c>
      <c r="E305" s="270">
        <v>340.81344999999999</v>
      </c>
      <c r="F305" s="270">
        <v>37.162849999999999</v>
      </c>
      <c r="G305" s="270">
        <v>423.89074999999997</v>
      </c>
      <c r="H305" s="270">
        <v>3406.6826999999998</v>
      </c>
    </row>
    <row r="306" spans="1:8">
      <c r="A306" s="268">
        <v>42017</v>
      </c>
      <c r="B306" s="269" t="s">
        <v>200</v>
      </c>
      <c r="C306" s="270">
        <v>848.36289999999997</v>
      </c>
      <c r="D306" s="270">
        <v>475.1653</v>
      </c>
      <c r="E306" s="270">
        <v>173.16965000000002</v>
      </c>
      <c r="F306" s="270">
        <v>18.882749999999998</v>
      </c>
      <c r="G306" s="270">
        <v>215.38234999999997</v>
      </c>
      <c r="H306" s="270">
        <v>1730.9629500000001</v>
      </c>
    </row>
    <row r="307" spans="1:8">
      <c r="A307" s="268">
        <v>42017</v>
      </c>
      <c r="B307" s="269" t="s">
        <v>201</v>
      </c>
      <c r="C307" s="270">
        <v>72.200699999999998</v>
      </c>
      <c r="D307" s="270">
        <v>40.439599999999999</v>
      </c>
      <c r="E307" s="270">
        <v>14.738149999999999</v>
      </c>
      <c r="F307" s="270">
        <v>1.6073500000000001</v>
      </c>
      <c r="G307" s="270">
        <v>18.330249999999999</v>
      </c>
      <c r="H307" s="270">
        <v>147.31604999999999</v>
      </c>
    </row>
    <row r="308" spans="1:8">
      <c r="A308" s="268">
        <v>42017</v>
      </c>
      <c r="B308" s="269" t="s">
        <v>202</v>
      </c>
      <c r="C308" s="270">
        <v>3.0081500000000001</v>
      </c>
      <c r="D308" s="270">
        <v>1.6846999999999999</v>
      </c>
      <c r="E308" s="270">
        <v>0.61369999999999991</v>
      </c>
      <c r="F308" s="270">
        <v>6.7150000000000001E-2</v>
      </c>
      <c r="G308" s="270">
        <v>0.76415</v>
      </c>
      <c r="H308" s="270">
        <v>6.1378500000000003</v>
      </c>
    </row>
    <row r="309" spans="1:8">
      <c r="A309" s="268">
        <v>42017</v>
      </c>
      <c r="B309" s="269" t="s">
        <v>203</v>
      </c>
      <c r="C309" s="270">
        <v>0</v>
      </c>
      <c r="D309" s="270">
        <v>0</v>
      </c>
      <c r="E309" s="270">
        <v>0</v>
      </c>
      <c r="F309" s="270">
        <v>0</v>
      </c>
      <c r="G309" s="270">
        <v>0</v>
      </c>
      <c r="H309" s="270">
        <v>0</v>
      </c>
    </row>
    <row r="310" spans="1:8">
      <c r="A310" s="268">
        <v>42017</v>
      </c>
      <c r="B310" s="269" t="s">
        <v>204</v>
      </c>
      <c r="C310" s="270">
        <v>0</v>
      </c>
      <c r="D310" s="270">
        <v>0</v>
      </c>
      <c r="E310" s="270">
        <v>0</v>
      </c>
      <c r="F310" s="270">
        <v>0</v>
      </c>
      <c r="G310" s="270">
        <v>0</v>
      </c>
      <c r="H310" s="270">
        <v>0</v>
      </c>
    </row>
    <row r="311" spans="1:8">
      <c r="A311" s="268">
        <v>42017</v>
      </c>
      <c r="B311" s="269" t="s">
        <v>205</v>
      </c>
      <c r="C311" s="270">
        <v>0</v>
      </c>
      <c r="D311" s="270">
        <v>0</v>
      </c>
      <c r="E311" s="270">
        <v>0</v>
      </c>
      <c r="F311" s="270">
        <v>0</v>
      </c>
      <c r="G311" s="270">
        <v>0</v>
      </c>
      <c r="H311" s="270">
        <v>0</v>
      </c>
    </row>
    <row r="312" spans="1:8">
      <c r="A312" s="268">
        <v>42017</v>
      </c>
      <c r="B312" s="269" t="s">
        <v>71</v>
      </c>
      <c r="C312" s="270">
        <v>0</v>
      </c>
      <c r="D312" s="270">
        <v>0</v>
      </c>
      <c r="E312" s="270">
        <v>0</v>
      </c>
      <c r="F312" s="270">
        <v>0</v>
      </c>
      <c r="G312" s="270">
        <v>0</v>
      </c>
      <c r="H312" s="270">
        <v>0</v>
      </c>
    </row>
    <row r="313" spans="1:8">
      <c r="A313" s="268">
        <v>42017</v>
      </c>
      <c r="B313" s="269" t="s">
        <v>206</v>
      </c>
      <c r="C313" s="270">
        <v>0</v>
      </c>
      <c r="D313" s="270">
        <v>0</v>
      </c>
      <c r="E313" s="270">
        <v>0</v>
      </c>
      <c r="F313" s="270">
        <v>0</v>
      </c>
      <c r="G313" s="270">
        <v>0</v>
      </c>
      <c r="H313" s="270">
        <v>0</v>
      </c>
    </row>
    <row r="314" spans="1:8">
      <c r="A314" s="268">
        <v>42018</v>
      </c>
      <c r="B314" s="269" t="s">
        <v>185</v>
      </c>
      <c r="C314" s="270">
        <v>0</v>
      </c>
      <c r="D314" s="270">
        <v>0</v>
      </c>
      <c r="E314" s="270">
        <v>0</v>
      </c>
      <c r="F314" s="270">
        <v>0</v>
      </c>
      <c r="G314" s="270">
        <v>0</v>
      </c>
      <c r="H314" s="270">
        <v>0</v>
      </c>
    </row>
    <row r="315" spans="1:8">
      <c r="A315" s="268">
        <v>42018</v>
      </c>
      <c r="B315" s="269" t="s">
        <v>186</v>
      </c>
      <c r="C315" s="270">
        <v>0</v>
      </c>
      <c r="D315" s="270">
        <v>0</v>
      </c>
      <c r="E315" s="270">
        <v>0</v>
      </c>
      <c r="F315" s="270">
        <v>0</v>
      </c>
      <c r="G315" s="270">
        <v>0</v>
      </c>
      <c r="H315" s="270">
        <v>0</v>
      </c>
    </row>
    <row r="316" spans="1:8">
      <c r="A316" s="268">
        <v>42018</v>
      </c>
      <c r="B316" s="269" t="s">
        <v>187</v>
      </c>
      <c r="C316" s="270">
        <v>0</v>
      </c>
      <c r="D316" s="270">
        <v>0</v>
      </c>
      <c r="E316" s="270">
        <v>0</v>
      </c>
      <c r="F316" s="270">
        <v>0</v>
      </c>
      <c r="G316" s="270">
        <v>0</v>
      </c>
      <c r="H316" s="270">
        <v>0</v>
      </c>
    </row>
    <row r="317" spans="1:8">
      <c r="A317" s="268">
        <v>42018</v>
      </c>
      <c r="B317" s="269" t="s">
        <v>188</v>
      </c>
      <c r="C317" s="270">
        <v>0</v>
      </c>
      <c r="D317" s="270">
        <v>0</v>
      </c>
      <c r="E317" s="270">
        <v>0</v>
      </c>
      <c r="F317" s="270">
        <v>0</v>
      </c>
      <c r="G317" s="270">
        <v>0</v>
      </c>
      <c r="H317" s="270">
        <v>0</v>
      </c>
    </row>
    <row r="318" spans="1:8">
      <c r="A318" s="268">
        <v>42018</v>
      </c>
      <c r="B318" s="269" t="s">
        <v>189</v>
      </c>
      <c r="C318" s="270">
        <v>0</v>
      </c>
      <c r="D318" s="270">
        <v>0</v>
      </c>
      <c r="E318" s="270">
        <v>0</v>
      </c>
      <c r="F318" s="270">
        <v>0</v>
      </c>
      <c r="G318" s="270">
        <v>0</v>
      </c>
      <c r="H318" s="270">
        <v>0</v>
      </c>
    </row>
    <row r="319" spans="1:8">
      <c r="A319" s="268">
        <v>42018</v>
      </c>
      <c r="B319" s="269" t="s">
        <v>190</v>
      </c>
      <c r="C319" s="270">
        <v>0</v>
      </c>
      <c r="D319" s="270">
        <v>0</v>
      </c>
      <c r="E319" s="270">
        <v>0</v>
      </c>
      <c r="F319" s="270">
        <v>0</v>
      </c>
      <c r="G319" s="270">
        <v>0</v>
      </c>
      <c r="H319" s="270">
        <v>0</v>
      </c>
    </row>
    <row r="320" spans="1:8">
      <c r="A320" s="268">
        <v>42018</v>
      </c>
      <c r="B320" s="269" t="s">
        <v>191</v>
      </c>
      <c r="C320" s="270">
        <v>0</v>
      </c>
      <c r="D320" s="270">
        <v>0</v>
      </c>
      <c r="E320" s="270">
        <v>0</v>
      </c>
      <c r="F320" s="270">
        <v>0</v>
      </c>
      <c r="G320" s="270">
        <v>0</v>
      </c>
      <c r="H320" s="270">
        <v>0</v>
      </c>
    </row>
    <row r="321" spans="1:8">
      <c r="A321" s="268">
        <v>42018</v>
      </c>
      <c r="B321" s="269" t="s">
        <v>192</v>
      </c>
      <c r="C321" s="270">
        <v>0</v>
      </c>
      <c r="D321" s="270">
        <v>0</v>
      </c>
      <c r="E321" s="270">
        <v>0</v>
      </c>
      <c r="F321" s="270">
        <v>0</v>
      </c>
      <c r="G321" s="270">
        <v>0</v>
      </c>
      <c r="H321" s="270">
        <v>0</v>
      </c>
    </row>
    <row r="322" spans="1:8">
      <c r="A322" s="268">
        <v>42018</v>
      </c>
      <c r="B322" s="269" t="s">
        <v>193</v>
      </c>
      <c r="C322" s="270">
        <v>159.44385</v>
      </c>
      <c r="D322" s="270">
        <v>89.304399999999987</v>
      </c>
      <c r="E322" s="270">
        <v>32.546500000000002</v>
      </c>
      <c r="F322" s="270">
        <v>3.5487499999999996</v>
      </c>
      <c r="G322" s="270">
        <v>40.479549999999996</v>
      </c>
      <c r="H322" s="270">
        <v>325.32305000000002</v>
      </c>
    </row>
    <row r="323" spans="1:8">
      <c r="A323" s="268">
        <v>42018</v>
      </c>
      <c r="B323" s="269" t="s">
        <v>65</v>
      </c>
      <c r="C323" s="270">
        <v>887.47140000000002</v>
      </c>
      <c r="D323" s="270">
        <v>497.06979999999999</v>
      </c>
      <c r="E323" s="270">
        <v>181.15285</v>
      </c>
      <c r="F323" s="270">
        <v>19.753150000000002</v>
      </c>
      <c r="G323" s="270">
        <v>225.31119999999999</v>
      </c>
      <c r="H323" s="270">
        <v>1810.7583999999999</v>
      </c>
    </row>
    <row r="324" spans="1:8">
      <c r="A324" s="268">
        <v>42018</v>
      </c>
      <c r="B324" s="269" t="s">
        <v>194</v>
      </c>
      <c r="C324" s="270">
        <v>1811.04315</v>
      </c>
      <c r="D324" s="270">
        <v>1014.36025</v>
      </c>
      <c r="E324" s="270">
        <v>369.67519999999996</v>
      </c>
      <c r="F324" s="270">
        <v>40.310400000000001</v>
      </c>
      <c r="G324" s="270">
        <v>459.78795000000002</v>
      </c>
      <c r="H324" s="270">
        <v>3695.1769499999996</v>
      </c>
    </row>
    <row r="325" spans="1:8">
      <c r="A325" s="268">
        <v>42018</v>
      </c>
      <c r="B325" s="269" t="s">
        <v>195</v>
      </c>
      <c r="C325" s="270">
        <v>2144.9733000000001</v>
      </c>
      <c r="D325" s="270">
        <v>1201.3933999999999</v>
      </c>
      <c r="E325" s="270">
        <v>437.83754999999996</v>
      </c>
      <c r="F325" s="270">
        <v>47.742799999999995</v>
      </c>
      <c r="G325" s="270">
        <v>544.56610000000001</v>
      </c>
      <c r="H325" s="270">
        <v>4376.5131499999998</v>
      </c>
    </row>
    <row r="326" spans="1:8">
      <c r="A326" s="268">
        <v>42018</v>
      </c>
      <c r="B326" s="269" t="s">
        <v>196</v>
      </c>
      <c r="C326" s="270">
        <v>2018.62165</v>
      </c>
      <c r="D326" s="270">
        <v>1130.6241</v>
      </c>
      <c r="E326" s="270">
        <v>412.04685000000001</v>
      </c>
      <c r="F326" s="270">
        <v>44.930149999999998</v>
      </c>
      <c r="G326" s="270">
        <v>512.48794999999996</v>
      </c>
      <c r="H326" s="270">
        <v>4118.7107000000005</v>
      </c>
    </row>
    <row r="327" spans="1:8">
      <c r="A327" s="268">
        <v>42018</v>
      </c>
      <c r="B327" s="269" t="s">
        <v>197</v>
      </c>
      <c r="C327" s="270">
        <v>1823.0765999999999</v>
      </c>
      <c r="D327" s="270">
        <v>1021.0999</v>
      </c>
      <c r="E327" s="270">
        <v>372.13170000000002</v>
      </c>
      <c r="F327" s="270">
        <v>40.578149999999994</v>
      </c>
      <c r="G327" s="270">
        <v>462.84284999999994</v>
      </c>
      <c r="H327" s="270">
        <v>3719.7291999999998</v>
      </c>
    </row>
    <row r="328" spans="1:8">
      <c r="A328" s="268">
        <v>42018</v>
      </c>
      <c r="B328" s="269" t="s">
        <v>198</v>
      </c>
      <c r="C328" s="270">
        <v>1531.26395</v>
      </c>
      <c r="D328" s="270">
        <v>857.65679999999998</v>
      </c>
      <c r="E328" s="270">
        <v>312.56625000000003</v>
      </c>
      <c r="F328" s="270">
        <v>34.083300000000001</v>
      </c>
      <c r="G328" s="270">
        <v>388.7577</v>
      </c>
      <c r="H328" s="270">
        <v>3124.328</v>
      </c>
    </row>
    <row r="329" spans="1:8">
      <c r="A329" s="268">
        <v>42018</v>
      </c>
      <c r="B329" s="269" t="s">
        <v>199</v>
      </c>
      <c r="C329" s="270">
        <v>992.76430000000005</v>
      </c>
      <c r="D329" s="270">
        <v>556.04449999999997</v>
      </c>
      <c r="E329" s="270">
        <v>202.64595</v>
      </c>
      <c r="F329" s="270">
        <v>22.096599999999999</v>
      </c>
      <c r="G329" s="270">
        <v>252.04285000000002</v>
      </c>
      <c r="H329" s="270">
        <v>2025.5942000000005</v>
      </c>
    </row>
    <row r="330" spans="1:8">
      <c r="A330" s="268">
        <v>42018</v>
      </c>
      <c r="B330" s="269" t="s">
        <v>200</v>
      </c>
      <c r="C330" s="270">
        <v>391.08924999999999</v>
      </c>
      <c r="D330" s="270">
        <v>219.04754999999997</v>
      </c>
      <c r="E330" s="270">
        <v>79.830300000000008</v>
      </c>
      <c r="F330" s="270">
        <v>8.7048499999999986</v>
      </c>
      <c r="G330" s="270">
        <v>99.289349999999999</v>
      </c>
      <c r="H330" s="270">
        <v>797.96130000000005</v>
      </c>
    </row>
    <row r="331" spans="1:8">
      <c r="A331" s="268">
        <v>42018</v>
      </c>
      <c r="B331" s="269" t="s">
        <v>201</v>
      </c>
      <c r="C331" s="270">
        <v>60.167249999999996</v>
      </c>
      <c r="D331" s="270">
        <v>33.699950000000001</v>
      </c>
      <c r="E331" s="270">
        <v>12.281649999999999</v>
      </c>
      <c r="F331" s="270">
        <v>1.3396000000000001</v>
      </c>
      <c r="G331" s="270">
        <v>15.27535</v>
      </c>
      <c r="H331" s="270">
        <v>122.76379999999997</v>
      </c>
    </row>
    <row r="332" spans="1:8">
      <c r="A332" s="268">
        <v>42018</v>
      </c>
      <c r="B332" s="269" t="s">
        <v>202</v>
      </c>
      <c r="C332" s="270">
        <v>3.0081500000000001</v>
      </c>
      <c r="D332" s="270">
        <v>1.6846999999999999</v>
      </c>
      <c r="E332" s="270">
        <v>0.61369999999999991</v>
      </c>
      <c r="F332" s="270">
        <v>6.7150000000000001E-2</v>
      </c>
      <c r="G332" s="270">
        <v>0.76415</v>
      </c>
      <c r="H332" s="270">
        <v>6.1378500000000003</v>
      </c>
    </row>
    <row r="333" spans="1:8">
      <c r="A333" s="268">
        <v>42018</v>
      </c>
      <c r="B333" s="269" t="s">
        <v>203</v>
      </c>
      <c r="C333" s="270">
        <v>0</v>
      </c>
      <c r="D333" s="270">
        <v>0</v>
      </c>
      <c r="E333" s="270">
        <v>0</v>
      </c>
      <c r="F333" s="270">
        <v>0</v>
      </c>
      <c r="G333" s="270">
        <v>0</v>
      </c>
      <c r="H333" s="270">
        <v>0</v>
      </c>
    </row>
    <row r="334" spans="1:8">
      <c r="A334" s="268">
        <v>42018</v>
      </c>
      <c r="B334" s="269" t="s">
        <v>204</v>
      </c>
      <c r="C334" s="270">
        <v>0</v>
      </c>
      <c r="D334" s="270">
        <v>0</v>
      </c>
      <c r="E334" s="270">
        <v>0</v>
      </c>
      <c r="F334" s="270">
        <v>0</v>
      </c>
      <c r="G334" s="270">
        <v>0</v>
      </c>
      <c r="H334" s="270">
        <v>0</v>
      </c>
    </row>
    <row r="335" spans="1:8">
      <c r="A335" s="268">
        <v>42018</v>
      </c>
      <c r="B335" s="269" t="s">
        <v>205</v>
      </c>
      <c r="C335" s="270">
        <v>0</v>
      </c>
      <c r="D335" s="270">
        <v>0</v>
      </c>
      <c r="E335" s="270">
        <v>0</v>
      </c>
      <c r="F335" s="270">
        <v>0</v>
      </c>
      <c r="G335" s="270">
        <v>0</v>
      </c>
      <c r="H335" s="270">
        <v>0</v>
      </c>
    </row>
    <row r="336" spans="1:8">
      <c r="A336" s="268">
        <v>42018</v>
      </c>
      <c r="B336" s="269" t="s">
        <v>71</v>
      </c>
      <c r="C336" s="270">
        <v>0</v>
      </c>
      <c r="D336" s="270">
        <v>0</v>
      </c>
      <c r="E336" s="270">
        <v>0</v>
      </c>
      <c r="F336" s="270">
        <v>0</v>
      </c>
      <c r="G336" s="270">
        <v>0</v>
      </c>
      <c r="H336" s="270">
        <v>0</v>
      </c>
    </row>
    <row r="337" spans="1:8">
      <c r="A337" s="268">
        <v>42018</v>
      </c>
      <c r="B337" s="269" t="s">
        <v>206</v>
      </c>
      <c r="C337" s="270">
        <v>0</v>
      </c>
      <c r="D337" s="270">
        <v>0</v>
      </c>
      <c r="E337" s="270">
        <v>0</v>
      </c>
      <c r="F337" s="270">
        <v>0</v>
      </c>
      <c r="G337" s="270">
        <v>0</v>
      </c>
      <c r="H337" s="270">
        <v>0</v>
      </c>
    </row>
    <row r="338" spans="1:8">
      <c r="A338" s="268">
        <v>42019</v>
      </c>
      <c r="B338" s="269" t="s">
        <v>185</v>
      </c>
      <c r="C338" s="270">
        <v>0</v>
      </c>
      <c r="D338" s="270">
        <v>0</v>
      </c>
      <c r="E338" s="270">
        <v>0</v>
      </c>
      <c r="F338" s="270">
        <v>0</v>
      </c>
      <c r="G338" s="270">
        <v>0</v>
      </c>
      <c r="H338" s="270">
        <v>0</v>
      </c>
    </row>
    <row r="339" spans="1:8">
      <c r="A339" s="268">
        <v>42019</v>
      </c>
      <c r="B339" s="269" t="s">
        <v>186</v>
      </c>
      <c r="C339" s="270">
        <v>0</v>
      </c>
      <c r="D339" s="270">
        <v>0</v>
      </c>
      <c r="E339" s="270">
        <v>0</v>
      </c>
      <c r="F339" s="270">
        <v>0</v>
      </c>
      <c r="G339" s="270">
        <v>0</v>
      </c>
      <c r="H339" s="270">
        <v>0</v>
      </c>
    </row>
    <row r="340" spans="1:8">
      <c r="A340" s="268">
        <v>42019</v>
      </c>
      <c r="B340" s="269" t="s">
        <v>187</v>
      </c>
      <c r="C340" s="270">
        <v>0</v>
      </c>
      <c r="D340" s="270">
        <v>0</v>
      </c>
      <c r="E340" s="270">
        <v>0</v>
      </c>
      <c r="F340" s="270">
        <v>0</v>
      </c>
      <c r="G340" s="270">
        <v>0</v>
      </c>
      <c r="H340" s="270">
        <v>0</v>
      </c>
    </row>
    <row r="341" spans="1:8">
      <c r="A341" s="268">
        <v>42019</v>
      </c>
      <c r="B341" s="269" t="s">
        <v>188</v>
      </c>
      <c r="C341" s="270">
        <v>0</v>
      </c>
      <c r="D341" s="270">
        <v>0</v>
      </c>
      <c r="E341" s="270">
        <v>0</v>
      </c>
      <c r="F341" s="270">
        <v>0</v>
      </c>
      <c r="G341" s="270">
        <v>0</v>
      </c>
      <c r="H341" s="270">
        <v>0</v>
      </c>
    </row>
    <row r="342" spans="1:8">
      <c r="A342" s="268">
        <v>42019</v>
      </c>
      <c r="B342" s="269" t="s">
        <v>189</v>
      </c>
      <c r="C342" s="270">
        <v>0</v>
      </c>
      <c r="D342" s="270">
        <v>0</v>
      </c>
      <c r="E342" s="270">
        <v>0</v>
      </c>
      <c r="F342" s="270">
        <v>0</v>
      </c>
      <c r="G342" s="270">
        <v>0</v>
      </c>
      <c r="H342" s="270">
        <v>0</v>
      </c>
    </row>
    <row r="343" spans="1:8">
      <c r="A343" s="268">
        <v>42019</v>
      </c>
      <c r="B343" s="269" t="s">
        <v>190</v>
      </c>
      <c r="C343" s="270">
        <v>0</v>
      </c>
      <c r="D343" s="270">
        <v>0</v>
      </c>
      <c r="E343" s="270">
        <v>0</v>
      </c>
      <c r="F343" s="270">
        <v>0</v>
      </c>
      <c r="G343" s="270">
        <v>0</v>
      </c>
      <c r="H343" s="270">
        <v>0</v>
      </c>
    </row>
    <row r="344" spans="1:8">
      <c r="A344" s="268">
        <v>42019</v>
      </c>
      <c r="B344" s="269" t="s">
        <v>191</v>
      </c>
      <c r="C344" s="270">
        <v>0</v>
      </c>
      <c r="D344" s="270">
        <v>0</v>
      </c>
      <c r="E344" s="270">
        <v>0</v>
      </c>
      <c r="F344" s="270">
        <v>0</v>
      </c>
      <c r="G344" s="270">
        <v>0</v>
      </c>
      <c r="H344" s="270">
        <v>0</v>
      </c>
    </row>
    <row r="345" spans="1:8">
      <c r="A345" s="268">
        <v>42019</v>
      </c>
      <c r="B345" s="269" t="s">
        <v>192</v>
      </c>
      <c r="C345" s="270">
        <v>3.0081500000000001</v>
      </c>
      <c r="D345" s="270">
        <v>1.6846999999999999</v>
      </c>
      <c r="E345" s="270">
        <v>0.61369999999999991</v>
      </c>
      <c r="F345" s="270">
        <v>6.7150000000000001E-2</v>
      </c>
      <c r="G345" s="270">
        <v>0.76415</v>
      </c>
      <c r="H345" s="270">
        <v>6.1378500000000003</v>
      </c>
    </row>
    <row r="346" spans="1:8">
      <c r="A346" s="268">
        <v>42019</v>
      </c>
      <c r="B346" s="269" t="s">
        <v>193</v>
      </c>
      <c r="C346" s="270">
        <v>466.29894999999999</v>
      </c>
      <c r="D346" s="270">
        <v>261.17270000000002</v>
      </c>
      <c r="E346" s="270">
        <v>95.182149999999993</v>
      </c>
      <c r="F346" s="270">
        <v>10.378500000000001</v>
      </c>
      <c r="G346" s="270">
        <v>118.38375000000001</v>
      </c>
      <c r="H346" s="270">
        <v>951.41605000000004</v>
      </c>
    </row>
    <row r="347" spans="1:8">
      <c r="A347" s="268">
        <v>42019</v>
      </c>
      <c r="B347" s="269" t="s">
        <v>65</v>
      </c>
      <c r="C347" s="270">
        <v>2066.7554499999997</v>
      </c>
      <c r="D347" s="270">
        <v>1157.5835500000001</v>
      </c>
      <c r="E347" s="270">
        <v>421.87199999999996</v>
      </c>
      <c r="F347" s="270">
        <v>46.001999999999995</v>
      </c>
      <c r="G347" s="270">
        <v>524.70839999999998</v>
      </c>
      <c r="H347" s="270">
        <v>4216.9214000000002</v>
      </c>
    </row>
    <row r="348" spans="1:8">
      <c r="A348" s="268">
        <v>42019</v>
      </c>
      <c r="B348" s="269" t="s">
        <v>194</v>
      </c>
      <c r="C348" s="270">
        <v>3974.0670499999997</v>
      </c>
      <c r="D348" s="270">
        <v>2225.8626999999997</v>
      </c>
      <c r="E348" s="270">
        <v>811.19749999999999</v>
      </c>
      <c r="F348" s="270">
        <v>88.454399999999993</v>
      </c>
      <c r="G348" s="270">
        <v>1008.9372499999998</v>
      </c>
      <c r="H348" s="270">
        <v>8108.5189000000009</v>
      </c>
    </row>
    <row r="349" spans="1:8">
      <c r="A349" s="268">
        <v>42019</v>
      </c>
      <c r="B349" s="269" t="s">
        <v>195</v>
      </c>
      <c r="C349" s="270">
        <v>5574.5244000000002</v>
      </c>
      <c r="D349" s="270">
        <v>3122.2744000000002</v>
      </c>
      <c r="E349" s="270">
        <v>1137.88735</v>
      </c>
      <c r="F349" s="270">
        <v>124.07789999999999</v>
      </c>
      <c r="G349" s="270">
        <v>1415.2610499999998</v>
      </c>
      <c r="H349" s="270">
        <v>11374.025100000001</v>
      </c>
    </row>
    <row r="350" spans="1:8">
      <c r="A350" s="268">
        <v>42019</v>
      </c>
      <c r="B350" s="269" t="s">
        <v>196</v>
      </c>
      <c r="C350" s="270">
        <v>6907.2351499999995</v>
      </c>
      <c r="D350" s="270">
        <v>3868.72145</v>
      </c>
      <c r="E350" s="270">
        <v>1409.9239</v>
      </c>
      <c r="F350" s="270">
        <v>153.74120000000002</v>
      </c>
      <c r="G350" s="270">
        <v>1753.6103499999999</v>
      </c>
      <c r="H350" s="270">
        <v>14093.232050000001</v>
      </c>
    </row>
    <row r="351" spans="1:8">
      <c r="A351" s="268">
        <v>42019</v>
      </c>
      <c r="B351" s="269" t="s">
        <v>197</v>
      </c>
      <c r="C351" s="270">
        <v>7247.181599999999</v>
      </c>
      <c r="D351" s="270">
        <v>4059.1248499999997</v>
      </c>
      <c r="E351" s="270">
        <v>1479.3145</v>
      </c>
      <c r="F351" s="270">
        <v>161.30789999999999</v>
      </c>
      <c r="G351" s="270">
        <v>1839.9159499999998</v>
      </c>
      <c r="H351" s="270">
        <v>14786.844800000001</v>
      </c>
    </row>
    <row r="352" spans="1:8">
      <c r="A352" s="268">
        <v>42019</v>
      </c>
      <c r="B352" s="269" t="s">
        <v>198</v>
      </c>
      <c r="C352" s="270">
        <v>6350.6857500000006</v>
      </c>
      <c r="D352" s="270">
        <v>3557.0001000000002</v>
      </c>
      <c r="E352" s="270">
        <v>1296.3188499999999</v>
      </c>
      <c r="F352" s="270">
        <v>141.35329999999999</v>
      </c>
      <c r="G352" s="270">
        <v>1612.31315</v>
      </c>
      <c r="H352" s="270">
        <v>12957.67115</v>
      </c>
    </row>
    <row r="353" spans="1:8">
      <c r="A353" s="268">
        <v>42019</v>
      </c>
      <c r="B353" s="269" t="s">
        <v>199</v>
      </c>
      <c r="C353" s="270">
        <v>4193.6790000000001</v>
      </c>
      <c r="D353" s="270">
        <v>2348.8670499999998</v>
      </c>
      <c r="E353" s="270">
        <v>856.02479999999991</v>
      </c>
      <c r="F353" s="270">
        <v>93.342749999999995</v>
      </c>
      <c r="G353" s="270">
        <v>1064.6921499999999</v>
      </c>
      <c r="H353" s="270">
        <v>8556.6057499999988</v>
      </c>
    </row>
    <row r="354" spans="1:8">
      <c r="A354" s="268">
        <v>42019</v>
      </c>
      <c r="B354" s="269" t="s">
        <v>200</v>
      </c>
      <c r="C354" s="270">
        <v>1600.4573500000001</v>
      </c>
      <c r="D354" s="270">
        <v>896.4108500000001</v>
      </c>
      <c r="E354" s="270">
        <v>326.68984999999998</v>
      </c>
      <c r="F354" s="270">
        <v>35.62265</v>
      </c>
      <c r="G354" s="270">
        <v>406.32464999999996</v>
      </c>
      <c r="H354" s="270">
        <v>3265.5053499999999</v>
      </c>
    </row>
    <row r="355" spans="1:8">
      <c r="A355" s="268">
        <v>42019</v>
      </c>
      <c r="B355" s="269" t="s">
        <v>201</v>
      </c>
      <c r="C355" s="270">
        <v>180.5026</v>
      </c>
      <c r="D355" s="270">
        <v>101.09899999999999</v>
      </c>
      <c r="E355" s="270">
        <v>36.844949999999997</v>
      </c>
      <c r="F355" s="270">
        <v>4.0179499999999999</v>
      </c>
      <c r="G355" s="270">
        <v>45.826049999999995</v>
      </c>
      <c r="H355" s="270">
        <v>368.29054999999994</v>
      </c>
    </row>
    <row r="356" spans="1:8">
      <c r="A356" s="268">
        <v>42019</v>
      </c>
      <c r="B356" s="269" t="s">
        <v>202</v>
      </c>
      <c r="C356" s="270">
        <v>6.01715</v>
      </c>
      <c r="D356" s="270">
        <v>3.37025</v>
      </c>
      <c r="E356" s="270">
        <v>1.2282500000000001</v>
      </c>
      <c r="F356" s="270">
        <v>0.1343</v>
      </c>
      <c r="G356" s="270">
        <v>1.52745</v>
      </c>
      <c r="H356" s="270">
        <v>12.2774</v>
      </c>
    </row>
    <row r="357" spans="1:8">
      <c r="A357" s="268">
        <v>42019</v>
      </c>
      <c r="B357" s="269" t="s">
        <v>203</v>
      </c>
      <c r="C357" s="270">
        <v>0</v>
      </c>
      <c r="D357" s="270">
        <v>0</v>
      </c>
      <c r="E357" s="270">
        <v>0</v>
      </c>
      <c r="F357" s="270">
        <v>0</v>
      </c>
      <c r="G357" s="270">
        <v>0</v>
      </c>
      <c r="H357" s="270">
        <v>0</v>
      </c>
    </row>
    <row r="358" spans="1:8">
      <c r="A358" s="268">
        <v>42019</v>
      </c>
      <c r="B358" s="269" t="s">
        <v>204</v>
      </c>
      <c r="C358" s="270">
        <v>0</v>
      </c>
      <c r="D358" s="270">
        <v>0</v>
      </c>
      <c r="E358" s="270">
        <v>0</v>
      </c>
      <c r="F358" s="270">
        <v>0</v>
      </c>
      <c r="G358" s="270">
        <v>0</v>
      </c>
      <c r="H358" s="270">
        <v>0</v>
      </c>
    </row>
    <row r="359" spans="1:8">
      <c r="A359" s="268">
        <v>42019</v>
      </c>
      <c r="B359" s="269" t="s">
        <v>205</v>
      </c>
      <c r="C359" s="270">
        <v>0</v>
      </c>
      <c r="D359" s="270">
        <v>0</v>
      </c>
      <c r="E359" s="270">
        <v>0</v>
      </c>
      <c r="F359" s="270">
        <v>0</v>
      </c>
      <c r="G359" s="270">
        <v>0</v>
      </c>
      <c r="H359" s="270">
        <v>0</v>
      </c>
    </row>
    <row r="360" spans="1:8">
      <c r="A360" s="268">
        <v>42019</v>
      </c>
      <c r="B360" s="269" t="s">
        <v>71</v>
      </c>
      <c r="C360" s="270">
        <v>0</v>
      </c>
      <c r="D360" s="270">
        <v>0</v>
      </c>
      <c r="E360" s="270">
        <v>0</v>
      </c>
      <c r="F360" s="270">
        <v>0</v>
      </c>
      <c r="G360" s="270">
        <v>0</v>
      </c>
      <c r="H360" s="270">
        <v>0</v>
      </c>
    </row>
    <row r="361" spans="1:8">
      <c r="A361" s="268">
        <v>42019</v>
      </c>
      <c r="B361" s="269" t="s">
        <v>206</v>
      </c>
      <c r="C361" s="270">
        <v>0</v>
      </c>
      <c r="D361" s="270">
        <v>0</v>
      </c>
      <c r="E361" s="270">
        <v>0</v>
      </c>
      <c r="F361" s="270">
        <v>0</v>
      </c>
      <c r="G361" s="270">
        <v>0</v>
      </c>
      <c r="H361" s="270">
        <v>0</v>
      </c>
    </row>
    <row r="362" spans="1:8">
      <c r="A362" s="268">
        <v>42020</v>
      </c>
      <c r="B362" s="269" t="s">
        <v>185</v>
      </c>
      <c r="C362" s="270">
        <v>0</v>
      </c>
      <c r="D362" s="270">
        <v>0</v>
      </c>
      <c r="E362" s="270">
        <v>0</v>
      </c>
      <c r="F362" s="270">
        <v>0</v>
      </c>
      <c r="G362" s="270">
        <v>0</v>
      </c>
      <c r="H362" s="270">
        <v>0</v>
      </c>
    </row>
    <row r="363" spans="1:8">
      <c r="A363" s="268">
        <v>42020</v>
      </c>
      <c r="B363" s="269" t="s">
        <v>186</v>
      </c>
      <c r="C363" s="270">
        <v>0</v>
      </c>
      <c r="D363" s="270">
        <v>0</v>
      </c>
      <c r="E363" s="270">
        <v>0</v>
      </c>
      <c r="F363" s="270">
        <v>0</v>
      </c>
      <c r="G363" s="270">
        <v>0</v>
      </c>
      <c r="H363" s="270">
        <v>0</v>
      </c>
    </row>
    <row r="364" spans="1:8">
      <c r="A364" s="268">
        <v>42020</v>
      </c>
      <c r="B364" s="269" t="s">
        <v>187</v>
      </c>
      <c r="C364" s="270">
        <v>0</v>
      </c>
      <c r="D364" s="270">
        <v>0</v>
      </c>
      <c r="E364" s="270">
        <v>0</v>
      </c>
      <c r="F364" s="270">
        <v>0</v>
      </c>
      <c r="G364" s="270">
        <v>0</v>
      </c>
      <c r="H364" s="270">
        <v>0</v>
      </c>
    </row>
    <row r="365" spans="1:8">
      <c r="A365" s="268">
        <v>42020</v>
      </c>
      <c r="B365" s="269" t="s">
        <v>188</v>
      </c>
      <c r="C365" s="270">
        <v>0</v>
      </c>
      <c r="D365" s="270">
        <v>0</v>
      </c>
      <c r="E365" s="270">
        <v>0</v>
      </c>
      <c r="F365" s="270">
        <v>0</v>
      </c>
      <c r="G365" s="270">
        <v>0</v>
      </c>
      <c r="H365" s="270">
        <v>0</v>
      </c>
    </row>
    <row r="366" spans="1:8">
      <c r="A366" s="268">
        <v>42020</v>
      </c>
      <c r="B366" s="269" t="s">
        <v>189</v>
      </c>
      <c r="C366" s="270">
        <v>0</v>
      </c>
      <c r="D366" s="270">
        <v>0</v>
      </c>
      <c r="E366" s="270">
        <v>0</v>
      </c>
      <c r="F366" s="270">
        <v>0</v>
      </c>
      <c r="G366" s="270">
        <v>0</v>
      </c>
      <c r="H366" s="270">
        <v>0</v>
      </c>
    </row>
    <row r="367" spans="1:8">
      <c r="A367" s="268">
        <v>42020</v>
      </c>
      <c r="B367" s="269" t="s">
        <v>190</v>
      </c>
      <c r="C367" s="270">
        <v>0</v>
      </c>
      <c r="D367" s="270">
        <v>0</v>
      </c>
      <c r="E367" s="270">
        <v>0</v>
      </c>
      <c r="F367" s="270">
        <v>0</v>
      </c>
      <c r="G367" s="270">
        <v>0</v>
      </c>
      <c r="H367" s="270">
        <v>0</v>
      </c>
    </row>
    <row r="368" spans="1:8">
      <c r="A368" s="268">
        <v>42020</v>
      </c>
      <c r="B368" s="269" t="s">
        <v>191</v>
      </c>
      <c r="C368" s="270">
        <v>0</v>
      </c>
      <c r="D368" s="270">
        <v>0</v>
      </c>
      <c r="E368" s="270">
        <v>0</v>
      </c>
      <c r="F368" s="270">
        <v>0</v>
      </c>
      <c r="G368" s="270">
        <v>0</v>
      </c>
      <c r="H368" s="270">
        <v>0</v>
      </c>
    </row>
    <row r="369" spans="1:8">
      <c r="A369" s="268">
        <v>42020</v>
      </c>
      <c r="B369" s="269" t="s">
        <v>192</v>
      </c>
      <c r="C369" s="270">
        <v>3.0081500000000001</v>
      </c>
      <c r="D369" s="270">
        <v>1.6846999999999999</v>
      </c>
      <c r="E369" s="270">
        <v>0.61369999999999991</v>
      </c>
      <c r="F369" s="270">
        <v>6.7150000000000001E-2</v>
      </c>
      <c r="G369" s="270">
        <v>0.76415</v>
      </c>
      <c r="H369" s="270">
        <v>6.1378500000000003</v>
      </c>
    </row>
    <row r="370" spans="1:8">
      <c r="A370" s="268">
        <v>42020</v>
      </c>
      <c r="B370" s="269" t="s">
        <v>193</v>
      </c>
      <c r="C370" s="270">
        <v>376.04680000000002</v>
      </c>
      <c r="D370" s="270">
        <v>210.6232</v>
      </c>
      <c r="E370" s="270">
        <v>76.760099999999994</v>
      </c>
      <c r="F370" s="270">
        <v>8.3699499999999993</v>
      </c>
      <c r="G370" s="270">
        <v>95.471149999999994</v>
      </c>
      <c r="H370" s="270">
        <v>767.27120000000002</v>
      </c>
    </row>
    <row r="371" spans="1:8">
      <c r="A371" s="268">
        <v>42020</v>
      </c>
      <c r="B371" s="269" t="s">
        <v>65</v>
      </c>
      <c r="C371" s="270">
        <v>1913.3279</v>
      </c>
      <c r="D371" s="270">
        <v>1071.6493999999998</v>
      </c>
      <c r="E371" s="270">
        <v>390.55375000000004</v>
      </c>
      <c r="F371" s="270">
        <v>42.586699999999993</v>
      </c>
      <c r="G371" s="270">
        <v>485.75629999999995</v>
      </c>
      <c r="H371" s="270">
        <v>3903.8740499999994</v>
      </c>
    </row>
    <row r="372" spans="1:8">
      <c r="A372" s="268">
        <v>42020</v>
      </c>
      <c r="B372" s="269" t="s">
        <v>194</v>
      </c>
      <c r="C372" s="270">
        <v>2614.2803999999996</v>
      </c>
      <c r="D372" s="270">
        <v>1464.2507999999998</v>
      </c>
      <c r="E372" s="270">
        <v>533.63424999999995</v>
      </c>
      <c r="F372" s="270">
        <v>58.188449999999996</v>
      </c>
      <c r="G372" s="270">
        <v>663.71400000000006</v>
      </c>
      <c r="H372" s="270">
        <v>5334.0679</v>
      </c>
    </row>
    <row r="373" spans="1:8">
      <c r="A373" s="268">
        <v>42020</v>
      </c>
      <c r="B373" s="269" t="s">
        <v>195</v>
      </c>
      <c r="C373" s="270">
        <v>2144.9733000000001</v>
      </c>
      <c r="D373" s="270">
        <v>1201.3933999999999</v>
      </c>
      <c r="E373" s="270">
        <v>437.83754999999996</v>
      </c>
      <c r="F373" s="270">
        <v>47.742799999999995</v>
      </c>
      <c r="G373" s="270">
        <v>544.56610000000001</v>
      </c>
      <c r="H373" s="270">
        <v>4376.5131499999998</v>
      </c>
    </row>
    <row r="374" spans="1:8">
      <c r="A374" s="268">
        <v>42020</v>
      </c>
      <c r="B374" s="269" t="s">
        <v>196</v>
      </c>
      <c r="C374" s="270">
        <v>1814.05215</v>
      </c>
      <c r="D374" s="270">
        <v>1016.04495</v>
      </c>
      <c r="E374" s="270">
        <v>370.28890000000001</v>
      </c>
      <c r="F374" s="270">
        <v>40.377549999999999</v>
      </c>
      <c r="G374" s="270">
        <v>460.5521</v>
      </c>
      <c r="H374" s="270">
        <v>3701.3156499999996</v>
      </c>
    </row>
    <row r="375" spans="1:8">
      <c r="A375" s="268">
        <v>42020</v>
      </c>
      <c r="B375" s="269" t="s">
        <v>197</v>
      </c>
      <c r="C375" s="270">
        <v>1895.2781499999999</v>
      </c>
      <c r="D375" s="270">
        <v>1061.5394999999999</v>
      </c>
      <c r="E375" s="270">
        <v>386.86899999999997</v>
      </c>
      <c r="F375" s="270">
        <v>42.185499999999998</v>
      </c>
      <c r="G375" s="270">
        <v>481.17309999999998</v>
      </c>
      <c r="H375" s="270">
        <v>3867.0452500000001</v>
      </c>
    </row>
    <row r="376" spans="1:8">
      <c r="A376" s="268">
        <v>42020</v>
      </c>
      <c r="B376" s="269" t="s">
        <v>198</v>
      </c>
      <c r="C376" s="270">
        <v>1789.9844000000001</v>
      </c>
      <c r="D376" s="270">
        <v>1002.5648</v>
      </c>
      <c r="E376" s="270">
        <v>365.37675000000002</v>
      </c>
      <c r="F376" s="270">
        <v>39.841200000000001</v>
      </c>
      <c r="G376" s="270">
        <v>454.44144999999992</v>
      </c>
      <c r="H376" s="270">
        <v>3652.2085999999995</v>
      </c>
    </row>
    <row r="377" spans="1:8">
      <c r="A377" s="268">
        <v>42020</v>
      </c>
      <c r="B377" s="269" t="s">
        <v>199</v>
      </c>
      <c r="C377" s="270">
        <v>1254.4937499999999</v>
      </c>
      <c r="D377" s="270">
        <v>702.63805000000002</v>
      </c>
      <c r="E377" s="270">
        <v>256.07099999999997</v>
      </c>
      <c r="F377" s="270">
        <v>27.922499999999999</v>
      </c>
      <c r="G377" s="270">
        <v>318.49074999999999</v>
      </c>
      <c r="H377" s="270">
        <v>2559.6160500000001</v>
      </c>
    </row>
    <row r="378" spans="1:8">
      <c r="A378" s="268">
        <v>42020</v>
      </c>
      <c r="B378" s="269" t="s">
        <v>200</v>
      </c>
      <c r="C378" s="270">
        <v>529.47434999999996</v>
      </c>
      <c r="D378" s="270">
        <v>296.55734999999999</v>
      </c>
      <c r="E378" s="270">
        <v>108.0775</v>
      </c>
      <c r="F378" s="270">
        <v>11.78525</v>
      </c>
      <c r="G378" s="270">
        <v>134.42325</v>
      </c>
      <c r="H378" s="270">
        <v>1080.3177000000001</v>
      </c>
    </row>
    <row r="379" spans="1:8">
      <c r="A379" s="268">
        <v>42020</v>
      </c>
      <c r="B379" s="269" t="s">
        <v>201</v>
      </c>
      <c r="C379" s="270">
        <v>75.209699999999998</v>
      </c>
      <c r="D379" s="270">
        <v>42.124299999999998</v>
      </c>
      <c r="E379" s="270">
        <v>15.351849999999999</v>
      </c>
      <c r="F379" s="270">
        <v>1.6736500000000001</v>
      </c>
      <c r="G379" s="270">
        <v>19.094399999999997</v>
      </c>
      <c r="H379" s="270">
        <v>153.45389999999998</v>
      </c>
    </row>
    <row r="380" spans="1:8">
      <c r="A380" s="268">
        <v>42020</v>
      </c>
      <c r="B380" s="269" t="s">
        <v>202</v>
      </c>
      <c r="C380" s="270">
        <v>3.0081500000000001</v>
      </c>
      <c r="D380" s="270">
        <v>1.6846999999999999</v>
      </c>
      <c r="E380" s="270">
        <v>0.61369999999999991</v>
      </c>
      <c r="F380" s="270">
        <v>6.7150000000000001E-2</v>
      </c>
      <c r="G380" s="270">
        <v>0.76415</v>
      </c>
      <c r="H380" s="270">
        <v>6.1378500000000003</v>
      </c>
    </row>
    <row r="381" spans="1:8">
      <c r="A381" s="268">
        <v>42020</v>
      </c>
      <c r="B381" s="269" t="s">
        <v>203</v>
      </c>
      <c r="C381" s="270">
        <v>0</v>
      </c>
      <c r="D381" s="270">
        <v>0</v>
      </c>
      <c r="E381" s="270">
        <v>0</v>
      </c>
      <c r="F381" s="270">
        <v>0</v>
      </c>
      <c r="G381" s="270">
        <v>0</v>
      </c>
      <c r="H381" s="270">
        <v>0</v>
      </c>
    </row>
    <row r="382" spans="1:8">
      <c r="A382" s="268">
        <v>42020</v>
      </c>
      <c r="B382" s="269" t="s">
        <v>204</v>
      </c>
      <c r="C382" s="270">
        <v>0</v>
      </c>
      <c r="D382" s="270">
        <v>0</v>
      </c>
      <c r="E382" s="270">
        <v>0</v>
      </c>
      <c r="F382" s="270">
        <v>0</v>
      </c>
      <c r="G382" s="270">
        <v>0</v>
      </c>
      <c r="H382" s="270">
        <v>0</v>
      </c>
    </row>
    <row r="383" spans="1:8">
      <c r="A383" s="268">
        <v>42020</v>
      </c>
      <c r="B383" s="269" t="s">
        <v>205</v>
      </c>
      <c r="C383" s="270">
        <v>0</v>
      </c>
      <c r="D383" s="270">
        <v>0</v>
      </c>
      <c r="E383" s="270">
        <v>0</v>
      </c>
      <c r="F383" s="270">
        <v>0</v>
      </c>
      <c r="G383" s="270">
        <v>0</v>
      </c>
      <c r="H383" s="270">
        <v>0</v>
      </c>
    </row>
    <row r="384" spans="1:8">
      <c r="A384" s="268">
        <v>42020</v>
      </c>
      <c r="B384" s="269" t="s">
        <v>71</v>
      </c>
      <c r="C384" s="270">
        <v>0</v>
      </c>
      <c r="D384" s="270">
        <v>0</v>
      </c>
      <c r="E384" s="270">
        <v>0</v>
      </c>
      <c r="F384" s="270">
        <v>0</v>
      </c>
      <c r="G384" s="270">
        <v>0</v>
      </c>
      <c r="H384" s="270">
        <v>0</v>
      </c>
    </row>
    <row r="385" spans="1:8">
      <c r="A385" s="268">
        <v>42020</v>
      </c>
      <c r="B385" s="269" t="s">
        <v>206</v>
      </c>
      <c r="C385" s="270">
        <v>0</v>
      </c>
      <c r="D385" s="270">
        <v>0</v>
      </c>
      <c r="E385" s="270">
        <v>0</v>
      </c>
      <c r="F385" s="270">
        <v>0</v>
      </c>
      <c r="G385" s="270">
        <v>0</v>
      </c>
      <c r="H385" s="270">
        <v>0</v>
      </c>
    </row>
    <row r="386" spans="1:8">
      <c r="A386" s="268">
        <v>42021</v>
      </c>
      <c r="B386" s="269" t="s">
        <v>185</v>
      </c>
      <c r="C386" s="270">
        <v>0</v>
      </c>
      <c r="D386" s="270">
        <v>0</v>
      </c>
      <c r="E386" s="270">
        <v>0</v>
      </c>
      <c r="F386" s="270">
        <v>0</v>
      </c>
      <c r="G386" s="270">
        <v>0</v>
      </c>
      <c r="H386" s="270">
        <v>0</v>
      </c>
    </row>
    <row r="387" spans="1:8">
      <c r="A387" s="268">
        <v>42021</v>
      </c>
      <c r="B387" s="269" t="s">
        <v>186</v>
      </c>
      <c r="C387" s="270">
        <v>0</v>
      </c>
      <c r="D387" s="270">
        <v>0</v>
      </c>
      <c r="E387" s="270">
        <v>0</v>
      </c>
      <c r="F387" s="270">
        <v>0</v>
      </c>
      <c r="G387" s="270">
        <v>0</v>
      </c>
      <c r="H387" s="270">
        <v>0</v>
      </c>
    </row>
    <row r="388" spans="1:8">
      <c r="A388" s="268">
        <v>42021</v>
      </c>
      <c r="B388" s="269" t="s">
        <v>187</v>
      </c>
      <c r="C388" s="270">
        <v>0</v>
      </c>
      <c r="D388" s="270">
        <v>0</v>
      </c>
      <c r="E388" s="270">
        <v>0</v>
      </c>
      <c r="F388" s="270">
        <v>0</v>
      </c>
      <c r="G388" s="270">
        <v>0</v>
      </c>
      <c r="H388" s="270">
        <v>0</v>
      </c>
    </row>
    <row r="389" spans="1:8">
      <c r="A389" s="268">
        <v>42021</v>
      </c>
      <c r="B389" s="269" t="s">
        <v>188</v>
      </c>
      <c r="C389" s="270">
        <v>0</v>
      </c>
      <c r="D389" s="270">
        <v>0</v>
      </c>
      <c r="E389" s="270">
        <v>0</v>
      </c>
      <c r="F389" s="270">
        <v>0</v>
      </c>
      <c r="G389" s="270">
        <v>0</v>
      </c>
      <c r="H389" s="270">
        <v>0</v>
      </c>
    </row>
    <row r="390" spans="1:8">
      <c r="A390" s="268">
        <v>42021</v>
      </c>
      <c r="B390" s="269" t="s">
        <v>189</v>
      </c>
      <c r="C390" s="270">
        <v>0</v>
      </c>
      <c r="D390" s="270">
        <v>0</v>
      </c>
      <c r="E390" s="270">
        <v>0</v>
      </c>
      <c r="F390" s="270">
        <v>0</v>
      </c>
      <c r="G390" s="270">
        <v>0</v>
      </c>
      <c r="H390" s="270">
        <v>0</v>
      </c>
    </row>
    <row r="391" spans="1:8">
      <c r="A391" s="268">
        <v>42021</v>
      </c>
      <c r="B391" s="269" t="s">
        <v>190</v>
      </c>
      <c r="C391" s="270">
        <v>0</v>
      </c>
      <c r="D391" s="270">
        <v>0</v>
      </c>
      <c r="E391" s="270">
        <v>0</v>
      </c>
      <c r="F391" s="270">
        <v>0</v>
      </c>
      <c r="G391" s="270">
        <v>0</v>
      </c>
      <c r="H391" s="270">
        <v>0</v>
      </c>
    </row>
    <row r="392" spans="1:8">
      <c r="A392" s="268">
        <v>42021</v>
      </c>
      <c r="B392" s="269" t="s">
        <v>191</v>
      </c>
      <c r="C392" s="270">
        <v>0</v>
      </c>
      <c r="D392" s="270">
        <v>0</v>
      </c>
      <c r="E392" s="270">
        <v>0</v>
      </c>
      <c r="F392" s="270">
        <v>0</v>
      </c>
      <c r="G392" s="270">
        <v>0</v>
      </c>
      <c r="H392" s="270">
        <v>0</v>
      </c>
    </row>
    <row r="393" spans="1:8">
      <c r="A393" s="268">
        <v>42021</v>
      </c>
      <c r="B393" s="269" t="s">
        <v>192</v>
      </c>
      <c r="C393" s="270">
        <v>12.03345</v>
      </c>
      <c r="D393" s="270">
        <v>6.7396500000000001</v>
      </c>
      <c r="E393" s="270">
        <v>2.4565000000000001</v>
      </c>
      <c r="F393" s="270">
        <v>0.26774999999999999</v>
      </c>
      <c r="G393" s="270">
        <v>3.0548999999999999</v>
      </c>
      <c r="H393" s="270">
        <v>24.552250000000001</v>
      </c>
    </row>
    <row r="394" spans="1:8">
      <c r="A394" s="268">
        <v>42021</v>
      </c>
      <c r="B394" s="269" t="s">
        <v>193</v>
      </c>
      <c r="C394" s="270">
        <v>634.76809999999989</v>
      </c>
      <c r="D394" s="270">
        <v>355.53119999999996</v>
      </c>
      <c r="E394" s="270">
        <v>129.57060000000001</v>
      </c>
      <c r="F394" s="270">
        <v>14.1287</v>
      </c>
      <c r="G394" s="270">
        <v>161.1549</v>
      </c>
      <c r="H394" s="270">
        <v>1295.1534999999999</v>
      </c>
    </row>
    <row r="395" spans="1:8">
      <c r="A395" s="268">
        <v>42021</v>
      </c>
      <c r="B395" s="269" t="s">
        <v>65</v>
      </c>
      <c r="C395" s="270">
        <v>2773.7242499999998</v>
      </c>
      <c r="D395" s="270">
        <v>1553.5543499999999</v>
      </c>
      <c r="E395" s="270">
        <v>566.17989999999998</v>
      </c>
      <c r="F395" s="270">
        <v>61.737200000000001</v>
      </c>
      <c r="G395" s="270">
        <v>704.19354999999996</v>
      </c>
      <c r="H395" s="270">
        <v>5659.3892499999993</v>
      </c>
    </row>
    <row r="396" spans="1:8">
      <c r="A396" s="268">
        <v>42021</v>
      </c>
      <c r="B396" s="269" t="s">
        <v>194</v>
      </c>
      <c r="C396" s="270">
        <v>5069.1161000000002</v>
      </c>
      <c r="D396" s="270">
        <v>2839.1972000000001</v>
      </c>
      <c r="E396" s="270">
        <v>1034.722</v>
      </c>
      <c r="F396" s="270">
        <v>112.82814999999999</v>
      </c>
      <c r="G396" s="270">
        <v>1286.9484500000001</v>
      </c>
      <c r="H396" s="270">
        <v>10342.811900000001</v>
      </c>
    </row>
    <row r="397" spans="1:8">
      <c r="A397" s="268">
        <v>42021</v>
      </c>
      <c r="B397" s="269" t="s">
        <v>195</v>
      </c>
      <c r="C397" s="270">
        <v>6874.1429499999995</v>
      </c>
      <c r="D397" s="270">
        <v>3850.1871999999994</v>
      </c>
      <c r="E397" s="270">
        <v>1403.16895</v>
      </c>
      <c r="F397" s="270">
        <v>153.0051</v>
      </c>
      <c r="G397" s="270">
        <v>1745.20895</v>
      </c>
      <c r="H397" s="270">
        <v>14025.71315</v>
      </c>
    </row>
    <row r="398" spans="1:8">
      <c r="A398" s="268">
        <v>42021</v>
      </c>
      <c r="B398" s="269" t="s">
        <v>196</v>
      </c>
      <c r="C398" s="270">
        <v>8146.6872999999996</v>
      </c>
      <c r="D398" s="270">
        <v>4562.9351499999993</v>
      </c>
      <c r="E398" s="270">
        <v>1662.9238500000001</v>
      </c>
      <c r="F398" s="270">
        <v>181.3288</v>
      </c>
      <c r="G398" s="270">
        <v>2068.2820500000003</v>
      </c>
      <c r="H398" s="270">
        <v>16622.157150000003</v>
      </c>
    </row>
    <row r="399" spans="1:8">
      <c r="A399" s="268">
        <v>42021</v>
      </c>
      <c r="B399" s="269" t="s">
        <v>197</v>
      </c>
      <c r="C399" s="270">
        <v>8288.0805500000006</v>
      </c>
      <c r="D399" s="270">
        <v>4642.1288000000004</v>
      </c>
      <c r="E399" s="270">
        <v>1691.7855999999999</v>
      </c>
      <c r="F399" s="270">
        <v>184.47635</v>
      </c>
      <c r="G399" s="270">
        <v>2104.1792500000001</v>
      </c>
      <c r="H399" s="270">
        <v>16910.650550000002</v>
      </c>
    </row>
    <row r="400" spans="1:8">
      <c r="A400" s="268">
        <v>42021</v>
      </c>
      <c r="B400" s="269" t="s">
        <v>198</v>
      </c>
      <c r="C400" s="270">
        <v>7406.6262999999999</v>
      </c>
      <c r="D400" s="270">
        <v>4148.4292500000001</v>
      </c>
      <c r="E400" s="270">
        <v>1511.8610000000001</v>
      </c>
      <c r="F400" s="270">
        <v>164.85665</v>
      </c>
      <c r="G400" s="270">
        <v>1880.3954999999999</v>
      </c>
      <c r="H400" s="270">
        <v>15112.1687</v>
      </c>
    </row>
    <row r="401" spans="1:8">
      <c r="A401" s="268">
        <v>42021</v>
      </c>
      <c r="B401" s="269" t="s">
        <v>199</v>
      </c>
      <c r="C401" s="270">
        <v>5042.0410499999998</v>
      </c>
      <c r="D401" s="270">
        <v>2824.03235</v>
      </c>
      <c r="E401" s="270">
        <v>1029.1952999999999</v>
      </c>
      <c r="F401" s="270">
        <v>112.2255</v>
      </c>
      <c r="G401" s="270">
        <v>1280.0744999999999</v>
      </c>
      <c r="H401" s="270">
        <v>10287.5687</v>
      </c>
    </row>
    <row r="402" spans="1:8">
      <c r="A402" s="268">
        <v>42021</v>
      </c>
      <c r="B402" s="269" t="s">
        <v>200</v>
      </c>
      <c r="C402" s="270">
        <v>2196.1161000000002</v>
      </c>
      <c r="D402" s="270">
        <v>1230.03755</v>
      </c>
      <c r="E402" s="270">
        <v>448.27724999999998</v>
      </c>
      <c r="F402" s="270">
        <v>48.880949999999999</v>
      </c>
      <c r="G402" s="270">
        <v>557.54984999999999</v>
      </c>
      <c r="H402" s="270">
        <v>4480.8616999999995</v>
      </c>
    </row>
    <row r="403" spans="1:8">
      <c r="A403" s="268">
        <v>42021</v>
      </c>
      <c r="B403" s="269" t="s">
        <v>201</v>
      </c>
      <c r="C403" s="270">
        <v>189.52789999999999</v>
      </c>
      <c r="D403" s="270">
        <v>106.15394999999999</v>
      </c>
      <c r="E403" s="270">
        <v>38.686900000000001</v>
      </c>
      <c r="F403" s="270">
        <v>4.2185499999999996</v>
      </c>
      <c r="G403" s="270">
        <v>48.117649999999998</v>
      </c>
      <c r="H403" s="270">
        <v>386.70495</v>
      </c>
    </row>
    <row r="404" spans="1:8">
      <c r="A404" s="268">
        <v>42021</v>
      </c>
      <c r="B404" s="269" t="s">
        <v>202</v>
      </c>
      <c r="C404" s="270">
        <v>6.01715</v>
      </c>
      <c r="D404" s="270">
        <v>3.37025</v>
      </c>
      <c r="E404" s="270">
        <v>1.2282500000000001</v>
      </c>
      <c r="F404" s="270">
        <v>0.1343</v>
      </c>
      <c r="G404" s="270">
        <v>1.52745</v>
      </c>
      <c r="H404" s="270">
        <v>12.2774</v>
      </c>
    </row>
    <row r="405" spans="1:8">
      <c r="A405" s="268">
        <v>42021</v>
      </c>
      <c r="B405" s="269" t="s">
        <v>203</v>
      </c>
      <c r="C405" s="270">
        <v>0</v>
      </c>
      <c r="D405" s="270">
        <v>0</v>
      </c>
      <c r="E405" s="270">
        <v>0</v>
      </c>
      <c r="F405" s="270">
        <v>0</v>
      </c>
      <c r="G405" s="270">
        <v>0</v>
      </c>
      <c r="H405" s="270">
        <v>0</v>
      </c>
    </row>
    <row r="406" spans="1:8">
      <c r="A406" s="268">
        <v>42021</v>
      </c>
      <c r="B406" s="269" t="s">
        <v>204</v>
      </c>
      <c r="C406" s="270">
        <v>0</v>
      </c>
      <c r="D406" s="270">
        <v>0</v>
      </c>
      <c r="E406" s="270">
        <v>0</v>
      </c>
      <c r="F406" s="270">
        <v>0</v>
      </c>
      <c r="G406" s="270">
        <v>0</v>
      </c>
      <c r="H406" s="270">
        <v>0</v>
      </c>
    </row>
    <row r="407" spans="1:8">
      <c r="A407" s="268">
        <v>42021</v>
      </c>
      <c r="B407" s="269" t="s">
        <v>205</v>
      </c>
      <c r="C407" s="270">
        <v>0</v>
      </c>
      <c r="D407" s="270">
        <v>0</v>
      </c>
      <c r="E407" s="270">
        <v>0</v>
      </c>
      <c r="F407" s="270">
        <v>0</v>
      </c>
      <c r="G407" s="270">
        <v>0</v>
      </c>
      <c r="H407" s="270">
        <v>0</v>
      </c>
    </row>
    <row r="408" spans="1:8">
      <c r="A408" s="268">
        <v>42021</v>
      </c>
      <c r="B408" s="269" t="s">
        <v>71</v>
      </c>
      <c r="C408" s="270">
        <v>0</v>
      </c>
      <c r="D408" s="270">
        <v>0</v>
      </c>
      <c r="E408" s="270">
        <v>0</v>
      </c>
      <c r="F408" s="270">
        <v>0</v>
      </c>
      <c r="G408" s="270">
        <v>0</v>
      </c>
      <c r="H408" s="270">
        <v>0</v>
      </c>
    </row>
    <row r="409" spans="1:8">
      <c r="A409" s="268">
        <v>42021</v>
      </c>
      <c r="B409" s="269" t="s">
        <v>206</v>
      </c>
      <c r="C409" s="270">
        <v>0</v>
      </c>
      <c r="D409" s="270">
        <v>0</v>
      </c>
      <c r="E409" s="270">
        <v>0</v>
      </c>
      <c r="F409" s="270">
        <v>0</v>
      </c>
      <c r="G409" s="270">
        <v>0</v>
      </c>
      <c r="H409" s="270">
        <v>0</v>
      </c>
    </row>
    <row r="410" spans="1:8">
      <c r="A410" s="268">
        <v>42022</v>
      </c>
      <c r="B410" s="269" t="s">
        <v>185</v>
      </c>
      <c r="C410" s="270">
        <v>0</v>
      </c>
      <c r="D410" s="270">
        <v>0</v>
      </c>
      <c r="E410" s="270">
        <v>0</v>
      </c>
      <c r="F410" s="270">
        <v>0</v>
      </c>
      <c r="G410" s="270">
        <v>0</v>
      </c>
      <c r="H410" s="270">
        <v>0</v>
      </c>
    </row>
    <row r="411" spans="1:8">
      <c r="A411" s="268">
        <v>42022</v>
      </c>
      <c r="B411" s="269" t="s">
        <v>186</v>
      </c>
      <c r="C411" s="270">
        <v>0</v>
      </c>
      <c r="D411" s="270">
        <v>0</v>
      </c>
      <c r="E411" s="270">
        <v>0</v>
      </c>
      <c r="F411" s="270">
        <v>0</v>
      </c>
      <c r="G411" s="270">
        <v>0</v>
      </c>
      <c r="H411" s="270">
        <v>0</v>
      </c>
    </row>
    <row r="412" spans="1:8">
      <c r="A412" s="268">
        <v>42022</v>
      </c>
      <c r="B412" s="269" t="s">
        <v>187</v>
      </c>
      <c r="C412" s="270">
        <v>0</v>
      </c>
      <c r="D412" s="270">
        <v>0</v>
      </c>
      <c r="E412" s="270">
        <v>0</v>
      </c>
      <c r="F412" s="270">
        <v>0</v>
      </c>
      <c r="G412" s="270">
        <v>0</v>
      </c>
      <c r="H412" s="270">
        <v>0</v>
      </c>
    </row>
    <row r="413" spans="1:8">
      <c r="A413" s="268">
        <v>42022</v>
      </c>
      <c r="B413" s="269" t="s">
        <v>188</v>
      </c>
      <c r="C413" s="270">
        <v>0</v>
      </c>
      <c r="D413" s="270">
        <v>0</v>
      </c>
      <c r="E413" s="270">
        <v>0</v>
      </c>
      <c r="F413" s="270">
        <v>0</v>
      </c>
      <c r="G413" s="270">
        <v>0</v>
      </c>
      <c r="H413" s="270">
        <v>0</v>
      </c>
    </row>
    <row r="414" spans="1:8">
      <c r="A414" s="268">
        <v>42022</v>
      </c>
      <c r="B414" s="269" t="s">
        <v>189</v>
      </c>
      <c r="C414" s="270">
        <v>0</v>
      </c>
      <c r="D414" s="270">
        <v>0</v>
      </c>
      <c r="E414" s="270">
        <v>0</v>
      </c>
      <c r="F414" s="270">
        <v>0</v>
      </c>
      <c r="G414" s="270">
        <v>0</v>
      </c>
      <c r="H414" s="270">
        <v>0</v>
      </c>
    </row>
    <row r="415" spans="1:8">
      <c r="A415" s="268">
        <v>42022</v>
      </c>
      <c r="B415" s="269" t="s">
        <v>190</v>
      </c>
      <c r="C415" s="270">
        <v>0</v>
      </c>
      <c r="D415" s="270">
        <v>0</v>
      </c>
      <c r="E415" s="270">
        <v>0</v>
      </c>
      <c r="F415" s="270">
        <v>0</v>
      </c>
      <c r="G415" s="270">
        <v>0</v>
      </c>
      <c r="H415" s="270">
        <v>0</v>
      </c>
    </row>
    <row r="416" spans="1:8">
      <c r="A416" s="268">
        <v>42022</v>
      </c>
      <c r="B416" s="269" t="s">
        <v>191</v>
      </c>
      <c r="C416" s="270">
        <v>0</v>
      </c>
      <c r="D416" s="270">
        <v>0</v>
      </c>
      <c r="E416" s="270">
        <v>0</v>
      </c>
      <c r="F416" s="270">
        <v>0</v>
      </c>
      <c r="G416" s="270">
        <v>0</v>
      </c>
      <c r="H416" s="270">
        <v>0</v>
      </c>
    </row>
    <row r="417" spans="1:8">
      <c r="A417" s="268">
        <v>42022</v>
      </c>
      <c r="B417" s="269" t="s">
        <v>192</v>
      </c>
      <c r="C417" s="270">
        <v>3.0081500000000001</v>
      </c>
      <c r="D417" s="270">
        <v>1.6846999999999999</v>
      </c>
      <c r="E417" s="270">
        <v>0.61369999999999991</v>
      </c>
      <c r="F417" s="270">
        <v>6.7150000000000001E-2</v>
      </c>
      <c r="G417" s="270">
        <v>0.76415</v>
      </c>
      <c r="H417" s="270">
        <v>6.1378500000000003</v>
      </c>
    </row>
    <row r="418" spans="1:8">
      <c r="A418" s="268">
        <v>42022</v>
      </c>
      <c r="B418" s="269" t="s">
        <v>193</v>
      </c>
      <c r="C418" s="270">
        <v>649.80969999999991</v>
      </c>
      <c r="D418" s="270">
        <v>363.95640000000003</v>
      </c>
      <c r="E418" s="270">
        <v>132.64079999999998</v>
      </c>
      <c r="F418" s="270">
        <v>14.463599999999998</v>
      </c>
      <c r="G418" s="270">
        <v>164.97394999999997</v>
      </c>
      <c r="H418" s="270">
        <v>1325.8444500000001</v>
      </c>
    </row>
    <row r="419" spans="1:8">
      <c r="A419" s="268">
        <v>42022</v>
      </c>
      <c r="B419" s="269" t="s">
        <v>65</v>
      </c>
      <c r="C419" s="270">
        <v>2304.4171500000002</v>
      </c>
      <c r="D419" s="270">
        <v>1290.69695</v>
      </c>
      <c r="E419" s="270">
        <v>470.38405</v>
      </c>
      <c r="F419" s="270">
        <v>51.291550000000001</v>
      </c>
      <c r="G419" s="270">
        <v>585.04565000000002</v>
      </c>
      <c r="H419" s="270">
        <v>4701.8353499999994</v>
      </c>
    </row>
    <row r="420" spans="1:8">
      <c r="A420" s="268">
        <v>42022</v>
      </c>
      <c r="B420" s="269" t="s">
        <v>194</v>
      </c>
      <c r="C420" s="270">
        <v>4506.5495499999997</v>
      </c>
      <c r="D420" s="270">
        <v>2524.10475</v>
      </c>
      <c r="E420" s="270">
        <v>919.88954999999999</v>
      </c>
      <c r="F420" s="270">
        <v>100.3068</v>
      </c>
      <c r="G420" s="270">
        <v>1144.1238000000001</v>
      </c>
      <c r="H420" s="270">
        <v>9194.9744499999997</v>
      </c>
    </row>
    <row r="421" spans="1:8">
      <c r="A421" s="268">
        <v>42022</v>
      </c>
      <c r="B421" s="269" t="s">
        <v>195</v>
      </c>
      <c r="C421" s="270">
        <v>6212.2997999999998</v>
      </c>
      <c r="D421" s="270">
        <v>3479.4902999999999</v>
      </c>
      <c r="E421" s="270">
        <v>1268.0716499999999</v>
      </c>
      <c r="F421" s="270">
        <v>138.27375000000001</v>
      </c>
      <c r="G421" s="270">
        <v>1577.1801</v>
      </c>
      <c r="H421" s="270">
        <v>12675.315599999998</v>
      </c>
    </row>
    <row r="422" spans="1:8">
      <c r="A422" s="268">
        <v>42022</v>
      </c>
      <c r="B422" s="269" t="s">
        <v>196</v>
      </c>
      <c r="C422" s="270">
        <v>7298.3243999999995</v>
      </c>
      <c r="D422" s="270">
        <v>4087.7698499999997</v>
      </c>
      <c r="E422" s="270">
        <v>1489.7542000000001</v>
      </c>
      <c r="F422" s="270">
        <v>162.44604999999999</v>
      </c>
      <c r="G422" s="270">
        <v>1852.8996999999999</v>
      </c>
      <c r="H422" s="270">
        <v>14891.1942</v>
      </c>
    </row>
    <row r="423" spans="1:8">
      <c r="A423" s="268">
        <v>42022</v>
      </c>
      <c r="B423" s="269" t="s">
        <v>197</v>
      </c>
      <c r="C423" s="270">
        <v>6561.2715499999995</v>
      </c>
      <c r="D423" s="270">
        <v>3674.9486499999998</v>
      </c>
      <c r="E423" s="270">
        <v>1339.3050499999999</v>
      </c>
      <c r="F423" s="270">
        <v>146.04104999999998</v>
      </c>
      <c r="G423" s="270">
        <v>1665.7764500000001</v>
      </c>
      <c r="H423" s="270">
        <v>13387.342750000002</v>
      </c>
    </row>
    <row r="424" spans="1:8">
      <c r="A424" s="268">
        <v>42022</v>
      </c>
      <c r="B424" s="269" t="s">
        <v>198</v>
      </c>
      <c r="C424" s="270">
        <v>5926.5042999999996</v>
      </c>
      <c r="D424" s="270">
        <v>3319.4174499999999</v>
      </c>
      <c r="E424" s="270">
        <v>1209.7344500000002</v>
      </c>
      <c r="F424" s="270">
        <v>131.91235</v>
      </c>
      <c r="G424" s="270">
        <v>1504.6215500000001</v>
      </c>
      <c r="H424" s="270">
        <v>12092.190100000002</v>
      </c>
    </row>
    <row r="425" spans="1:8">
      <c r="A425" s="268">
        <v>42022</v>
      </c>
      <c r="B425" s="269" t="s">
        <v>199</v>
      </c>
      <c r="C425" s="270">
        <v>4055.2930499999998</v>
      </c>
      <c r="D425" s="270">
        <v>2271.35725</v>
      </c>
      <c r="E425" s="270">
        <v>827.77760000000001</v>
      </c>
      <c r="F425" s="270">
        <v>90.262349999999998</v>
      </c>
      <c r="G425" s="270">
        <v>1029.5582499999998</v>
      </c>
      <c r="H425" s="270">
        <v>8274.2484999999997</v>
      </c>
    </row>
    <row r="426" spans="1:8">
      <c r="A426" s="268">
        <v>42022</v>
      </c>
      <c r="B426" s="269" t="s">
        <v>200</v>
      </c>
      <c r="C426" s="270">
        <v>1868.20225</v>
      </c>
      <c r="D426" s="270">
        <v>1046.37465</v>
      </c>
      <c r="E426" s="270">
        <v>381.34229999999997</v>
      </c>
      <c r="F426" s="270">
        <v>41.582850000000001</v>
      </c>
      <c r="G426" s="270">
        <v>474.3</v>
      </c>
      <c r="H426" s="270">
        <v>3811.8020499999998</v>
      </c>
    </row>
    <row r="427" spans="1:8">
      <c r="A427" s="268">
        <v>42022</v>
      </c>
      <c r="B427" s="269" t="s">
        <v>201</v>
      </c>
      <c r="C427" s="270">
        <v>231.6454</v>
      </c>
      <c r="D427" s="270">
        <v>129.74399999999997</v>
      </c>
      <c r="E427" s="270">
        <v>47.283799999999999</v>
      </c>
      <c r="F427" s="270">
        <v>5.1560999999999995</v>
      </c>
      <c r="G427" s="270">
        <v>58.809800000000003</v>
      </c>
      <c r="H427" s="270">
        <v>472.63909999999993</v>
      </c>
    </row>
    <row r="428" spans="1:8">
      <c r="A428" s="268">
        <v>42022</v>
      </c>
      <c r="B428" s="269" t="s">
        <v>202</v>
      </c>
      <c r="C428" s="270">
        <v>9.0252999999999997</v>
      </c>
      <c r="D428" s="270">
        <v>5.0549499999999998</v>
      </c>
      <c r="E428" s="270">
        <v>1.8419499999999998</v>
      </c>
      <c r="F428" s="270">
        <v>0.20059999999999997</v>
      </c>
      <c r="G428" s="270">
        <v>2.2916000000000003</v>
      </c>
      <c r="H428" s="270">
        <v>18.414400000000001</v>
      </c>
    </row>
    <row r="429" spans="1:8">
      <c r="A429" s="268">
        <v>42022</v>
      </c>
      <c r="B429" s="269" t="s">
        <v>203</v>
      </c>
      <c r="C429" s="270">
        <v>0</v>
      </c>
      <c r="D429" s="270">
        <v>0</v>
      </c>
      <c r="E429" s="270">
        <v>0</v>
      </c>
      <c r="F429" s="270">
        <v>0</v>
      </c>
      <c r="G429" s="270">
        <v>0</v>
      </c>
      <c r="H429" s="270">
        <v>0</v>
      </c>
    </row>
    <row r="430" spans="1:8">
      <c r="A430" s="268">
        <v>42022</v>
      </c>
      <c r="B430" s="269" t="s">
        <v>204</v>
      </c>
      <c r="C430" s="270">
        <v>0</v>
      </c>
      <c r="D430" s="270">
        <v>0</v>
      </c>
      <c r="E430" s="270">
        <v>0</v>
      </c>
      <c r="F430" s="270">
        <v>0</v>
      </c>
      <c r="G430" s="270">
        <v>0</v>
      </c>
      <c r="H430" s="270">
        <v>0</v>
      </c>
    </row>
    <row r="431" spans="1:8">
      <c r="A431" s="268">
        <v>42022</v>
      </c>
      <c r="B431" s="269" t="s">
        <v>205</v>
      </c>
      <c r="C431" s="270">
        <v>0</v>
      </c>
      <c r="D431" s="270">
        <v>0</v>
      </c>
      <c r="E431" s="270">
        <v>0</v>
      </c>
      <c r="F431" s="270">
        <v>0</v>
      </c>
      <c r="G431" s="270">
        <v>0</v>
      </c>
      <c r="H431" s="270">
        <v>0</v>
      </c>
    </row>
    <row r="432" spans="1:8">
      <c r="A432" s="268">
        <v>42022</v>
      </c>
      <c r="B432" s="269" t="s">
        <v>71</v>
      </c>
      <c r="C432" s="270">
        <v>0</v>
      </c>
      <c r="D432" s="270">
        <v>0</v>
      </c>
      <c r="E432" s="270">
        <v>0</v>
      </c>
      <c r="F432" s="270">
        <v>0</v>
      </c>
      <c r="G432" s="270">
        <v>0</v>
      </c>
      <c r="H432" s="270">
        <v>0</v>
      </c>
    </row>
    <row r="433" spans="1:8">
      <c r="A433" s="268">
        <v>42022</v>
      </c>
      <c r="B433" s="269" t="s">
        <v>206</v>
      </c>
      <c r="C433" s="270">
        <v>0</v>
      </c>
      <c r="D433" s="270">
        <v>0</v>
      </c>
      <c r="E433" s="270">
        <v>0</v>
      </c>
      <c r="F433" s="270">
        <v>0</v>
      </c>
      <c r="G433" s="270">
        <v>0</v>
      </c>
      <c r="H433" s="270">
        <v>0</v>
      </c>
    </row>
    <row r="434" spans="1:8">
      <c r="A434" s="268">
        <v>42023</v>
      </c>
      <c r="B434" s="269" t="s">
        <v>185</v>
      </c>
      <c r="C434" s="270">
        <v>0</v>
      </c>
      <c r="D434" s="270">
        <v>0</v>
      </c>
      <c r="E434" s="270">
        <v>0</v>
      </c>
      <c r="F434" s="270">
        <v>0</v>
      </c>
      <c r="G434" s="270">
        <v>0</v>
      </c>
      <c r="H434" s="270">
        <v>0</v>
      </c>
    </row>
    <row r="435" spans="1:8">
      <c r="A435" s="268">
        <v>42023</v>
      </c>
      <c r="B435" s="269" t="s">
        <v>186</v>
      </c>
      <c r="C435" s="270">
        <v>0</v>
      </c>
      <c r="D435" s="270">
        <v>0</v>
      </c>
      <c r="E435" s="270">
        <v>0</v>
      </c>
      <c r="F435" s="270">
        <v>0</v>
      </c>
      <c r="G435" s="270">
        <v>0</v>
      </c>
      <c r="H435" s="270">
        <v>0</v>
      </c>
    </row>
    <row r="436" spans="1:8">
      <c r="A436" s="268">
        <v>42023</v>
      </c>
      <c r="B436" s="269" t="s">
        <v>187</v>
      </c>
      <c r="C436" s="270">
        <v>0</v>
      </c>
      <c r="D436" s="270">
        <v>0</v>
      </c>
      <c r="E436" s="270">
        <v>0</v>
      </c>
      <c r="F436" s="270">
        <v>0</v>
      </c>
      <c r="G436" s="270">
        <v>0</v>
      </c>
      <c r="H436" s="270">
        <v>0</v>
      </c>
    </row>
    <row r="437" spans="1:8">
      <c r="A437" s="268">
        <v>42023</v>
      </c>
      <c r="B437" s="269" t="s">
        <v>188</v>
      </c>
      <c r="C437" s="270">
        <v>0</v>
      </c>
      <c r="D437" s="270">
        <v>0</v>
      </c>
      <c r="E437" s="270">
        <v>0</v>
      </c>
      <c r="F437" s="270">
        <v>0</v>
      </c>
      <c r="G437" s="270">
        <v>0</v>
      </c>
      <c r="H437" s="270">
        <v>0</v>
      </c>
    </row>
    <row r="438" spans="1:8">
      <c r="A438" s="268">
        <v>42023</v>
      </c>
      <c r="B438" s="269" t="s">
        <v>189</v>
      </c>
      <c r="C438" s="270">
        <v>0</v>
      </c>
      <c r="D438" s="270">
        <v>0</v>
      </c>
      <c r="E438" s="270">
        <v>0</v>
      </c>
      <c r="F438" s="270">
        <v>0</v>
      </c>
      <c r="G438" s="270">
        <v>0</v>
      </c>
      <c r="H438" s="270">
        <v>0</v>
      </c>
    </row>
    <row r="439" spans="1:8">
      <c r="A439" s="268">
        <v>42023</v>
      </c>
      <c r="B439" s="269" t="s">
        <v>190</v>
      </c>
      <c r="C439" s="270">
        <v>0</v>
      </c>
      <c r="D439" s="270">
        <v>0</v>
      </c>
      <c r="E439" s="270">
        <v>0</v>
      </c>
      <c r="F439" s="270">
        <v>0</v>
      </c>
      <c r="G439" s="270">
        <v>0</v>
      </c>
      <c r="H439" s="270">
        <v>0</v>
      </c>
    </row>
    <row r="440" spans="1:8">
      <c r="A440" s="268">
        <v>42023</v>
      </c>
      <c r="B440" s="269" t="s">
        <v>191</v>
      </c>
      <c r="C440" s="270">
        <v>0</v>
      </c>
      <c r="D440" s="270">
        <v>0</v>
      </c>
      <c r="E440" s="270">
        <v>0</v>
      </c>
      <c r="F440" s="270">
        <v>0</v>
      </c>
      <c r="G440" s="270">
        <v>0</v>
      </c>
      <c r="H440" s="270">
        <v>0</v>
      </c>
    </row>
    <row r="441" spans="1:8">
      <c r="A441" s="268">
        <v>42023</v>
      </c>
      <c r="B441" s="269" t="s">
        <v>192</v>
      </c>
      <c r="C441" s="270">
        <v>3.0081500000000001</v>
      </c>
      <c r="D441" s="270">
        <v>1.6846999999999999</v>
      </c>
      <c r="E441" s="270">
        <v>0.61369999999999991</v>
      </c>
      <c r="F441" s="270">
        <v>6.7150000000000001E-2</v>
      </c>
      <c r="G441" s="270">
        <v>0.76415</v>
      </c>
      <c r="H441" s="270">
        <v>6.1378500000000003</v>
      </c>
    </row>
    <row r="442" spans="1:8">
      <c r="A442" s="268">
        <v>42023</v>
      </c>
      <c r="B442" s="269" t="s">
        <v>193</v>
      </c>
      <c r="C442" s="270">
        <v>351.97989999999999</v>
      </c>
      <c r="D442" s="270">
        <v>197.14304999999999</v>
      </c>
      <c r="E442" s="270">
        <v>71.847099999999998</v>
      </c>
      <c r="F442" s="270">
        <v>7.8344500000000004</v>
      </c>
      <c r="G442" s="270">
        <v>89.360499999999988</v>
      </c>
      <c r="H442" s="270">
        <v>718.16499999999996</v>
      </c>
    </row>
    <row r="443" spans="1:8">
      <c r="A443" s="268">
        <v>42023</v>
      </c>
      <c r="B443" s="269" t="s">
        <v>65</v>
      </c>
      <c r="C443" s="270">
        <v>1281.5688</v>
      </c>
      <c r="D443" s="270">
        <v>717.80290000000002</v>
      </c>
      <c r="E443" s="270">
        <v>261.59769999999997</v>
      </c>
      <c r="F443" s="270">
        <v>28.525149999999996</v>
      </c>
      <c r="G443" s="270">
        <v>325.36469999999997</v>
      </c>
      <c r="H443" s="270">
        <v>2614.8592500000004</v>
      </c>
    </row>
    <row r="444" spans="1:8">
      <c r="A444" s="268">
        <v>42023</v>
      </c>
      <c r="B444" s="269" t="s">
        <v>194</v>
      </c>
      <c r="C444" s="270">
        <v>2415.7272000000003</v>
      </c>
      <c r="D444" s="270">
        <v>1353.0418999999999</v>
      </c>
      <c r="E444" s="270">
        <v>493.10455000000002</v>
      </c>
      <c r="F444" s="270">
        <v>53.769300000000001</v>
      </c>
      <c r="G444" s="270">
        <v>613.30559999999991</v>
      </c>
      <c r="H444" s="270">
        <v>4928.948550000001</v>
      </c>
    </row>
    <row r="445" spans="1:8">
      <c r="A445" s="268">
        <v>42023</v>
      </c>
      <c r="B445" s="269" t="s">
        <v>195</v>
      </c>
      <c r="C445" s="270">
        <v>3339.2989499999999</v>
      </c>
      <c r="D445" s="270">
        <v>1870.3314999999998</v>
      </c>
      <c r="E445" s="270">
        <v>681.62689999999998</v>
      </c>
      <c r="F445" s="270">
        <v>74.326549999999997</v>
      </c>
      <c r="G445" s="270">
        <v>847.78149999999994</v>
      </c>
      <c r="H445" s="270">
        <v>6813.3653999999997</v>
      </c>
    </row>
    <row r="446" spans="1:8">
      <c r="A446" s="268">
        <v>42023</v>
      </c>
      <c r="B446" s="269" t="s">
        <v>196</v>
      </c>
      <c r="C446" s="270">
        <v>3781.5309999999995</v>
      </c>
      <c r="D446" s="270">
        <v>2118.02405</v>
      </c>
      <c r="E446" s="270">
        <v>771.89605000000006</v>
      </c>
      <c r="F446" s="270">
        <v>84.169550000000001</v>
      </c>
      <c r="G446" s="270">
        <v>960.05545000000006</v>
      </c>
      <c r="H446" s="270">
        <v>7715.6761000000006</v>
      </c>
    </row>
    <row r="447" spans="1:8">
      <c r="A447" s="268">
        <v>42023</v>
      </c>
      <c r="B447" s="269" t="s">
        <v>197</v>
      </c>
      <c r="C447" s="270">
        <v>3318.2410500000001</v>
      </c>
      <c r="D447" s="270">
        <v>1858.5369000000001</v>
      </c>
      <c r="E447" s="270">
        <v>677.32844999999998</v>
      </c>
      <c r="F447" s="270">
        <v>73.857349999999997</v>
      </c>
      <c r="G447" s="270">
        <v>842.43584999999996</v>
      </c>
      <c r="H447" s="270">
        <v>6770.3995999999997</v>
      </c>
    </row>
    <row r="448" spans="1:8">
      <c r="A448" s="268">
        <v>42023</v>
      </c>
      <c r="B448" s="269" t="s">
        <v>198</v>
      </c>
      <c r="C448" s="270">
        <v>2734.6157499999999</v>
      </c>
      <c r="D448" s="270">
        <v>1531.64985</v>
      </c>
      <c r="E448" s="270">
        <v>558.19754999999998</v>
      </c>
      <c r="F448" s="270">
        <v>60.866800000000005</v>
      </c>
      <c r="G448" s="270">
        <v>694.26470000000006</v>
      </c>
      <c r="H448" s="270">
        <v>5579.59465</v>
      </c>
    </row>
    <row r="449" spans="1:8">
      <c r="A449" s="268">
        <v>42023</v>
      </c>
      <c r="B449" s="269" t="s">
        <v>199</v>
      </c>
      <c r="C449" s="270">
        <v>1747.8677499999999</v>
      </c>
      <c r="D449" s="270">
        <v>978.9756000000001</v>
      </c>
      <c r="E449" s="270">
        <v>356.77984999999995</v>
      </c>
      <c r="F449" s="270">
        <v>38.903649999999999</v>
      </c>
      <c r="G449" s="270">
        <v>443.74930000000001</v>
      </c>
      <c r="H449" s="270">
        <v>3566.2761500000006</v>
      </c>
    </row>
    <row r="450" spans="1:8">
      <c r="A450" s="268">
        <v>42023</v>
      </c>
      <c r="B450" s="269" t="s">
        <v>200</v>
      </c>
      <c r="C450" s="270">
        <v>812.26169999999991</v>
      </c>
      <c r="D450" s="270">
        <v>454.94549999999998</v>
      </c>
      <c r="E450" s="270">
        <v>165.80099999999999</v>
      </c>
      <c r="F450" s="270">
        <v>18.079499999999999</v>
      </c>
      <c r="G450" s="270">
        <v>206.21680000000001</v>
      </c>
      <c r="H450" s="270">
        <v>1657.3044999999997</v>
      </c>
    </row>
    <row r="451" spans="1:8">
      <c r="A451" s="268">
        <v>42023</v>
      </c>
      <c r="B451" s="269" t="s">
        <v>201</v>
      </c>
      <c r="C451" s="270">
        <v>126.35164999999999</v>
      </c>
      <c r="D451" s="270">
        <v>70.769300000000001</v>
      </c>
      <c r="E451" s="270">
        <v>25.791550000000001</v>
      </c>
      <c r="F451" s="270">
        <v>2.8126500000000001</v>
      </c>
      <c r="G451" s="270">
        <v>32.078149999999994</v>
      </c>
      <c r="H451" s="270">
        <v>257.80329999999998</v>
      </c>
    </row>
    <row r="452" spans="1:8">
      <c r="A452" s="268">
        <v>42023</v>
      </c>
      <c r="B452" s="269" t="s">
        <v>202</v>
      </c>
      <c r="C452" s="270">
        <v>9.0252999999999997</v>
      </c>
      <c r="D452" s="270">
        <v>5.0549499999999998</v>
      </c>
      <c r="E452" s="270">
        <v>1.8419499999999998</v>
      </c>
      <c r="F452" s="270">
        <v>0.20059999999999997</v>
      </c>
      <c r="G452" s="270">
        <v>2.2916000000000003</v>
      </c>
      <c r="H452" s="270">
        <v>18.414400000000001</v>
      </c>
    </row>
    <row r="453" spans="1:8">
      <c r="A453" s="268">
        <v>42023</v>
      </c>
      <c r="B453" s="269" t="s">
        <v>203</v>
      </c>
      <c r="C453" s="270">
        <v>0</v>
      </c>
      <c r="D453" s="270">
        <v>0</v>
      </c>
      <c r="E453" s="270">
        <v>0</v>
      </c>
      <c r="F453" s="270">
        <v>0</v>
      </c>
      <c r="G453" s="270">
        <v>0</v>
      </c>
      <c r="H453" s="270">
        <v>0</v>
      </c>
    </row>
    <row r="454" spans="1:8">
      <c r="A454" s="268">
        <v>42023</v>
      </c>
      <c r="B454" s="269" t="s">
        <v>204</v>
      </c>
      <c r="C454" s="270">
        <v>0</v>
      </c>
      <c r="D454" s="270">
        <v>0</v>
      </c>
      <c r="E454" s="270">
        <v>0</v>
      </c>
      <c r="F454" s="270">
        <v>0</v>
      </c>
      <c r="G454" s="270">
        <v>0</v>
      </c>
      <c r="H454" s="270">
        <v>0</v>
      </c>
    </row>
    <row r="455" spans="1:8">
      <c r="A455" s="268">
        <v>42023</v>
      </c>
      <c r="B455" s="269" t="s">
        <v>205</v>
      </c>
      <c r="C455" s="270">
        <v>0</v>
      </c>
      <c r="D455" s="270">
        <v>0</v>
      </c>
      <c r="E455" s="270">
        <v>0</v>
      </c>
      <c r="F455" s="270">
        <v>0</v>
      </c>
      <c r="G455" s="270">
        <v>0</v>
      </c>
      <c r="H455" s="270">
        <v>0</v>
      </c>
    </row>
    <row r="456" spans="1:8">
      <c r="A456" s="268">
        <v>42023</v>
      </c>
      <c r="B456" s="269" t="s">
        <v>71</v>
      </c>
      <c r="C456" s="270">
        <v>0</v>
      </c>
      <c r="D456" s="270">
        <v>0</v>
      </c>
      <c r="E456" s="270">
        <v>0</v>
      </c>
      <c r="F456" s="270">
        <v>0</v>
      </c>
      <c r="G456" s="270">
        <v>0</v>
      </c>
      <c r="H456" s="270">
        <v>0</v>
      </c>
    </row>
    <row r="457" spans="1:8">
      <c r="A457" s="268">
        <v>42023</v>
      </c>
      <c r="B457" s="269" t="s">
        <v>206</v>
      </c>
      <c r="C457" s="270">
        <v>0</v>
      </c>
      <c r="D457" s="270">
        <v>0</v>
      </c>
      <c r="E457" s="270">
        <v>0</v>
      </c>
      <c r="F457" s="270">
        <v>0</v>
      </c>
      <c r="G457" s="270">
        <v>0</v>
      </c>
      <c r="H457" s="270">
        <v>0</v>
      </c>
    </row>
    <row r="458" spans="1:8">
      <c r="A458" s="268">
        <v>42024</v>
      </c>
      <c r="B458" s="269" t="s">
        <v>185</v>
      </c>
      <c r="C458" s="270">
        <v>0</v>
      </c>
      <c r="D458" s="270">
        <v>0</v>
      </c>
      <c r="E458" s="270">
        <v>0</v>
      </c>
      <c r="F458" s="270">
        <v>0</v>
      </c>
      <c r="G458" s="270">
        <v>0</v>
      </c>
      <c r="H458" s="270">
        <v>0</v>
      </c>
    </row>
    <row r="459" spans="1:8">
      <c r="A459" s="268">
        <v>42024</v>
      </c>
      <c r="B459" s="269" t="s">
        <v>186</v>
      </c>
      <c r="C459" s="270">
        <v>0</v>
      </c>
      <c r="D459" s="270">
        <v>0</v>
      </c>
      <c r="E459" s="270">
        <v>0</v>
      </c>
      <c r="F459" s="270">
        <v>0</v>
      </c>
      <c r="G459" s="270">
        <v>0</v>
      </c>
      <c r="H459" s="270">
        <v>0</v>
      </c>
    </row>
    <row r="460" spans="1:8">
      <c r="A460" s="268">
        <v>42024</v>
      </c>
      <c r="B460" s="269" t="s">
        <v>187</v>
      </c>
      <c r="C460" s="270">
        <v>0</v>
      </c>
      <c r="D460" s="270">
        <v>0</v>
      </c>
      <c r="E460" s="270">
        <v>0</v>
      </c>
      <c r="F460" s="270">
        <v>0</v>
      </c>
      <c r="G460" s="270">
        <v>0</v>
      </c>
      <c r="H460" s="270">
        <v>0</v>
      </c>
    </row>
    <row r="461" spans="1:8">
      <c r="A461" s="268">
        <v>42024</v>
      </c>
      <c r="B461" s="269" t="s">
        <v>188</v>
      </c>
      <c r="C461" s="270">
        <v>0</v>
      </c>
      <c r="D461" s="270">
        <v>0</v>
      </c>
      <c r="E461" s="270">
        <v>0</v>
      </c>
      <c r="F461" s="270">
        <v>0</v>
      </c>
      <c r="G461" s="270">
        <v>0</v>
      </c>
      <c r="H461" s="270">
        <v>0</v>
      </c>
    </row>
    <row r="462" spans="1:8">
      <c r="A462" s="268">
        <v>42024</v>
      </c>
      <c r="B462" s="269" t="s">
        <v>189</v>
      </c>
      <c r="C462" s="270">
        <v>0</v>
      </c>
      <c r="D462" s="270">
        <v>0</v>
      </c>
      <c r="E462" s="270">
        <v>0</v>
      </c>
      <c r="F462" s="270">
        <v>0</v>
      </c>
      <c r="G462" s="270">
        <v>0</v>
      </c>
      <c r="H462" s="270">
        <v>0</v>
      </c>
    </row>
    <row r="463" spans="1:8">
      <c r="A463" s="268">
        <v>42024</v>
      </c>
      <c r="B463" s="269" t="s">
        <v>190</v>
      </c>
      <c r="C463" s="270">
        <v>0</v>
      </c>
      <c r="D463" s="270">
        <v>0</v>
      </c>
      <c r="E463" s="270">
        <v>0</v>
      </c>
      <c r="F463" s="270">
        <v>0</v>
      </c>
      <c r="G463" s="270">
        <v>0</v>
      </c>
      <c r="H463" s="270">
        <v>0</v>
      </c>
    </row>
    <row r="464" spans="1:8">
      <c r="A464" s="268">
        <v>42024</v>
      </c>
      <c r="B464" s="269" t="s">
        <v>191</v>
      </c>
      <c r="C464" s="270">
        <v>0</v>
      </c>
      <c r="D464" s="270">
        <v>0</v>
      </c>
      <c r="E464" s="270">
        <v>0</v>
      </c>
      <c r="F464" s="270">
        <v>0</v>
      </c>
      <c r="G464" s="270">
        <v>0</v>
      </c>
      <c r="H464" s="270">
        <v>0</v>
      </c>
    </row>
    <row r="465" spans="1:8">
      <c r="A465" s="268">
        <v>42024</v>
      </c>
      <c r="B465" s="269" t="s">
        <v>192</v>
      </c>
      <c r="C465" s="270">
        <v>9.0252999999999997</v>
      </c>
      <c r="D465" s="270">
        <v>5.0549499999999998</v>
      </c>
      <c r="E465" s="270">
        <v>1.8419499999999998</v>
      </c>
      <c r="F465" s="270">
        <v>0.20059999999999997</v>
      </c>
      <c r="G465" s="270">
        <v>2.2916000000000003</v>
      </c>
      <c r="H465" s="270">
        <v>18.414400000000001</v>
      </c>
    </row>
    <row r="466" spans="1:8">
      <c r="A466" s="268">
        <v>42024</v>
      </c>
      <c r="B466" s="269" t="s">
        <v>193</v>
      </c>
      <c r="C466" s="270">
        <v>800.22825</v>
      </c>
      <c r="D466" s="270">
        <v>448.20585</v>
      </c>
      <c r="E466" s="270">
        <v>163.34449999999998</v>
      </c>
      <c r="F466" s="270">
        <v>17.811749999999996</v>
      </c>
      <c r="G466" s="270">
        <v>203.1619</v>
      </c>
      <c r="H466" s="270">
        <v>1632.7522500000002</v>
      </c>
    </row>
    <row r="467" spans="1:8">
      <c r="A467" s="268">
        <v>42024</v>
      </c>
      <c r="B467" s="269" t="s">
        <v>65</v>
      </c>
      <c r="C467" s="270">
        <v>2707.5398499999997</v>
      </c>
      <c r="D467" s="270">
        <v>1516.4849999999999</v>
      </c>
      <c r="E467" s="270">
        <v>552.67084999999997</v>
      </c>
      <c r="F467" s="270">
        <v>60.264150000000001</v>
      </c>
      <c r="G467" s="270">
        <v>687.39075000000003</v>
      </c>
      <c r="H467" s="270">
        <v>5524.3505999999998</v>
      </c>
    </row>
    <row r="468" spans="1:8">
      <c r="A468" s="268">
        <v>42024</v>
      </c>
      <c r="B468" s="269" t="s">
        <v>194</v>
      </c>
      <c r="C468" s="270">
        <v>5020.9822999999997</v>
      </c>
      <c r="D468" s="270">
        <v>2812.2368999999999</v>
      </c>
      <c r="E468" s="270">
        <v>1024.8968499999999</v>
      </c>
      <c r="F468" s="270">
        <v>111.75715000000001</v>
      </c>
      <c r="G468" s="270">
        <v>1274.7280000000001</v>
      </c>
      <c r="H468" s="270">
        <v>10244.601199999999</v>
      </c>
    </row>
    <row r="469" spans="1:8">
      <c r="A469" s="268">
        <v>42024</v>
      </c>
      <c r="B469" s="269" t="s">
        <v>195</v>
      </c>
      <c r="C469" s="270">
        <v>6735.75785</v>
      </c>
      <c r="D469" s="270">
        <v>3772.6774</v>
      </c>
      <c r="E469" s="270">
        <v>1374.9209000000001</v>
      </c>
      <c r="F469" s="270">
        <v>149.9247</v>
      </c>
      <c r="G469" s="270">
        <v>1710.0750499999999</v>
      </c>
      <c r="H469" s="270">
        <v>13743.355900000002</v>
      </c>
    </row>
    <row r="470" spans="1:8">
      <c r="A470" s="268">
        <v>42024</v>
      </c>
      <c r="B470" s="269" t="s">
        <v>196</v>
      </c>
      <c r="C470" s="270">
        <v>8053.4270000000006</v>
      </c>
      <c r="D470" s="270">
        <v>4510.7001</v>
      </c>
      <c r="E470" s="270">
        <v>1643.8872499999998</v>
      </c>
      <c r="F470" s="270">
        <v>179.25309999999999</v>
      </c>
      <c r="G470" s="270">
        <v>2044.6052999999999</v>
      </c>
      <c r="H470" s="270">
        <v>16431.872750000002</v>
      </c>
    </row>
    <row r="471" spans="1:8">
      <c r="A471" s="268">
        <v>42024</v>
      </c>
      <c r="B471" s="269" t="s">
        <v>197</v>
      </c>
      <c r="C471" s="270">
        <v>8408.4159</v>
      </c>
      <c r="D471" s="270">
        <v>4709.5286999999998</v>
      </c>
      <c r="E471" s="270">
        <v>1716.3489</v>
      </c>
      <c r="F471" s="270">
        <v>187.15469999999999</v>
      </c>
      <c r="G471" s="270">
        <v>2134.7299499999999</v>
      </c>
      <c r="H471" s="270">
        <v>17156.17815</v>
      </c>
    </row>
    <row r="472" spans="1:8">
      <c r="A472" s="268">
        <v>42024</v>
      </c>
      <c r="B472" s="269" t="s">
        <v>198</v>
      </c>
      <c r="C472" s="270">
        <v>7322.3912999999993</v>
      </c>
      <c r="D472" s="270">
        <v>4101.2491499999996</v>
      </c>
      <c r="E472" s="270">
        <v>1494.66635</v>
      </c>
      <c r="F472" s="270">
        <v>162.98155</v>
      </c>
      <c r="G472" s="270">
        <v>1859.0103499999998</v>
      </c>
      <c r="H472" s="270">
        <v>14940.298699999999</v>
      </c>
    </row>
    <row r="473" spans="1:8">
      <c r="A473" s="268">
        <v>42024</v>
      </c>
      <c r="B473" s="269" t="s">
        <v>199</v>
      </c>
      <c r="C473" s="270">
        <v>4419.3072499999998</v>
      </c>
      <c r="D473" s="270">
        <v>2475.2407999999996</v>
      </c>
      <c r="E473" s="270">
        <v>902.08119999999997</v>
      </c>
      <c r="F473" s="270">
        <v>98.364549999999994</v>
      </c>
      <c r="G473" s="270">
        <v>1121.9745</v>
      </c>
      <c r="H473" s="270">
        <v>9016.9683000000005</v>
      </c>
    </row>
    <row r="474" spans="1:8">
      <c r="A474" s="268">
        <v>42024</v>
      </c>
      <c r="B474" s="269" t="s">
        <v>200</v>
      </c>
      <c r="C474" s="270">
        <v>1678.6751999999999</v>
      </c>
      <c r="D474" s="270">
        <v>940.22069999999997</v>
      </c>
      <c r="E474" s="270">
        <v>342.65539999999999</v>
      </c>
      <c r="F474" s="270">
        <v>37.3643</v>
      </c>
      <c r="G474" s="270">
        <v>426.18234999999999</v>
      </c>
      <c r="H474" s="270">
        <v>3425.0979499999999</v>
      </c>
    </row>
    <row r="475" spans="1:8">
      <c r="A475" s="268">
        <v>42024</v>
      </c>
      <c r="B475" s="269" t="s">
        <v>201</v>
      </c>
      <c r="C475" s="270">
        <v>147.41040000000001</v>
      </c>
      <c r="D475" s="270">
        <v>82.563900000000004</v>
      </c>
      <c r="E475" s="270">
        <v>30.089999999999996</v>
      </c>
      <c r="F475" s="270">
        <v>3.2809999999999997</v>
      </c>
      <c r="G475" s="270">
        <v>37.42465</v>
      </c>
      <c r="H475" s="270">
        <v>300.76994999999999</v>
      </c>
    </row>
    <row r="476" spans="1:8">
      <c r="A476" s="268">
        <v>42024</v>
      </c>
      <c r="B476" s="269" t="s">
        <v>202</v>
      </c>
      <c r="C476" s="270">
        <v>6.01715</v>
      </c>
      <c r="D476" s="270">
        <v>3.37025</v>
      </c>
      <c r="E476" s="270">
        <v>1.2282500000000001</v>
      </c>
      <c r="F476" s="270">
        <v>0.1343</v>
      </c>
      <c r="G476" s="270">
        <v>1.52745</v>
      </c>
      <c r="H476" s="270">
        <v>12.2774</v>
      </c>
    </row>
    <row r="477" spans="1:8">
      <c r="A477" s="268">
        <v>42024</v>
      </c>
      <c r="B477" s="269" t="s">
        <v>203</v>
      </c>
      <c r="C477" s="270">
        <v>0</v>
      </c>
      <c r="D477" s="270">
        <v>0</v>
      </c>
      <c r="E477" s="270">
        <v>0</v>
      </c>
      <c r="F477" s="270">
        <v>0</v>
      </c>
      <c r="G477" s="270">
        <v>0</v>
      </c>
      <c r="H477" s="270">
        <v>0</v>
      </c>
    </row>
    <row r="478" spans="1:8">
      <c r="A478" s="268">
        <v>42024</v>
      </c>
      <c r="B478" s="269" t="s">
        <v>204</v>
      </c>
      <c r="C478" s="270">
        <v>0</v>
      </c>
      <c r="D478" s="270">
        <v>0</v>
      </c>
      <c r="E478" s="270">
        <v>0</v>
      </c>
      <c r="F478" s="270">
        <v>0</v>
      </c>
      <c r="G478" s="270">
        <v>0</v>
      </c>
      <c r="H478" s="270">
        <v>0</v>
      </c>
    </row>
    <row r="479" spans="1:8">
      <c r="A479" s="268">
        <v>42024</v>
      </c>
      <c r="B479" s="269" t="s">
        <v>205</v>
      </c>
      <c r="C479" s="270">
        <v>0</v>
      </c>
      <c r="D479" s="270">
        <v>0</v>
      </c>
      <c r="E479" s="270">
        <v>0</v>
      </c>
      <c r="F479" s="270">
        <v>0</v>
      </c>
      <c r="G479" s="270">
        <v>0</v>
      </c>
      <c r="H479" s="270">
        <v>0</v>
      </c>
    </row>
    <row r="480" spans="1:8">
      <c r="A480" s="268">
        <v>42024</v>
      </c>
      <c r="B480" s="269" t="s">
        <v>71</v>
      </c>
      <c r="C480" s="270">
        <v>0</v>
      </c>
      <c r="D480" s="270">
        <v>0</v>
      </c>
      <c r="E480" s="270">
        <v>0</v>
      </c>
      <c r="F480" s="270">
        <v>0</v>
      </c>
      <c r="G480" s="270">
        <v>0</v>
      </c>
      <c r="H480" s="270">
        <v>0</v>
      </c>
    </row>
    <row r="481" spans="1:8">
      <c r="A481" s="268">
        <v>42024</v>
      </c>
      <c r="B481" s="269" t="s">
        <v>206</v>
      </c>
      <c r="C481" s="270">
        <v>0</v>
      </c>
      <c r="D481" s="270">
        <v>0</v>
      </c>
      <c r="E481" s="270">
        <v>0</v>
      </c>
      <c r="F481" s="270">
        <v>0</v>
      </c>
      <c r="G481" s="270">
        <v>0</v>
      </c>
      <c r="H481" s="270">
        <v>0</v>
      </c>
    </row>
    <row r="482" spans="1:8">
      <c r="A482" s="268">
        <v>42025</v>
      </c>
      <c r="B482" s="269" t="s">
        <v>185</v>
      </c>
      <c r="C482" s="270">
        <v>0</v>
      </c>
      <c r="D482" s="270">
        <v>0</v>
      </c>
      <c r="E482" s="270">
        <v>0</v>
      </c>
      <c r="F482" s="270">
        <v>0</v>
      </c>
      <c r="G482" s="270">
        <v>0</v>
      </c>
      <c r="H482" s="270">
        <v>0</v>
      </c>
    </row>
    <row r="483" spans="1:8">
      <c r="A483" s="268">
        <v>42025</v>
      </c>
      <c r="B483" s="269" t="s">
        <v>186</v>
      </c>
      <c r="C483" s="270">
        <v>0</v>
      </c>
      <c r="D483" s="270">
        <v>0</v>
      </c>
      <c r="E483" s="270">
        <v>0</v>
      </c>
      <c r="F483" s="270">
        <v>0</v>
      </c>
      <c r="G483" s="270">
        <v>0</v>
      </c>
      <c r="H483" s="270">
        <v>0</v>
      </c>
    </row>
    <row r="484" spans="1:8">
      <c r="A484" s="268">
        <v>42025</v>
      </c>
      <c r="B484" s="269" t="s">
        <v>187</v>
      </c>
      <c r="C484" s="270">
        <v>0</v>
      </c>
      <c r="D484" s="270">
        <v>0</v>
      </c>
      <c r="E484" s="270">
        <v>0</v>
      </c>
      <c r="F484" s="270">
        <v>0</v>
      </c>
      <c r="G484" s="270">
        <v>0</v>
      </c>
      <c r="H484" s="270">
        <v>0</v>
      </c>
    </row>
    <row r="485" spans="1:8">
      <c r="A485" s="268">
        <v>42025</v>
      </c>
      <c r="B485" s="269" t="s">
        <v>188</v>
      </c>
      <c r="C485" s="270">
        <v>0</v>
      </c>
      <c r="D485" s="270">
        <v>0</v>
      </c>
      <c r="E485" s="270">
        <v>0</v>
      </c>
      <c r="F485" s="270">
        <v>0</v>
      </c>
      <c r="G485" s="270">
        <v>0</v>
      </c>
      <c r="H485" s="270">
        <v>0</v>
      </c>
    </row>
    <row r="486" spans="1:8">
      <c r="A486" s="268">
        <v>42025</v>
      </c>
      <c r="B486" s="269" t="s">
        <v>189</v>
      </c>
      <c r="C486" s="270">
        <v>0</v>
      </c>
      <c r="D486" s="270">
        <v>0</v>
      </c>
      <c r="E486" s="270">
        <v>0</v>
      </c>
      <c r="F486" s="270">
        <v>0</v>
      </c>
      <c r="G486" s="270">
        <v>0</v>
      </c>
      <c r="H486" s="270">
        <v>0</v>
      </c>
    </row>
    <row r="487" spans="1:8">
      <c r="A487" s="268">
        <v>42025</v>
      </c>
      <c r="B487" s="269" t="s">
        <v>190</v>
      </c>
      <c r="C487" s="270">
        <v>0</v>
      </c>
      <c r="D487" s="270">
        <v>0</v>
      </c>
      <c r="E487" s="270">
        <v>0</v>
      </c>
      <c r="F487" s="270">
        <v>0</v>
      </c>
      <c r="G487" s="270">
        <v>0</v>
      </c>
      <c r="H487" s="270">
        <v>0</v>
      </c>
    </row>
    <row r="488" spans="1:8">
      <c r="A488" s="268">
        <v>42025</v>
      </c>
      <c r="B488" s="269" t="s">
        <v>191</v>
      </c>
      <c r="C488" s="270">
        <v>0</v>
      </c>
      <c r="D488" s="270">
        <v>0</v>
      </c>
      <c r="E488" s="270">
        <v>0</v>
      </c>
      <c r="F488" s="270">
        <v>0</v>
      </c>
      <c r="G488" s="270">
        <v>0</v>
      </c>
      <c r="H488" s="270">
        <v>0</v>
      </c>
    </row>
    <row r="489" spans="1:8">
      <c r="A489" s="268">
        <v>42025</v>
      </c>
      <c r="B489" s="269" t="s">
        <v>192</v>
      </c>
      <c r="C489" s="270">
        <v>6.01715</v>
      </c>
      <c r="D489" s="270">
        <v>3.37025</v>
      </c>
      <c r="E489" s="270">
        <v>1.2282500000000001</v>
      </c>
      <c r="F489" s="270">
        <v>0.1343</v>
      </c>
      <c r="G489" s="270">
        <v>1.52745</v>
      </c>
      <c r="H489" s="270">
        <v>12.2774</v>
      </c>
    </row>
    <row r="490" spans="1:8">
      <c r="A490" s="268">
        <v>42025</v>
      </c>
      <c r="B490" s="269" t="s">
        <v>193</v>
      </c>
      <c r="C490" s="270">
        <v>670.86844999999994</v>
      </c>
      <c r="D490" s="270">
        <v>375.75099999999998</v>
      </c>
      <c r="E490" s="270">
        <v>136.93924999999999</v>
      </c>
      <c r="F490" s="270">
        <v>14.931950000000001</v>
      </c>
      <c r="G490" s="270">
        <v>170.32044999999999</v>
      </c>
      <c r="H490" s="270">
        <v>1368.8110999999999</v>
      </c>
    </row>
    <row r="491" spans="1:8">
      <c r="A491" s="268">
        <v>42025</v>
      </c>
      <c r="B491" s="269" t="s">
        <v>65</v>
      </c>
      <c r="C491" s="270">
        <v>2752.6654999999996</v>
      </c>
      <c r="D491" s="270">
        <v>1541.7597499999999</v>
      </c>
      <c r="E491" s="270">
        <v>561.88144999999997</v>
      </c>
      <c r="F491" s="270">
        <v>61.26885</v>
      </c>
      <c r="G491" s="270">
        <v>698.84704999999997</v>
      </c>
      <c r="H491" s="270">
        <v>5616.4225999999999</v>
      </c>
    </row>
    <row r="492" spans="1:8">
      <c r="A492" s="268">
        <v>42025</v>
      </c>
      <c r="B492" s="269" t="s">
        <v>194</v>
      </c>
      <c r="C492" s="270">
        <v>5457.1971999999996</v>
      </c>
      <c r="D492" s="270">
        <v>3056.56005</v>
      </c>
      <c r="E492" s="270">
        <v>1113.9377500000001</v>
      </c>
      <c r="F492" s="270">
        <v>121.46669999999999</v>
      </c>
      <c r="G492" s="270">
        <v>1385.4745</v>
      </c>
      <c r="H492" s="270">
        <v>11134.636199999999</v>
      </c>
    </row>
    <row r="493" spans="1:8">
      <c r="A493" s="268">
        <v>42025</v>
      </c>
      <c r="B493" s="269" t="s">
        <v>195</v>
      </c>
      <c r="C493" s="270">
        <v>7135.8724000000002</v>
      </c>
      <c r="D493" s="270">
        <v>3996.7807499999999</v>
      </c>
      <c r="E493" s="270">
        <v>1456.5940000000001</v>
      </c>
      <c r="F493" s="270">
        <v>158.83015</v>
      </c>
      <c r="G493" s="270">
        <v>1811.6568499999998</v>
      </c>
      <c r="H493" s="270">
        <v>14559.734150000002</v>
      </c>
    </row>
    <row r="494" spans="1:8">
      <c r="A494" s="268">
        <v>42025</v>
      </c>
      <c r="B494" s="269" t="s">
        <v>196</v>
      </c>
      <c r="C494" s="270">
        <v>8381.34</v>
      </c>
      <c r="D494" s="270">
        <v>4694.3638499999997</v>
      </c>
      <c r="E494" s="270">
        <v>1710.8221999999998</v>
      </c>
      <c r="F494" s="270">
        <v>186.55205000000001</v>
      </c>
      <c r="G494" s="270">
        <v>2127.8560000000002</v>
      </c>
      <c r="H494" s="270">
        <v>17100.934100000002</v>
      </c>
    </row>
    <row r="495" spans="1:8">
      <c r="A495" s="268">
        <v>42025</v>
      </c>
      <c r="B495" s="269" t="s">
        <v>197</v>
      </c>
      <c r="C495" s="270">
        <v>8531.759399999999</v>
      </c>
      <c r="D495" s="270">
        <v>4778.6124499999996</v>
      </c>
      <c r="E495" s="270">
        <v>1741.5258999999999</v>
      </c>
      <c r="F495" s="270">
        <v>189.90020000000001</v>
      </c>
      <c r="G495" s="270">
        <v>2166.0448000000001</v>
      </c>
      <c r="H495" s="270">
        <v>17407.84275</v>
      </c>
    </row>
    <row r="496" spans="1:8">
      <c r="A496" s="268">
        <v>42025</v>
      </c>
      <c r="B496" s="269" t="s">
        <v>198</v>
      </c>
      <c r="C496" s="270">
        <v>7969.1928500000004</v>
      </c>
      <c r="D496" s="270">
        <v>4463.5208499999999</v>
      </c>
      <c r="E496" s="270">
        <v>1626.69345</v>
      </c>
      <c r="F496" s="270">
        <v>177.37800000000001</v>
      </c>
      <c r="G496" s="270">
        <v>2023.2201499999999</v>
      </c>
      <c r="H496" s="270">
        <v>16260.005300000004</v>
      </c>
    </row>
    <row r="497" spans="1:8">
      <c r="A497" s="268">
        <v>42025</v>
      </c>
      <c r="B497" s="269" t="s">
        <v>199</v>
      </c>
      <c r="C497" s="270">
        <v>5688.8425999999999</v>
      </c>
      <c r="D497" s="270">
        <v>3186.3031999999998</v>
      </c>
      <c r="E497" s="270">
        <v>1161.22155</v>
      </c>
      <c r="F497" s="270">
        <v>126.62195000000001</v>
      </c>
      <c r="G497" s="270">
        <v>1444.2842999999998</v>
      </c>
      <c r="H497" s="270">
        <v>11607.2736</v>
      </c>
    </row>
    <row r="498" spans="1:8">
      <c r="A498" s="268">
        <v>42025</v>
      </c>
      <c r="B498" s="269" t="s">
        <v>200</v>
      </c>
      <c r="C498" s="270">
        <v>2758.6826499999997</v>
      </c>
      <c r="D498" s="270">
        <v>1545.1299999999999</v>
      </c>
      <c r="E498" s="270">
        <v>563.10969999999998</v>
      </c>
      <c r="F498" s="270">
        <v>61.403150000000004</v>
      </c>
      <c r="G498" s="270">
        <v>700.37450000000001</v>
      </c>
      <c r="H498" s="270">
        <v>5628.7</v>
      </c>
    </row>
    <row r="499" spans="1:8">
      <c r="A499" s="268">
        <v>42025</v>
      </c>
      <c r="B499" s="269" t="s">
        <v>201</v>
      </c>
      <c r="C499" s="270">
        <v>324.90484999999995</v>
      </c>
      <c r="D499" s="270">
        <v>181.97820000000002</v>
      </c>
      <c r="E499" s="270">
        <v>66.320399999999992</v>
      </c>
      <c r="F499" s="270">
        <v>7.2317999999999989</v>
      </c>
      <c r="G499" s="270">
        <v>82.486550000000008</v>
      </c>
      <c r="H499" s="270">
        <v>662.92179999999996</v>
      </c>
    </row>
    <row r="500" spans="1:8">
      <c r="A500" s="268">
        <v>42025</v>
      </c>
      <c r="B500" s="269" t="s">
        <v>202</v>
      </c>
      <c r="C500" s="270">
        <v>15.041600000000001</v>
      </c>
      <c r="D500" s="270">
        <v>8.4252000000000002</v>
      </c>
      <c r="E500" s="270">
        <v>3.0701999999999998</v>
      </c>
      <c r="F500" s="270">
        <v>0.33490000000000003</v>
      </c>
      <c r="G500" s="270">
        <v>3.8190500000000003</v>
      </c>
      <c r="H500" s="270">
        <v>30.690950000000004</v>
      </c>
    </row>
    <row r="501" spans="1:8">
      <c r="A501" s="268">
        <v>42025</v>
      </c>
      <c r="B501" s="269" t="s">
        <v>203</v>
      </c>
      <c r="C501" s="270">
        <v>0</v>
      </c>
      <c r="D501" s="270">
        <v>0</v>
      </c>
      <c r="E501" s="270">
        <v>0</v>
      </c>
      <c r="F501" s="270">
        <v>0</v>
      </c>
      <c r="G501" s="270">
        <v>0</v>
      </c>
      <c r="H501" s="270">
        <v>0</v>
      </c>
    </row>
    <row r="502" spans="1:8">
      <c r="A502" s="268">
        <v>42025</v>
      </c>
      <c r="B502" s="269" t="s">
        <v>204</v>
      </c>
      <c r="C502" s="270">
        <v>0</v>
      </c>
      <c r="D502" s="270">
        <v>0</v>
      </c>
      <c r="E502" s="270">
        <v>0</v>
      </c>
      <c r="F502" s="270">
        <v>0</v>
      </c>
      <c r="G502" s="270">
        <v>0</v>
      </c>
      <c r="H502" s="270">
        <v>0</v>
      </c>
    </row>
    <row r="503" spans="1:8">
      <c r="A503" s="268">
        <v>42025</v>
      </c>
      <c r="B503" s="269" t="s">
        <v>205</v>
      </c>
      <c r="C503" s="270">
        <v>0</v>
      </c>
      <c r="D503" s="270">
        <v>0</v>
      </c>
      <c r="E503" s="270">
        <v>0</v>
      </c>
      <c r="F503" s="270">
        <v>0</v>
      </c>
      <c r="G503" s="270">
        <v>0</v>
      </c>
      <c r="H503" s="270">
        <v>0</v>
      </c>
    </row>
    <row r="504" spans="1:8">
      <c r="A504" s="268">
        <v>42025</v>
      </c>
      <c r="B504" s="269" t="s">
        <v>71</v>
      </c>
      <c r="C504" s="270">
        <v>0</v>
      </c>
      <c r="D504" s="270">
        <v>0</v>
      </c>
      <c r="E504" s="270">
        <v>0</v>
      </c>
      <c r="F504" s="270">
        <v>0</v>
      </c>
      <c r="G504" s="270">
        <v>0</v>
      </c>
      <c r="H504" s="270">
        <v>0</v>
      </c>
    </row>
    <row r="505" spans="1:8">
      <c r="A505" s="268">
        <v>42025</v>
      </c>
      <c r="B505" s="269" t="s">
        <v>206</v>
      </c>
      <c r="C505" s="270">
        <v>0</v>
      </c>
      <c r="D505" s="270">
        <v>0</v>
      </c>
      <c r="E505" s="270">
        <v>0</v>
      </c>
      <c r="F505" s="270">
        <v>0</v>
      </c>
      <c r="G505" s="270">
        <v>0</v>
      </c>
      <c r="H505" s="270">
        <v>0</v>
      </c>
    </row>
    <row r="506" spans="1:8">
      <c r="A506" s="268">
        <v>42026</v>
      </c>
      <c r="B506" s="269" t="s">
        <v>185</v>
      </c>
      <c r="C506" s="270">
        <v>0</v>
      </c>
      <c r="D506" s="270">
        <v>0</v>
      </c>
      <c r="E506" s="270">
        <v>0</v>
      </c>
      <c r="F506" s="270">
        <v>0</v>
      </c>
      <c r="G506" s="270">
        <v>0</v>
      </c>
      <c r="H506" s="270">
        <v>0</v>
      </c>
    </row>
    <row r="507" spans="1:8">
      <c r="A507" s="268">
        <v>42026</v>
      </c>
      <c r="B507" s="269" t="s">
        <v>186</v>
      </c>
      <c r="C507" s="270">
        <v>0</v>
      </c>
      <c r="D507" s="270">
        <v>0</v>
      </c>
      <c r="E507" s="270">
        <v>0</v>
      </c>
      <c r="F507" s="270">
        <v>0</v>
      </c>
      <c r="G507" s="270">
        <v>0</v>
      </c>
      <c r="H507" s="270">
        <v>0</v>
      </c>
    </row>
    <row r="508" spans="1:8">
      <c r="A508" s="268">
        <v>42026</v>
      </c>
      <c r="B508" s="269" t="s">
        <v>187</v>
      </c>
      <c r="C508" s="270">
        <v>0</v>
      </c>
      <c r="D508" s="270">
        <v>0</v>
      </c>
      <c r="E508" s="270">
        <v>0</v>
      </c>
      <c r="F508" s="270">
        <v>0</v>
      </c>
      <c r="G508" s="270">
        <v>0</v>
      </c>
      <c r="H508" s="270">
        <v>0</v>
      </c>
    </row>
    <row r="509" spans="1:8">
      <c r="A509" s="268">
        <v>42026</v>
      </c>
      <c r="B509" s="269" t="s">
        <v>188</v>
      </c>
      <c r="C509" s="270">
        <v>0</v>
      </c>
      <c r="D509" s="270">
        <v>0</v>
      </c>
      <c r="E509" s="270">
        <v>0</v>
      </c>
      <c r="F509" s="270">
        <v>0</v>
      </c>
      <c r="G509" s="270">
        <v>0</v>
      </c>
      <c r="H509" s="270">
        <v>0</v>
      </c>
    </row>
    <row r="510" spans="1:8">
      <c r="A510" s="268">
        <v>42026</v>
      </c>
      <c r="B510" s="269" t="s">
        <v>189</v>
      </c>
      <c r="C510" s="270">
        <v>0</v>
      </c>
      <c r="D510" s="270">
        <v>0</v>
      </c>
      <c r="E510" s="270">
        <v>0</v>
      </c>
      <c r="F510" s="270">
        <v>0</v>
      </c>
      <c r="G510" s="270">
        <v>0</v>
      </c>
      <c r="H510" s="270">
        <v>0</v>
      </c>
    </row>
    <row r="511" spans="1:8">
      <c r="A511" s="268">
        <v>42026</v>
      </c>
      <c r="B511" s="269" t="s">
        <v>190</v>
      </c>
      <c r="C511" s="270">
        <v>0</v>
      </c>
      <c r="D511" s="270">
        <v>0</v>
      </c>
      <c r="E511" s="270">
        <v>0</v>
      </c>
      <c r="F511" s="270">
        <v>0</v>
      </c>
      <c r="G511" s="270">
        <v>0</v>
      </c>
      <c r="H511" s="270">
        <v>0</v>
      </c>
    </row>
    <row r="512" spans="1:8">
      <c r="A512" s="268">
        <v>42026</v>
      </c>
      <c r="B512" s="269" t="s">
        <v>191</v>
      </c>
      <c r="C512" s="270">
        <v>0</v>
      </c>
      <c r="D512" s="270">
        <v>0</v>
      </c>
      <c r="E512" s="270">
        <v>0</v>
      </c>
      <c r="F512" s="270">
        <v>0</v>
      </c>
      <c r="G512" s="270">
        <v>0</v>
      </c>
      <c r="H512" s="270">
        <v>0</v>
      </c>
    </row>
    <row r="513" spans="1:8">
      <c r="A513" s="268">
        <v>42026</v>
      </c>
      <c r="B513" s="269" t="s">
        <v>192</v>
      </c>
      <c r="C513" s="270">
        <v>6.01715</v>
      </c>
      <c r="D513" s="270">
        <v>3.37025</v>
      </c>
      <c r="E513" s="270">
        <v>1.2282500000000001</v>
      </c>
      <c r="F513" s="270">
        <v>0.1343</v>
      </c>
      <c r="G513" s="270">
        <v>1.52745</v>
      </c>
      <c r="H513" s="270">
        <v>12.2774</v>
      </c>
    </row>
    <row r="514" spans="1:8">
      <c r="A514" s="268">
        <v>42026</v>
      </c>
      <c r="B514" s="269" t="s">
        <v>193</v>
      </c>
      <c r="C514" s="270">
        <v>794.21195</v>
      </c>
      <c r="D514" s="270">
        <v>444.8356</v>
      </c>
      <c r="E514" s="270">
        <v>162.11624999999998</v>
      </c>
      <c r="F514" s="270">
        <v>17.67745</v>
      </c>
      <c r="G514" s="270">
        <v>201.63445000000002</v>
      </c>
      <c r="H514" s="270">
        <v>1620.4757</v>
      </c>
    </row>
    <row r="515" spans="1:8">
      <c r="A515" s="268">
        <v>42026</v>
      </c>
      <c r="B515" s="269" t="s">
        <v>65</v>
      </c>
      <c r="C515" s="270">
        <v>3140.7465999999999</v>
      </c>
      <c r="D515" s="270">
        <v>1759.1225999999999</v>
      </c>
      <c r="E515" s="270">
        <v>641.09804999999994</v>
      </c>
      <c r="F515" s="270">
        <v>69.906549999999996</v>
      </c>
      <c r="G515" s="270">
        <v>797.37310000000002</v>
      </c>
      <c r="H515" s="270">
        <v>6408.2469000000001</v>
      </c>
    </row>
    <row r="516" spans="1:8">
      <c r="A516" s="268">
        <v>42026</v>
      </c>
      <c r="B516" s="269" t="s">
        <v>194</v>
      </c>
      <c r="C516" s="270">
        <v>5673.80015</v>
      </c>
      <c r="D516" s="270">
        <v>3177.8788500000001</v>
      </c>
      <c r="E516" s="270">
        <v>1158.1513499999999</v>
      </c>
      <c r="F516" s="270">
        <v>126.28790000000001</v>
      </c>
      <c r="G516" s="270">
        <v>1440.46525</v>
      </c>
      <c r="H516" s="270">
        <v>11576.583500000001</v>
      </c>
    </row>
    <row r="517" spans="1:8">
      <c r="A517" s="268">
        <v>42026</v>
      </c>
      <c r="B517" s="269" t="s">
        <v>195</v>
      </c>
      <c r="C517" s="270">
        <v>7496.8775999999998</v>
      </c>
      <c r="D517" s="270">
        <v>4198.9787500000002</v>
      </c>
      <c r="E517" s="270">
        <v>1530.28305</v>
      </c>
      <c r="F517" s="270">
        <v>166.86520000000002</v>
      </c>
      <c r="G517" s="270">
        <v>1903.3089499999999</v>
      </c>
      <c r="H517" s="270">
        <v>15296.313550000001</v>
      </c>
    </row>
    <row r="518" spans="1:8">
      <c r="A518" s="268">
        <v>42026</v>
      </c>
      <c r="B518" s="269" t="s">
        <v>196</v>
      </c>
      <c r="C518" s="270">
        <v>8865.6895499999991</v>
      </c>
      <c r="D518" s="270">
        <v>4965.6455999999998</v>
      </c>
      <c r="E518" s="270">
        <v>1809.6882499999999</v>
      </c>
      <c r="F518" s="270">
        <v>197.33260000000001</v>
      </c>
      <c r="G518" s="270">
        <v>2250.8229499999998</v>
      </c>
      <c r="H518" s="270">
        <v>18089.178949999994</v>
      </c>
    </row>
    <row r="519" spans="1:8">
      <c r="A519" s="268">
        <v>42026</v>
      </c>
      <c r="B519" s="269" t="s">
        <v>197</v>
      </c>
      <c r="C519" s="270">
        <v>9016.1080999999995</v>
      </c>
      <c r="D519" s="270">
        <v>5049.8950500000001</v>
      </c>
      <c r="E519" s="270">
        <v>1840.3928000000001</v>
      </c>
      <c r="F519" s="270">
        <v>200.68074999999999</v>
      </c>
      <c r="G519" s="270">
        <v>2289.0109000000002</v>
      </c>
      <c r="H519" s="270">
        <v>18396.087600000003</v>
      </c>
    </row>
    <row r="520" spans="1:8">
      <c r="A520" s="268">
        <v>42026</v>
      </c>
      <c r="B520" s="269" t="s">
        <v>198</v>
      </c>
      <c r="C520" s="270">
        <v>8056.4359999999997</v>
      </c>
      <c r="D520" s="270">
        <v>4512.3856500000002</v>
      </c>
      <c r="E520" s="270">
        <v>1644.5018</v>
      </c>
      <c r="F520" s="270">
        <v>179.32024999999999</v>
      </c>
      <c r="G520" s="270">
        <v>2045.3694499999999</v>
      </c>
      <c r="H520" s="270">
        <v>16438.013149999999</v>
      </c>
    </row>
    <row r="521" spans="1:8">
      <c r="A521" s="268">
        <v>42026</v>
      </c>
      <c r="B521" s="269" t="s">
        <v>199</v>
      </c>
      <c r="C521" s="270">
        <v>5589.5659999999998</v>
      </c>
      <c r="D521" s="270">
        <v>3130.69875</v>
      </c>
      <c r="E521" s="270">
        <v>1140.9575500000001</v>
      </c>
      <c r="F521" s="270">
        <v>124.41279999999999</v>
      </c>
      <c r="G521" s="270">
        <v>1419.0801000000001</v>
      </c>
      <c r="H521" s="270">
        <v>11404.715199999999</v>
      </c>
    </row>
    <row r="522" spans="1:8">
      <c r="A522" s="268">
        <v>42026</v>
      </c>
      <c r="B522" s="269" t="s">
        <v>200</v>
      </c>
      <c r="C522" s="270">
        <v>2635.3391499999998</v>
      </c>
      <c r="D522" s="270">
        <v>1476.0454</v>
      </c>
      <c r="E522" s="270">
        <v>537.93269999999995</v>
      </c>
      <c r="F522" s="270">
        <v>58.657649999999997</v>
      </c>
      <c r="G522" s="270">
        <v>669.06049999999993</v>
      </c>
      <c r="H522" s="270">
        <v>5377.0353999999998</v>
      </c>
    </row>
    <row r="523" spans="1:8">
      <c r="A523" s="268">
        <v>42026</v>
      </c>
      <c r="B523" s="269" t="s">
        <v>201</v>
      </c>
      <c r="C523" s="270">
        <v>312.87139999999999</v>
      </c>
      <c r="D523" s="270">
        <v>175.23855</v>
      </c>
      <c r="E523" s="270">
        <v>63.863900000000001</v>
      </c>
      <c r="F523" s="270">
        <v>6.9640499999999994</v>
      </c>
      <c r="G523" s="270">
        <v>79.431649999999991</v>
      </c>
      <c r="H523" s="270">
        <v>638.36955</v>
      </c>
    </row>
    <row r="524" spans="1:8">
      <c r="A524" s="268">
        <v>42026</v>
      </c>
      <c r="B524" s="269" t="s">
        <v>202</v>
      </c>
      <c r="C524" s="270">
        <v>15.041600000000001</v>
      </c>
      <c r="D524" s="270">
        <v>8.4252000000000002</v>
      </c>
      <c r="E524" s="270">
        <v>3.0701999999999998</v>
      </c>
      <c r="F524" s="270">
        <v>0.33490000000000003</v>
      </c>
      <c r="G524" s="270">
        <v>3.8190500000000003</v>
      </c>
      <c r="H524" s="270">
        <v>30.690950000000004</v>
      </c>
    </row>
    <row r="525" spans="1:8">
      <c r="A525" s="268">
        <v>42026</v>
      </c>
      <c r="B525" s="269" t="s">
        <v>203</v>
      </c>
      <c r="C525" s="270">
        <v>0</v>
      </c>
      <c r="D525" s="270">
        <v>0</v>
      </c>
      <c r="E525" s="270">
        <v>0</v>
      </c>
      <c r="F525" s="270">
        <v>0</v>
      </c>
      <c r="G525" s="270">
        <v>0</v>
      </c>
      <c r="H525" s="270">
        <v>0</v>
      </c>
    </row>
    <row r="526" spans="1:8">
      <c r="A526" s="268">
        <v>42026</v>
      </c>
      <c r="B526" s="269" t="s">
        <v>204</v>
      </c>
      <c r="C526" s="270">
        <v>0</v>
      </c>
      <c r="D526" s="270">
        <v>0</v>
      </c>
      <c r="E526" s="270">
        <v>0</v>
      </c>
      <c r="F526" s="270">
        <v>0</v>
      </c>
      <c r="G526" s="270">
        <v>0</v>
      </c>
      <c r="H526" s="270">
        <v>0</v>
      </c>
    </row>
    <row r="527" spans="1:8">
      <c r="A527" s="268">
        <v>42026</v>
      </c>
      <c r="B527" s="269" t="s">
        <v>205</v>
      </c>
      <c r="C527" s="270">
        <v>0</v>
      </c>
      <c r="D527" s="270">
        <v>0</v>
      </c>
      <c r="E527" s="270">
        <v>0</v>
      </c>
      <c r="F527" s="270">
        <v>0</v>
      </c>
      <c r="G527" s="270">
        <v>0</v>
      </c>
      <c r="H527" s="270">
        <v>0</v>
      </c>
    </row>
    <row r="528" spans="1:8">
      <c r="A528" s="268">
        <v>42026</v>
      </c>
      <c r="B528" s="269" t="s">
        <v>71</v>
      </c>
      <c r="C528" s="270">
        <v>0</v>
      </c>
      <c r="D528" s="270">
        <v>0</v>
      </c>
      <c r="E528" s="270">
        <v>0</v>
      </c>
      <c r="F528" s="270">
        <v>0</v>
      </c>
      <c r="G528" s="270">
        <v>0</v>
      </c>
      <c r="H528" s="270">
        <v>0</v>
      </c>
    </row>
    <row r="529" spans="1:8">
      <c r="A529" s="268">
        <v>42026</v>
      </c>
      <c r="B529" s="269" t="s">
        <v>206</v>
      </c>
      <c r="C529" s="270">
        <v>0</v>
      </c>
      <c r="D529" s="270">
        <v>0</v>
      </c>
      <c r="E529" s="270">
        <v>0</v>
      </c>
      <c r="F529" s="270">
        <v>0</v>
      </c>
      <c r="G529" s="270">
        <v>0</v>
      </c>
      <c r="H529" s="270">
        <v>0</v>
      </c>
    </row>
    <row r="530" spans="1:8">
      <c r="A530" s="268">
        <v>42027</v>
      </c>
      <c r="B530" s="269" t="s">
        <v>185</v>
      </c>
      <c r="C530" s="270">
        <v>0</v>
      </c>
      <c r="D530" s="270">
        <v>0</v>
      </c>
      <c r="E530" s="270">
        <v>0</v>
      </c>
      <c r="F530" s="270">
        <v>0</v>
      </c>
      <c r="G530" s="270">
        <v>0</v>
      </c>
      <c r="H530" s="270">
        <v>0</v>
      </c>
    </row>
    <row r="531" spans="1:8">
      <c r="A531" s="268">
        <v>42027</v>
      </c>
      <c r="B531" s="269" t="s">
        <v>186</v>
      </c>
      <c r="C531" s="270">
        <v>0</v>
      </c>
      <c r="D531" s="270">
        <v>0</v>
      </c>
      <c r="E531" s="270">
        <v>0</v>
      </c>
      <c r="F531" s="270">
        <v>0</v>
      </c>
      <c r="G531" s="270">
        <v>0</v>
      </c>
      <c r="H531" s="270">
        <v>0</v>
      </c>
    </row>
    <row r="532" spans="1:8">
      <c r="A532" s="268">
        <v>42027</v>
      </c>
      <c r="B532" s="269" t="s">
        <v>187</v>
      </c>
      <c r="C532" s="270">
        <v>0</v>
      </c>
      <c r="D532" s="270">
        <v>0</v>
      </c>
      <c r="E532" s="270">
        <v>0</v>
      </c>
      <c r="F532" s="270">
        <v>0</v>
      </c>
      <c r="G532" s="270">
        <v>0</v>
      </c>
      <c r="H532" s="270">
        <v>0</v>
      </c>
    </row>
    <row r="533" spans="1:8">
      <c r="A533" s="268">
        <v>42027</v>
      </c>
      <c r="B533" s="269" t="s">
        <v>188</v>
      </c>
      <c r="C533" s="270">
        <v>0</v>
      </c>
      <c r="D533" s="270">
        <v>0</v>
      </c>
      <c r="E533" s="270">
        <v>0</v>
      </c>
      <c r="F533" s="270">
        <v>0</v>
      </c>
      <c r="G533" s="270">
        <v>0</v>
      </c>
      <c r="H533" s="270">
        <v>0</v>
      </c>
    </row>
    <row r="534" spans="1:8">
      <c r="A534" s="268">
        <v>42027</v>
      </c>
      <c r="B534" s="269" t="s">
        <v>189</v>
      </c>
      <c r="C534" s="270">
        <v>0</v>
      </c>
      <c r="D534" s="270">
        <v>0</v>
      </c>
      <c r="E534" s="270">
        <v>0</v>
      </c>
      <c r="F534" s="270">
        <v>0</v>
      </c>
      <c r="G534" s="270">
        <v>0</v>
      </c>
      <c r="H534" s="270">
        <v>0</v>
      </c>
    </row>
    <row r="535" spans="1:8">
      <c r="A535" s="268">
        <v>42027</v>
      </c>
      <c r="B535" s="269" t="s">
        <v>190</v>
      </c>
      <c r="C535" s="270">
        <v>0</v>
      </c>
      <c r="D535" s="270">
        <v>0</v>
      </c>
      <c r="E535" s="270">
        <v>0</v>
      </c>
      <c r="F535" s="270">
        <v>0</v>
      </c>
      <c r="G535" s="270">
        <v>0</v>
      </c>
      <c r="H535" s="270">
        <v>0</v>
      </c>
    </row>
    <row r="536" spans="1:8">
      <c r="A536" s="268">
        <v>42027</v>
      </c>
      <c r="B536" s="269" t="s">
        <v>191</v>
      </c>
      <c r="C536" s="270">
        <v>0</v>
      </c>
      <c r="D536" s="270">
        <v>0</v>
      </c>
      <c r="E536" s="270">
        <v>0</v>
      </c>
      <c r="F536" s="270">
        <v>0</v>
      </c>
      <c r="G536" s="270">
        <v>0</v>
      </c>
      <c r="H536" s="270">
        <v>0</v>
      </c>
    </row>
    <row r="537" spans="1:8">
      <c r="A537" s="268">
        <v>42027</v>
      </c>
      <c r="B537" s="269" t="s">
        <v>192</v>
      </c>
      <c r="C537" s="270">
        <v>3.0081500000000001</v>
      </c>
      <c r="D537" s="270">
        <v>1.6846999999999999</v>
      </c>
      <c r="E537" s="270">
        <v>0.61369999999999991</v>
      </c>
      <c r="F537" s="270">
        <v>6.7150000000000001E-2</v>
      </c>
      <c r="G537" s="270">
        <v>0.76415</v>
      </c>
      <c r="H537" s="270">
        <v>6.1378500000000003</v>
      </c>
    </row>
    <row r="538" spans="1:8">
      <c r="A538" s="268">
        <v>42027</v>
      </c>
      <c r="B538" s="269" t="s">
        <v>193</v>
      </c>
      <c r="C538" s="270">
        <v>490.36584999999997</v>
      </c>
      <c r="D538" s="270">
        <v>274.65199999999999</v>
      </c>
      <c r="E538" s="270">
        <v>100.09515</v>
      </c>
      <c r="F538" s="270">
        <v>10.914849999999999</v>
      </c>
      <c r="G538" s="270">
        <v>124.4944</v>
      </c>
      <c r="H538" s="270">
        <v>1000.5222499999998</v>
      </c>
    </row>
    <row r="539" spans="1:8">
      <c r="A539" s="268">
        <v>42027</v>
      </c>
      <c r="B539" s="269" t="s">
        <v>65</v>
      </c>
      <c r="C539" s="270">
        <v>2069.7636000000002</v>
      </c>
      <c r="D539" s="270">
        <v>1159.2682500000001</v>
      </c>
      <c r="E539" s="270">
        <v>422.48569999999995</v>
      </c>
      <c r="F539" s="270">
        <v>46.06915</v>
      </c>
      <c r="G539" s="270">
        <v>525.47169999999994</v>
      </c>
      <c r="H539" s="270">
        <v>4223.0583999999999</v>
      </c>
    </row>
    <row r="540" spans="1:8">
      <c r="A540" s="268">
        <v>42027</v>
      </c>
      <c r="B540" s="269" t="s">
        <v>194</v>
      </c>
      <c r="C540" s="270">
        <v>3453.6179999999999</v>
      </c>
      <c r="D540" s="270">
        <v>1934.36115</v>
      </c>
      <c r="E540" s="270">
        <v>704.96195</v>
      </c>
      <c r="F540" s="270">
        <v>76.87060000000001</v>
      </c>
      <c r="G540" s="270">
        <v>876.80475000000001</v>
      </c>
      <c r="H540" s="270">
        <v>7046.6164500000004</v>
      </c>
    </row>
    <row r="541" spans="1:8">
      <c r="A541" s="268">
        <v>42027</v>
      </c>
      <c r="B541" s="269" t="s">
        <v>195</v>
      </c>
      <c r="C541" s="270">
        <v>4398.2484999999997</v>
      </c>
      <c r="D541" s="270">
        <v>2463.44535</v>
      </c>
      <c r="E541" s="270">
        <v>897.78274999999985</v>
      </c>
      <c r="F541" s="270">
        <v>97.896199999999993</v>
      </c>
      <c r="G541" s="270">
        <v>1116.6279999999999</v>
      </c>
      <c r="H541" s="270">
        <v>8974.0007999999998</v>
      </c>
    </row>
    <row r="542" spans="1:8">
      <c r="A542" s="268">
        <v>42027</v>
      </c>
      <c r="B542" s="269" t="s">
        <v>196</v>
      </c>
      <c r="C542" s="270">
        <v>5920.4871499999999</v>
      </c>
      <c r="D542" s="270">
        <v>3316.0472</v>
      </c>
      <c r="E542" s="270">
        <v>1208.5061999999998</v>
      </c>
      <c r="F542" s="270">
        <v>131.77804999999998</v>
      </c>
      <c r="G542" s="270">
        <v>1503.0941</v>
      </c>
      <c r="H542" s="270">
        <v>12079.912699999999</v>
      </c>
    </row>
    <row r="543" spans="1:8">
      <c r="A543" s="268">
        <v>42027</v>
      </c>
      <c r="B543" s="269" t="s">
        <v>197</v>
      </c>
      <c r="C543" s="270">
        <v>7090.7467500000002</v>
      </c>
      <c r="D543" s="270">
        <v>3971.5059999999994</v>
      </c>
      <c r="E543" s="270">
        <v>1447.38255</v>
      </c>
      <c r="F543" s="270">
        <v>157.82544999999999</v>
      </c>
      <c r="G543" s="270">
        <v>1800.1996999999999</v>
      </c>
      <c r="H543" s="270">
        <v>14467.660450000001</v>
      </c>
    </row>
    <row r="544" spans="1:8">
      <c r="A544" s="268">
        <v>42027</v>
      </c>
      <c r="B544" s="269" t="s">
        <v>198</v>
      </c>
      <c r="C544" s="270">
        <v>7045.6211000000003</v>
      </c>
      <c r="D544" s="270">
        <v>3946.2312499999998</v>
      </c>
      <c r="E544" s="270">
        <v>1438.1710999999998</v>
      </c>
      <c r="F544" s="270">
        <v>156.82160000000002</v>
      </c>
      <c r="G544" s="270">
        <v>1788.7433999999998</v>
      </c>
      <c r="H544" s="270">
        <v>14375.588449999997</v>
      </c>
    </row>
    <row r="545" spans="1:8">
      <c r="A545" s="268">
        <v>42027</v>
      </c>
      <c r="B545" s="269" t="s">
        <v>199</v>
      </c>
      <c r="C545" s="270">
        <v>5234.5770999999995</v>
      </c>
      <c r="D545" s="270">
        <v>2931.8710000000001</v>
      </c>
      <c r="E545" s="270">
        <v>1068.4959000000001</v>
      </c>
      <c r="F545" s="270">
        <v>116.5112</v>
      </c>
      <c r="G545" s="270">
        <v>1328.9554499999999</v>
      </c>
      <c r="H545" s="270">
        <v>10680.41065</v>
      </c>
    </row>
    <row r="546" spans="1:8">
      <c r="A546" s="268">
        <v>42027</v>
      </c>
      <c r="B546" s="269" t="s">
        <v>200</v>
      </c>
      <c r="C546" s="270">
        <v>2283.3584000000001</v>
      </c>
      <c r="D546" s="270">
        <v>1278.9023499999998</v>
      </c>
      <c r="E546" s="270">
        <v>466.0856</v>
      </c>
      <c r="F546" s="270">
        <v>50.8232</v>
      </c>
      <c r="G546" s="270">
        <v>579.69915000000003</v>
      </c>
      <c r="H546" s="270">
        <v>4658.8687000000009</v>
      </c>
    </row>
    <row r="547" spans="1:8">
      <c r="A547" s="268">
        <v>42027</v>
      </c>
      <c r="B547" s="269" t="s">
        <v>201</v>
      </c>
      <c r="C547" s="270">
        <v>342.95544999999998</v>
      </c>
      <c r="D547" s="270">
        <v>192.0881</v>
      </c>
      <c r="E547" s="270">
        <v>70.00515</v>
      </c>
      <c r="F547" s="270">
        <v>7.6338499999999998</v>
      </c>
      <c r="G547" s="270">
        <v>87.069749999999999</v>
      </c>
      <c r="H547" s="270">
        <v>699.75229999999999</v>
      </c>
    </row>
    <row r="548" spans="1:8">
      <c r="A548" s="268">
        <v>42027</v>
      </c>
      <c r="B548" s="269" t="s">
        <v>202</v>
      </c>
      <c r="C548" s="270">
        <v>15.041600000000001</v>
      </c>
      <c r="D548" s="270">
        <v>8.4252000000000002</v>
      </c>
      <c r="E548" s="270">
        <v>3.0701999999999998</v>
      </c>
      <c r="F548" s="270">
        <v>0.33490000000000003</v>
      </c>
      <c r="G548" s="270">
        <v>3.8190500000000003</v>
      </c>
      <c r="H548" s="270">
        <v>30.690950000000004</v>
      </c>
    </row>
    <row r="549" spans="1:8">
      <c r="A549" s="268">
        <v>42027</v>
      </c>
      <c r="B549" s="269" t="s">
        <v>203</v>
      </c>
      <c r="C549" s="270">
        <v>0</v>
      </c>
      <c r="D549" s="270">
        <v>0</v>
      </c>
      <c r="E549" s="270">
        <v>0</v>
      </c>
      <c r="F549" s="270">
        <v>0</v>
      </c>
      <c r="G549" s="270">
        <v>0</v>
      </c>
      <c r="H549" s="270">
        <v>0</v>
      </c>
    </row>
    <row r="550" spans="1:8">
      <c r="A550" s="268">
        <v>42027</v>
      </c>
      <c r="B550" s="269" t="s">
        <v>204</v>
      </c>
      <c r="C550" s="270">
        <v>0</v>
      </c>
      <c r="D550" s="270">
        <v>0</v>
      </c>
      <c r="E550" s="270">
        <v>0</v>
      </c>
      <c r="F550" s="270">
        <v>0</v>
      </c>
      <c r="G550" s="270">
        <v>0</v>
      </c>
      <c r="H550" s="270">
        <v>0</v>
      </c>
    </row>
    <row r="551" spans="1:8">
      <c r="A551" s="268">
        <v>42027</v>
      </c>
      <c r="B551" s="269" t="s">
        <v>205</v>
      </c>
      <c r="C551" s="270">
        <v>0</v>
      </c>
      <c r="D551" s="270">
        <v>0</v>
      </c>
      <c r="E551" s="270">
        <v>0</v>
      </c>
      <c r="F551" s="270">
        <v>0</v>
      </c>
      <c r="G551" s="270">
        <v>0</v>
      </c>
      <c r="H551" s="270">
        <v>0</v>
      </c>
    </row>
    <row r="552" spans="1:8">
      <c r="A552" s="268">
        <v>42027</v>
      </c>
      <c r="B552" s="269" t="s">
        <v>71</v>
      </c>
      <c r="C552" s="270">
        <v>0</v>
      </c>
      <c r="D552" s="270">
        <v>0</v>
      </c>
      <c r="E552" s="270">
        <v>0</v>
      </c>
      <c r="F552" s="270">
        <v>0</v>
      </c>
      <c r="G552" s="270">
        <v>0</v>
      </c>
      <c r="H552" s="270">
        <v>0</v>
      </c>
    </row>
    <row r="553" spans="1:8">
      <c r="A553" s="268">
        <v>42027</v>
      </c>
      <c r="B553" s="269" t="s">
        <v>206</v>
      </c>
      <c r="C553" s="270">
        <v>0</v>
      </c>
      <c r="D553" s="270">
        <v>0</v>
      </c>
      <c r="E553" s="270">
        <v>0</v>
      </c>
      <c r="F553" s="270">
        <v>0</v>
      </c>
      <c r="G553" s="270">
        <v>0</v>
      </c>
      <c r="H553" s="270">
        <v>0</v>
      </c>
    </row>
    <row r="554" spans="1:8">
      <c r="A554" s="268">
        <v>42028</v>
      </c>
      <c r="B554" s="269" t="s">
        <v>185</v>
      </c>
      <c r="C554" s="270">
        <v>0</v>
      </c>
      <c r="D554" s="270">
        <v>0</v>
      </c>
      <c r="E554" s="270">
        <v>0</v>
      </c>
      <c r="F554" s="270">
        <v>0</v>
      </c>
      <c r="G554" s="270">
        <v>0</v>
      </c>
      <c r="H554" s="270">
        <v>0</v>
      </c>
    </row>
    <row r="555" spans="1:8">
      <c r="A555" s="268">
        <v>42028</v>
      </c>
      <c r="B555" s="269" t="s">
        <v>186</v>
      </c>
      <c r="C555" s="270">
        <v>0</v>
      </c>
      <c r="D555" s="270">
        <v>0</v>
      </c>
      <c r="E555" s="270">
        <v>0</v>
      </c>
      <c r="F555" s="270">
        <v>0</v>
      </c>
      <c r="G555" s="270">
        <v>0</v>
      </c>
      <c r="H555" s="270">
        <v>0</v>
      </c>
    </row>
    <row r="556" spans="1:8">
      <c r="A556" s="268">
        <v>42028</v>
      </c>
      <c r="B556" s="269" t="s">
        <v>187</v>
      </c>
      <c r="C556" s="270">
        <v>0</v>
      </c>
      <c r="D556" s="270">
        <v>0</v>
      </c>
      <c r="E556" s="270">
        <v>0</v>
      </c>
      <c r="F556" s="270">
        <v>0</v>
      </c>
      <c r="G556" s="270">
        <v>0</v>
      </c>
      <c r="H556" s="270">
        <v>0</v>
      </c>
    </row>
    <row r="557" spans="1:8">
      <c r="A557" s="268">
        <v>42028</v>
      </c>
      <c r="B557" s="269" t="s">
        <v>188</v>
      </c>
      <c r="C557" s="270">
        <v>0</v>
      </c>
      <c r="D557" s="270">
        <v>0</v>
      </c>
      <c r="E557" s="270">
        <v>0</v>
      </c>
      <c r="F557" s="270">
        <v>0</v>
      </c>
      <c r="G557" s="270">
        <v>0</v>
      </c>
      <c r="H557" s="270">
        <v>0</v>
      </c>
    </row>
    <row r="558" spans="1:8">
      <c r="A558" s="268">
        <v>42028</v>
      </c>
      <c r="B558" s="269" t="s">
        <v>189</v>
      </c>
      <c r="C558" s="270">
        <v>0</v>
      </c>
      <c r="D558" s="270">
        <v>0</v>
      </c>
      <c r="E558" s="270">
        <v>0</v>
      </c>
      <c r="F558" s="270">
        <v>0</v>
      </c>
      <c r="G558" s="270">
        <v>0</v>
      </c>
      <c r="H558" s="270">
        <v>0</v>
      </c>
    </row>
    <row r="559" spans="1:8">
      <c r="A559" s="268">
        <v>42028</v>
      </c>
      <c r="B559" s="269" t="s">
        <v>190</v>
      </c>
      <c r="C559" s="270">
        <v>0</v>
      </c>
      <c r="D559" s="270">
        <v>0</v>
      </c>
      <c r="E559" s="270">
        <v>0</v>
      </c>
      <c r="F559" s="270">
        <v>0</v>
      </c>
      <c r="G559" s="270">
        <v>0</v>
      </c>
      <c r="H559" s="270">
        <v>0</v>
      </c>
    </row>
    <row r="560" spans="1:8">
      <c r="A560" s="268">
        <v>42028</v>
      </c>
      <c r="B560" s="269" t="s">
        <v>191</v>
      </c>
      <c r="C560" s="270">
        <v>0</v>
      </c>
      <c r="D560" s="270">
        <v>0</v>
      </c>
      <c r="E560" s="270">
        <v>0</v>
      </c>
      <c r="F560" s="270">
        <v>0</v>
      </c>
      <c r="G560" s="270">
        <v>0</v>
      </c>
      <c r="H560" s="270">
        <v>0</v>
      </c>
    </row>
    <row r="561" spans="1:8">
      <c r="A561" s="268">
        <v>42028</v>
      </c>
      <c r="B561" s="269" t="s">
        <v>192</v>
      </c>
      <c r="C561" s="270">
        <v>6.01715</v>
      </c>
      <c r="D561" s="270">
        <v>3.37025</v>
      </c>
      <c r="E561" s="270">
        <v>1.2282500000000001</v>
      </c>
      <c r="F561" s="270">
        <v>0.1343</v>
      </c>
      <c r="G561" s="270">
        <v>1.52745</v>
      </c>
      <c r="H561" s="270">
        <v>12.2774</v>
      </c>
    </row>
    <row r="562" spans="1:8">
      <c r="A562" s="268">
        <v>42028</v>
      </c>
      <c r="B562" s="269" t="s">
        <v>193</v>
      </c>
      <c r="C562" s="270">
        <v>463.28995000000003</v>
      </c>
      <c r="D562" s="270">
        <v>259.48714999999999</v>
      </c>
      <c r="E562" s="270">
        <v>94.568449999999999</v>
      </c>
      <c r="F562" s="270">
        <v>10.312199999999999</v>
      </c>
      <c r="G562" s="270">
        <v>117.62045000000001</v>
      </c>
      <c r="H562" s="270">
        <v>945.27820000000008</v>
      </c>
    </row>
    <row r="563" spans="1:8">
      <c r="A563" s="268">
        <v>42028</v>
      </c>
      <c r="B563" s="269" t="s">
        <v>65</v>
      </c>
      <c r="C563" s="270">
        <v>2126.9227000000001</v>
      </c>
      <c r="D563" s="270">
        <v>1191.2835</v>
      </c>
      <c r="E563" s="270">
        <v>434.15364999999997</v>
      </c>
      <c r="F563" s="270">
        <v>47.34075</v>
      </c>
      <c r="G563" s="270">
        <v>539.98374999999999</v>
      </c>
      <c r="H563" s="270">
        <v>4339.6843499999995</v>
      </c>
    </row>
    <row r="564" spans="1:8">
      <c r="A564" s="268">
        <v>42028</v>
      </c>
      <c r="B564" s="269" t="s">
        <v>194</v>
      </c>
      <c r="C564" s="270">
        <v>4617.8595999999998</v>
      </c>
      <c r="D564" s="270">
        <v>2586.4497000000001</v>
      </c>
      <c r="E564" s="270">
        <v>942.61005</v>
      </c>
      <c r="F564" s="270">
        <v>102.78455</v>
      </c>
      <c r="G564" s="270">
        <v>1172.3828999999998</v>
      </c>
      <c r="H564" s="270">
        <v>9422.0867999999991</v>
      </c>
    </row>
    <row r="565" spans="1:8">
      <c r="A565" s="268">
        <v>42028</v>
      </c>
      <c r="B565" s="269" t="s">
        <v>195</v>
      </c>
      <c r="C565" s="270">
        <v>6100.9897499999997</v>
      </c>
      <c r="D565" s="270">
        <v>3417.1462000000001</v>
      </c>
      <c r="E565" s="270">
        <v>1245.3502999999998</v>
      </c>
      <c r="F565" s="270">
        <v>135.79599999999999</v>
      </c>
      <c r="G565" s="270">
        <v>1548.9201499999999</v>
      </c>
      <c r="H565" s="270">
        <v>12448.2024</v>
      </c>
    </row>
    <row r="566" spans="1:8">
      <c r="A566" s="268">
        <v>42028</v>
      </c>
      <c r="B566" s="269" t="s">
        <v>196</v>
      </c>
      <c r="C566" s="270">
        <v>5219.5355</v>
      </c>
      <c r="D566" s="270">
        <v>2923.4458</v>
      </c>
      <c r="E566" s="270">
        <v>1065.4257</v>
      </c>
      <c r="F566" s="270">
        <v>116.1763</v>
      </c>
      <c r="G566" s="270">
        <v>1325.1363999999999</v>
      </c>
      <c r="H566" s="270">
        <v>10649.719699999998</v>
      </c>
    </row>
    <row r="567" spans="1:8">
      <c r="A567" s="268">
        <v>42028</v>
      </c>
      <c r="B567" s="269" t="s">
        <v>197</v>
      </c>
      <c r="C567" s="270">
        <v>4611.8433000000005</v>
      </c>
      <c r="D567" s="270">
        <v>2583.0794499999997</v>
      </c>
      <c r="E567" s="270">
        <v>941.3818</v>
      </c>
      <c r="F567" s="270">
        <v>102.65025</v>
      </c>
      <c r="G567" s="270">
        <v>1170.85545</v>
      </c>
      <c r="H567" s="270">
        <v>9409.8102500000005</v>
      </c>
    </row>
    <row r="568" spans="1:8">
      <c r="A568" s="268">
        <v>42028</v>
      </c>
      <c r="B568" s="269" t="s">
        <v>198</v>
      </c>
      <c r="C568" s="270">
        <v>3288.1570000000002</v>
      </c>
      <c r="D568" s="270">
        <v>1841.6865</v>
      </c>
      <c r="E568" s="270">
        <v>671.18719999999996</v>
      </c>
      <c r="F568" s="270">
        <v>73.187549999999987</v>
      </c>
      <c r="G568" s="270">
        <v>834.79774999999995</v>
      </c>
      <c r="H568" s="270">
        <v>6709.0159999999996</v>
      </c>
    </row>
    <row r="569" spans="1:8">
      <c r="A569" s="268">
        <v>42028</v>
      </c>
      <c r="B569" s="269" t="s">
        <v>199</v>
      </c>
      <c r="C569" s="270">
        <v>1874.2194</v>
      </c>
      <c r="D569" s="270">
        <v>1049.7448999999999</v>
      </c>
      <c r="E569" s="270">
        <v>382.57055000000003</v>
      </c>
      <c r="F569" s="270">
        <v>41.716300000000004</v>
      </c>
      <c r="G569" s="270">
        <v>475.82745</v>
      </c>
      <c r="H569" s="270">
        <v>3824.0785999999994</v>
      </c>
    </row>
    <row r="570" spans="1:8">
      <c r="A570" s="268">
        <v>42028</v>
      </c>
      <c r="B570" s="269" t="s">
        <v>200</v>
      </c>
      <c r="C570" s="270">
        <v>758.11159999999995</v>
      </c>
      <c r="D570" s="270">
        <v>424.61579999999998</v>
      </c>
      <c r="E570" s="270">
        <v>154.74760000000001</v>
      </c>
      <c r="F570" s="270">
        <v>16.874199999999998</v>
      </c>
      <c r="G570" s="270">
        <v>192.46975</v>
      </c>
      <c r="H570" s="270">
        <v>1546.8189500000001</v>
      </c>
    </row>
    <row r="571" spans="1:8">
      <c r="A571" s="268">
        <v>42028</v>
      </c>
      <c r="B571" s="269" t="s">
        <v>201</v>
      </c>
      <c r="C571" s="270">
        <v>147.41040000000001</v>
      </c>
      <c r="D571" s="270">
        <v>82.563900000000004</v>
      </c>
      <c r="E571" s="270">
        <v>30.089999999999996</v>
      </c>
      <c r="F571" s="270">
        <v>3.2809999999999997</v>
      </c>
      <c r="G571" s="270">
        <v>37.42465</v>
      </c>
      <c r="H571" s="270">
        <v>300.76994999999999</v>
      </c>
    </row>
    <row r="572" spans="1:8">
      <c r="A572" s="268">
        <v>42028</v>
      </c>
      <c r="B572" s="269" t="s">
        <v>202</v>
      </c>
      <c r="C572" s="270">
        <v>12.03345</v>
      </c>
      <c r="D572" s="270">
        <v>6.7396500000000001</v>
      </c>
      <c r="E572" s="270">
        <v>2.4565000000000001</v>
      </c>
      <c r="F572" s="270">
        <v>0.26774999999999999</v>
      </c>
      <c r="G572" s="270">
        <v>3.0548999999999999</v>
      </c>
      <c r="H572" s="270">
        <v>24.552250000000001</v>
      </c>
    </row>
    <row r="573" spans="1:8">
      <c r="A573" s="268">
        <v>42028</v>
      </c>
      <c r="B573" s="269" t="s">
        <v>203</v>
      </c>
      <c r="C573" s="270">
        <v>0</v>
      </c>
      <c r="D573" s="270">
        <v>0</v>
      </c>
      <c r="E573" s="270">
        <v>0</v>
      </c>
      <c r="F573" s="270">
        <v>0</v>
      </c>
      <c r="G573" s="270">
        <v>0</v>
      </c>
      <c r="H573" s="270">
        <v>0</v>
      </c>
    </row>
    <row r="574" spans="1:8">
      <c r="A574" s="268">
        <v>42028</v>
      </c>
      <c r="B574" s="269" t="s">
        <v>204</v>
      </c>
      <c r="C574" s="270">
        <v>0</v>
      </c>
      <c r="D574" s="270">
        <v>0</v>
      </c>
      <c r="E574" s="270">
        <v>0</v>
      </c>
      <c r="F574" s="270">
        <v>0</v>
      </c>
      <c r="G574" s="270">
        <v>0</v>
      </c>
      <c r="H574" s="270">
        <v>0</v>
      </c>
    </row>
    <row r="575" spans="1:8">
      <c r="A575" s="268">
        <v>42028</v>
      </c>
      <c r="B575" s="269" t="s">
        <v>205</v>
      </c>
      <c r="C575" s="270">
        <v>0</v>
      </c>
      <c r="D575" s="270">
        <v>0</v>
      </c>
      <c r="E575" s="270">
        <v>0</v>
      </c>
      <c r="F575" s="270">
        <v>0</v>
      </c>
      <c r="G575" s="270">
        <v>0</v>
      </c>
      <c r="H575" s="270">
        <v>0</v>
      </c>
    </row>
    <row r="576" spans="1:8">
      <c r="A576" s="268">
        <v>42028</v>
      </c>
      <c r="B576" s="269" t="s">
        <v>71</v>
      </c>
      <c r="C576" s="270">
        <v>0</v>
      </c>
      <c r="D576" s="270">
        <v>0</v>
      </c>
      <c r="E576" s="270">
        <v>0</v>
      </c>
      <c r="F576" s="270">
        <v>0</v>
      </c>
      <c r="G576" s="270">
        <v>0</v>
      </c>
      <c r="H576" s="270">
        <v>0</v>
      </c>
    </row>
    <row r="577" spans="1:8">
      <c r="A577" s="268">
        <v>42028</v>
      </c>
      <c r="B577" s="269" t="s">
        <v>206</v>
      </c>
      <c r="C577" s="270">
        <v>0</v>
      </c>
      <c r="D577" s="270">
        <v>0</v>
      </c>
      <c r="E577" s="270">
        <v>0</v>
      </c>
      <c r="F577" s="270">
        <v>0</v>
      </c>
      <c r="G577" s="270">
        <v>0</v>
      </c>
      <c r="H577" s="270">
        <v>0</v>
      </c>
    </row>
    <row r="578" spans="1:8">
      <c r="A578" s="268">
        <v>42029</v>
      </c>
      <c r="B578" s="269" t="s">
        <v>185</v>
      </c>
      <c r="C578" s="270">
        <v>0</v>
      </c>
      <c r="D578" s="270">
        <v>0</v>
      </c>
      <c r="E578" s="270">
        <v>0</v>
      </c>
      <c r="F578" s="270">
        <v>0</v>
      </c>
      <c r="G578" s="270">
        <v>0</v>
      </c>
      <c r="H578" s="270">
        <v>0</v>
      </c>
    </row>
    <row r="579" spans="1:8">
      <c r="A579" s="268">
        <v>42029</v>
      </c>
      <c r="B579" s="269" t="s">
        <v>186</v>
      </c>
      <c r="C579" s="270">
        <v>0</v>
      </c>
      <c r="D579" s="270">
        <v>0</v>
      </c>
      <c r="E579" s="270">
        <v>0</v>
      </c>
      <c r="F579" s="270">
        <v>0</v>
      </c>
      <c r="G579" s="270">
        <v>0</v>
      </c>
      <c r="H579" s="270">
        <v>0</v>
      </c>
    </row>
    <row r="580" spans="1:8">
      <c r="A580" s="268">
        <v>42029</v>
      </c>
      <c r="B580" s="269" t="s">
        <v>187</v>
      </c>
      <c r="C580" s="270">
        <v>0</v>
      </c>
      <c r="D580" s="270">
        <v>0</v>
      </c>
      <c r="E580" s="270">
        <v>0</v>
      </c>
      <c r="F580" s="270">
        <v>0</v>
      </c>
      <c r="G580" s="270">
        <v>0</v>
      </c>
      <c r="H580" s="270">
        <v>0</v>
      </c>
    </row>
    <row r="581" spans="1:8">
      <c r="A581" s="268">
        <v>42029</v>
      </c>
      <c r="B581" s="269" t="s">
        <v>188</v>
      </c>
      <c r="C581" s="270">
        <v>0</v>
      </c>
      <c r="D581" s="270">
        <v>0</v>
      </c>
      <c r="E581" s="270">
        <v>0</v>
      </c>
      <c r="F581" s="270">
        <v>0</v>
      </c>
      <c r="G581" s="270">
        <v>0</v>
      </c>
      <c r="H581" s="270">
        <v>0</v>
      </c>
    </row>
    <row r="582" spans="1:8">
      <c r="A582" s="268">
        <v>42029</v>
      </c>
      <c r="B582" s="269" t="s">
        <v>189</v>
      </c>
      <c r="C582" s="270">
        <v>0</v>
      </c>
      <c r="D582" s="270">
        <v>0</v>
      </c>
      <c r="E582" s="270">
        <v>0</v>
      </c>
      <c r="F582" s="270">
        <v>0</v>
      </c>
      <c r="G582" s="270">
        <v>0</v>
      </c>
      <c r="H582" s="270">
        <v>0</v>
      </c>
    </row>
    <row r="583" spans="1:8">
      <c r="A583" s="268">
        <v>42029</v>
      </c>
      <c r="B583" s="269" t="s">
        <v>190</v>
      </c>
      <c r="C583" s="270">
        <v>0</v>
      </c>
      <c r="D583" s="270">
        <v>0</v>
      </c>
      <c r="E583" s="270">
        <v>0</v>
      </c>
      <c r="F583" s="270">
        <v>0</v>
      </c>
      <c r="G583" s="270">
        <v>0</v>
      </c>
      <c r="H583" s="270">
        <v>0</v>
      </c>
    </row>
    <row r="584" spans="1:8">
      <c r="A584" s="268">
        <v>42029</v>
      </c>
      <c r="B584" s="269" t="s">
        <v>191</v>
      </c>
      <c r="C584" s="270">
        <v>0</v>
      </c>
      <c r="D584" s="270">
        <v>0</v>
      </c>
      <c r="E584" s="270">
        <v>0</v>
      </c>
      <c r="F584" s="270">
        <v>0</v>
      </c>
      <c r="G584" s="270">
        <v>0</v>
      </c>
      <c r="H584" s="270">
        <v>0</v>
      </c>
    </row>
    <row r="585" spans="1:8">
      <c r="A585" s="268">
        <v>42029</v>
      </c>
      <c r="B585" s="269" t="s">
        <v>192</v>
      </c>
      <c r="C585" s="270">
        <v>12.03345</v>
      </c>
      <c r="D585" s="270">
        <v>6.7396500000000001</v>
      </c>
      <c r="E585" s="270">
        <v>2.4565000000000001</v>
      </c>
      <c r="F585" s="270">
        <v>0.26774999999999999</v>
      </c>
      <c r="G585" s="270">
        <v>3.0548999999999999</v>
      </c>
      <c r="H585" s="270">
        <v>24.552250000000001</v>
      </c>
    </row>
    <row r="586" spans="1:8">
      <c r="A586" s="268">
        <v>42029</v>
      </c>
      <c r="B586" s="269" t="s">
        <v>193</v>
      </c>
      <c r="C586" s="270">
        <v>673.87660000000005</v>
      </c>
      <c r="D586" s="270">
        <v>377.43655000000001</v>
      </c>
      <c r="E586" s="270">
        <v>137.5538</v>
      </c>
      <c r="F586" s="270">
        <v>14.9991</v>
      </c>
      <c r="G586" s="270">
        <v>171.08375000000001</v>
      </c>
      <c r="H586" s="270">
        <v>1374.9497999999999</v>
      </c>
    </row>
    <row r="587" spans="1:8">
      <c r="A587" s="268">
        <v>42029</v>
      </c>
      <c r="B587" s="269" t="s">
        <v>65</v>
      </c>
      <c r="C587" s="270">
        <v>2235.2246</v>
      </c>
      <c r="D587" s="270">
        <v>1251.9429</v>
      </c>
      <c r="E587" s="270">
        <v>456.26045000000005</v>
      </c>
      <c r="F587" s="270">
        <v>49.751349999999995</v>
      </c>
      <c r="G587" s="270">
        <v>567.47955000000002</v>
      </c>
      <c r="H587" s="270">
        <v>4560.6588499999998</v>
      </c>
    </row>
    <row r="588" spans="1:8">
      <c r="A588" s="268">
        <v>42029</v>
      </c>
      <c r="B588" s="269" t="s">
        <v>194</v>
      </c>
      <c r="C588" s="270">
        <v>4675.0186999999996</v>
      </c>
      <c r="D588" s="270">
        <v>2618.4640999999997</v>
      </c>
      <c r="E588" s="270">
        <v>954.27800000000002</v>
      </c>
      <c r="F588" s="270">
        <v>104.057</v>
      </c>
      <c r="G588" s="270">
        <v>1186.8949499999999</v>
      </c>
      <c r="H588" s="270">
        <v>9538.7127499999988</v>
      </c>
    </row>
    <row r="589" spans="1:8">
      <c r="A589" s="268">
        <v>42029</v>
      </c>
      <c r="B589" s="269" t="s">
        <v>195</v>
      </c>
      <c r="C589" s="270">
        <v>6982.4448499999999</v>
      </c>
      <c r="D589" s="270">
        <v>3910.8465999999999</v>
      </c>
      <c r="E589" s="270">
        <v>1425.27575</v>
      </c>
      <c r="F589" s="270">
        <v>155.41570000000002</v>
      </c>
      <c r="G589" s="270">
        <v>1772.7039</v>
      </c>
      <c r="H589" s="270">
        <v>14246.686799999999</v>
      </c>
    </row>
    <row r="590" spans="1:8">
      <c r="A590" s="268">
        <v>42029</v>
      </c>
      <c r="B590" s="269" t="s">
        <v>196</v>
      </c>
      <c r="C590" s="270">
        <v>8363.29025</v>
      </c>
      <c r="D590" s="270">
        <v>4684.2539499999993</v>
      </c>
      <c r="E590" s="270">
        <v>1707.1374499999999</v>
      </c>
      <c r="F590" s="270">
        <v>186.15</v>
      </c>
      <c r="G590" s="270">
        <v>2123.2736500000001</v>
      </c>
      <c r="H590" s="270">
        <v>17064.105299999999</v>
      </c>
    </row>
    <row r="591" spans="1:8">
      <c r="A591" s="268">
        <v>42029</v>
      </c>
      <c r="B591" s="269" t="s">
        <v>197</v>
      </c>
      <c r="C591" s="270">
        <v>8549.81</v>
      </c>
      <c r="D591" s="270">
        <v>4788.72235</v>
      </c>
      <c r="E591" s="270">
        <v>1745.2106499999998</v>
      </c>
      <c r="F591" s="270">
        <v>190.30139999999997</v>
      </c>
      <c r="G591" s="270">
        <v>2170.6271499999998</v>
      </c>
      <c r="H591" s="270">
        <v>17444.671549999995</v>
      </c>
    </row>
    <row r="592" spans="1:8">
      <c r="A592" s="268">
        <v>42029</v>
      </c>
      <c r="B592" s="269" t="s">
        <v>198</v>
      </c>
      <c r="C592" s="270">
        <v>7752.5890499999996</v>
      </c>
      <c r="D592" s="270">
        <v>4342.2020499999999</v>
      </c>
      <c r="E592" s="270">
        <v>1582.4798499999999</v>
      </c>
      <c r="F592" s="270">
        <v>172.55680000000001</v>
      </c>
      <c r="G592" s="270">
        <v>1968.22855</v>
      </c>
      <c r="H592" s="270">
        <v>15818.056299999998</v>
      </c>
    </row>
    <row r="593" spans="1:8">
      <c r="A593" s="268">
        <v>42029</v>
      </c>
      <c r="B593" s="269" t="s">
        <v>199</v>
      </c>
      <c r="C593" s="270">
        <v>5406.0552499999994</v>
      </c>
      <c r="D593" s="270">
        <v>3027.9150500000001</v>
      </c>
      <c r="E593" s="270">
        <v>1103.4988999999998</v>
      </c>
      <c r="F593" s="270">
        <v>120.32770000000001</v>
      </c>
      <c r="G593" s="270">
        <v>1372.4899</v>
      </c>
      <c r="H593" s="270">
        <v>11030.286799999998</v>
      </c>
    </row>
    <row r="594" spans="1:8">
      <c r="A594" s="268">
        <v>42029</v>
      </c>
      <c r="B594" s="269" t="s">
        <v>200</v>
      </c>
      <c r="C594" s="270">
        <v>2518.0119500000001</v>
      </c>
      <c r="D594" s="270">
        <v>1410.33105</v>
      </c>
      <c r="E594" s="270">
        <v>513.98310000000004</v>
      </c>
      <c r="F594" s="270">
        <v>56.045600000000007</v>
      </c>
      <c r="G594" s="270">
        <v>639.2731</v>
      </c>
      <c r="H594" s="270">
        <v>5137.6447999999991</v>
      </c>
    </row>
    <row r="595" spans="1:8">
      <c r="A595" s="268">
        <v>42029</v>
      </c>
      <c r="B595" s="269" t="s">
        <v>201</v>
      </c>
      <c r="C595" s="270">
        <v>376.04680000000002</v>
      </c>
      <c r="D595" s="270">
        <v>210.6232</v>
      </c>
      <c r="E595" s="270">
        <v>76.760099999999994</v>
      </c>
      <c r="F595" s="270">
        <v>8.3699499999999993</v>
      </c>
      <c r="G595" s="270">
        <v>95.471149999999994</v>
      </c>
      <c r="H595" s="270">
        <v>767.27120000000002</v>
      </c>
    </row>
    <row r="596" spans="1:8">
      <c r="A596" s="268">
        <v>42029</v>
      </c>
      <c r="B596" s="269" t="s">
        <v>202</v>
      </c>
      <c r="C596" s="270">
        <v>21.05875</v>
      </c>
      <c r="D596" s="270">
        <v>11.794599999999999</v>
      </c>
      <c r="E596" s="270">
        <v>4.2984499999999999</v>
      </c>
      <c r="F596" s="270">
        <v>0.46835000000000004</v>
      </c>
      <c r="G596" s="270">
        <v>5.3464999999999998</v>
      </c>
      <c r="H596" s="270">
        <v>42.966650000000001</v>
      </c>
    </row>
    <row r="597" spans="1:8">
      <c r="A597" s="268">
        <v>42029</v>
      </c>
      <c r="B597" s="269" t="s">
        <v>203</v>
      </c>
      <c r="C597" s="270">
        <v>0</v>
      </c>
      <c r="D597" s="270">
        <v>0</v>
      </c>
      <c r="E597" s="270">
        <v>0</v>
      </c>
      <c r="F597" s="270">
        <v>0</v>
      </c>
      <c r="G597" s="270">
        <v>0</v>
      </c>
      <c r="H597" s="270">
        <v>0</v>
      </c>
    </row>
    <row r="598" spans="1:8">
      <c r="A598" s="268">
        <v>42029</v>
      </c>
      <c r="B598" s="269" t="s">
        <v>204</v>
      </c>
      <c r="C598" s="270">
        <v>0</v>
      </c>
      <c r="D598" s="270">
        <v>0</v>
      </c>
      <c r="E598" s="270">
        <v>0</v>
      </c>
      <c r="F598" s="270">
        <v>0</v>
      </c>
      <c r="G598" s="270">
        <v>0</v>
      </c>
      <c r="H598" s="270">
        <v>0</v>
      </c>
    </row>
    <row r="599" spans="1:8">
      <c r="A599" s="268">
        <v>42029</v>
      </c>
      <c r="B599" s="269" t="s">
        <v>205</v>
      </c>
      <c r="C599" s="270">
        <v>0</v>
      </c>
      <c r="D599" s="270">
        <v>0</v>
      </c>
      <c r="E599" s="270">
        <v>0</v>
      </c>
      <c r="F599" s="270">
        <v>0</v>
      </c>
      <c r="G599" s="270">
        <v>0</v>
      </c>
      <c r="H599" s="270">
        <v>0</v>
      </c>
    </row>
    <row r="600" spans="1:8">
      <c r="A600" s="268">
        <v>42029</v>
      </c>
      <c r="B600" s="269" t="s">
        <v>71</v>
      </c>
      <c r="C600" s="270">
        <v>0</v>
      </c>
      <c r="D600" s="270">
        <v>0</v>
      </c>
      <c r="E600" s="270">
        <v>0</v>
      </c>
      <c r="F600" s="270">
        <v>0</v>
      </c>
      <c r="G600" s="270">
        <v>0</v>
      </c>
      <c r="H600" s="270">
        <v>0</v>
      </c>
    </row>
    <row r="601" spans="1:8">
      <c r="A601" s="268">
        <v>42029</v>
      </c>
      <c r="B601" s="269" t="s">
        <v>206</v>
      </c>
      <c r="C601" s="270">
        <v>0</v>
      </c>
      <c r="D601" s="270">
        <v>0</v>
      </c>
      <c r="E601" s="270">
        <v>0</v>
      </c>
      <c r="F601" s="270">
        <v>0</v>
      </c>
      <c r="G601" s="270">
        <v>0</v>
      </c>
      <c r="H601" s="270">
        <v>0</v>
      </c>
    </row>
    <row r="602" spans="1:8">
      <c r="A602" s="268">
        <v>42030</v>
      </c>
      <c r="B602" s="269" t="s">
        <v>185</v>
      </c>
      <c r="C602" s="270">
        <v>0</v>
      </c>
      <c r="D602" s="270">
        <v>0</v>
      </c>
      <c r="E602" s="270">
        <v>0</v>
      </c>
      <c r="F602" s="270">
        <v>0</v>
      </c>
      <c r="G602" s="270">
        <v>0</v>
      </c>
      <c r="H602" s="270">
        <v>0</v>
      </c>
    </row>
    <row r="603" spans="1:8">
      <c r="A603" s="268">
        <v>42030</v>
      </c>
      <c r="B603" s="269" t="s">
        <v>186</v>
      </c>
      <c r="C603" s="270">
        <v>0</v>
      </c>
      <c r="D603" s="270">
        <v>0</v>
      </c>
      <c r="E603" s="270">
        <v>0</v>
      </c>
      <c r="F603" s="270">
        <v>0</v>
      </c>
      <c r="G603" s="270">
        <v>0</v>
      </c>
      <c r="H603" s="270">
        <v>0</v>
      </c>
    </row>
    <row r="604" spans="1:8">
      <c r="A604" s="268">
        <v>42030</v>
      </c>
      <c r="B604" s="269" t="s">
        <v>187</v>
      </c>
      <c r="C604" s="270">
        <v>0</v>
      </c>
      <c r="D604" s="270">
        <v>0</v>
      </c>
      <c r="E604" s="270">
        <v>0</v>
      </c>
      <c r="F604" s="270">
        <v>0</v>
      </c>
      <c r="G604" s="270">
        <v>0</v>
      </c>
      <c r="H604" s="270">
        <v>0</v>
      </c>
    </row>
    <row r="605" spans="1:8">
      <c r="A605" s="268">
        <v>42030</v>
      </c>
      <c r="B605" s="269" t="s">
        <v>188</v>
      </c>
      <c r="C605" s="270">
        <v>0</v>
      </c>
      <c r="D605" s="270">
        <v>0</v>
      </c>
      <c r="E605" s="270">
        <v>0</v>
      </c>
      <c r="F605" s="270">
        <v>0</v>
      </c>
      <c r="G605" s="270">
        <v>0</v>
      </c>
      <c r="H605" s="270">
        <v>0</v>
      </c>
    </row>
    <row r="606" spans="1:8">
      <c r="A606" s="268">
        <v>42030</v>
      </c>
      <c r="B606" s="269" t="s">
        <v>189</v>
      </c>
      <c r="C606" s="270">
        <v>0</v>
      </c>
      <c r="D606" s="270">
        <v>0</v>
      </c>
      <c r="E606" s="270">
        <v>0</v>
      </c>
      <c r="F606" s="270">
        <v>0</v>
      </c>
      <c r="G606" s="270">
        <v>0</v>
      </c>
      <c r="H606" s="270">
        <v>0</v>
      </c>
    </row>
    <row r="607" spans="1:8">
      <c r="A607" s="268">
        <v>42030</v>
      </c>
      <c r="B607" s="269" t="s">
        <v>190</v>
      </c>
      <c r="C607" s="270">
        <v>0</v>
      </c>
      <c r="D607" s="270">
        <v>0</v>
      </c>
      <c r="E607" s="270">
        <v>0</v>
      </c>
      <c r="F607" s="270">
        <v>0</v>
      </c>
      <c r="G607" s="270">
        <v>0</v>
      </c>
      <c r="H607" s="270">
        <v>0</v>
      </c>
    </row>
    <row r="608" spans="1:8">
      <c r="A608" s="268">
        <v>42030</v>
      </c>
      <c r="B608" s="269" t="s">
        <v>191</v>
      </c>
      <c r="C608" s="270">
        <v>0</v>
      </c>
      <c r="D608" s="270">
        <v>0</v>
      </c>
      <c r="E608" s="270">
        <v>0</v>
      </c>
      <c r="F608" s="270">
        <v>0</v>
      </c>
      <c r="G608" s="270">
        <v>0</v>
      </c>
      <c r="H608" s="270">
        <v>0</v>
      </c>
    </row>
    <row r="609" spans="1:8">
      <c r="A609" s="268">
        <v>42030</v>
      </c>
      <c r="B609" s="269" t="s">
        <v>192</v>
      </c>
      <c r="C609" s="270">
        <v>9.0252999999999997</v>
      </c>
      <c r="D609" s="270">
        <v>5.0549499999999998</v>
      </c>
      <c r="E609" s="270">
        <v>1.8419499999999998</v>
      </c>
      <c r="F609" s="270">
        <v>0.20059999999999997</v>
      </c>
      <c r="G609" s="270">
        <v>2.2916000000000003</v>
      </c>
      <c r="H609" s="270">
        <v>18.414400000000001</v>
      </c>
    </row>
    <row r="610" spans="1:8">
      <c r="A610" s="268">
        <v>42030</v>
      </c>
      <c r="B610" s="269" t="s">
        <v>193</v>
      </c>
      <c r="C610" s="270">
        <v>803.23725000000002</v>
      </c>
      <c r="D610" s="270">
        <v>449.89055000000002</v>
      </c>
      <c r="E610" s="270">
        <v>163.95904999999999</v>
      </c>
      <c r="F610" s="270">
        <v>17.878050000000002</v>
      </c>
      <c r="G610" s="270">
        <v>203.92605</v>
      </c>
      <c r="H610" s="270">
        <v>1638.89095</v>
      </c>
    </row>
    <row r="611" spans="1:8">
      <c r="A611" s="268">
        <v>42030</v>
      </c>
      <c r="B611" s="269" t="s">
        <v>65</v>
      </c>
      <c r="C611" s="270">
        <v>3116.6796999999997</v>
      </c>
      <c r="D611" s="270">
        <v>1745.6424500000001</v>
      </c>
      <c r="E611" s="270">
        <v>636.18504999999993</v>
      </c>
      <c r="F611" s="270">
        <v>69.371049999999997</v>
      </c>
      <c r="G611" s="270">
        <v>791.26329999999996</v>
      </c>
      <c r="H611" s="270">
        <v>6359.1415500000003</v>
      </c>
    </row>
    <row r="612" spans="1:8">
      <c r="A612" s="268">
        <v>42030</v>
      </c>
      <c r="B612" s="269" t="s">
        <v>194</v>
      </c>
      <c r="C612" s="270">
        <v>5514.3562999999995</v>
      </c>
      <c r="D612" s="270">
        <v>3088.5744500000001</v>
      </c>
      <c r="E612" s="270">
        <v>1125.6056999999998</v>
      </c>
      <c r="F612" s="270">
        <v>122.7383</v>
      </c>
      <c r="G612" s="270">
        <v>1399.9857</v>
      </c>
      <c r="H612" s="270">
        <v>11251.26045</v>
      </c>
    </row>
    <row r="613" spans="1:8">
      <c r="A613" s="268">
        <v>42030</v>
      </c>
      <c r="B613" s="269" t="s">
        <v>195</v>
      </c>
      <c r="C613" s="270">
        <v>7298.3243999999995</v>
      </c>
      <c r="D613" s="270">
        <v>4087.7698499999997</v>
      </c>
      <c r="E613" s="270">
        <v>1489.7542000000001</v>
      </c>
      <c r="F613" s="270">
        <v>162.44604999999999</v>
      </c>
      <c r="G613" s="270">
        <v>1852.8996999999999</v>
      </c>
      <c r="H613" s="270">
        <v>14891.1942</v>
      </c>
    </row>
    <row r="614" spans="1:8">
      <c r="A614" s="268">
        <v>42030</v>
      </c>
      <c r="B614" s="269" t="s">
        <v>196</v>
      </c>
      <c r="C614" s="270">
        <v>8450.5334000000003</v>
      </c>
      <c r="D614" s="270">
        <v>4733.1178999999993</v>
      </c>
      <c r="E614" s="270">
        <v>1724.9458</v>
      </c>
      <c r="F614" s="270">
        <v>188.09224999999998</v>
      </c>
      <c r="G614" s="270">
        <v>2145.4229500000001</v>
      </c>
      <c r="H614" s="270">
        <v>17242.112299999997</v>
      </c>
    </row>
    <row r="615" spans="1:8">
      <c r="A615" s="268">
        <v>42030</v>
      </c>
      <c r="B615" s="269" t="s">
        <v>197</v>
      </c>
      <c r="C615" s="270">
        <v>8606.9691000000003</v>
      </c>
      <c r="D615" s="270">
        <v>4820.7376000000004</v>
      </c>
      <c r="E615" s="270">
        <v>1756.8777499999999</v>
      </c>
      <c r="F615" s="270">
        <v>191.57384999999999</v>
      </c>
      <c r="G615" s="270">
        <v>2185.1383500000002</v>
      </c>
      <c r="H615" s="270">
        <v>17561.29665</v>
      </c>
    </row>
    <row r="616" spans="1:8">
      <c r="A616" s="268">
        <v>42030</v>
      </c>
      <c r="B616" s="269" t="s">
        <v>198</v>
      </c>
      <c r="C616" s="270">
        <v>7860.89095</v>
      </c>
      <c r="D616" s="270">
        <v>4402.8614500000003</v>
      </c>
      <c r="E616" s="270">
        <v>1604.58665</v>
      </c>
      <c r="F616" s="270">
        <v>174.9674</v>
      </c>
      <c r="G616" s="270">
        <v>1995.72435</v>
      </c>
      <c r="H616" s="270">
        <v>16039.0308</v>
      </c>
    </row>
    <row r="617" spans="1:8">
      <c r="A617" s="268">
        <v>42030</v>
      </c>
      <c r="B617" s="269" t="s">
        <v>199</v>
      </c>
      <c r="C617" s="270">
        <v>5484.27225</v>
      </c>
      <c r="D617" s="270">
        <v>3071.7248999999997</v>
      </c>
      <c r="E617" s="270">
        <v>1119.4644499999999</v>
      </c>
      <c r="F617" s="270">
        <v>122.06934999999999</v>
      </c>
      <c r="G617" s="270">
        <v>1392.34845</v>
      </c>
      <c r="H617" s="270">
        <v>11189.879400000002</v>
      </c>
    </row>
    <row r="618" spans="1:8">
      <c r="A618" s="268">
        <v>42030</v>
      </c>
      <c r="B618" s="269" t="s">
        <v>200</v>
      </c>
      <c r="C618" s="270">
        <v>2752.6654999999996</v>
      </c>
      <c r="D618" s="270">
        <v>1541.7597499999999</v>
      </c>
      <c r="E618" s="270">
        <v>561.88144999999997</v>
      </c>
      <c r="F618" s="270">
        <v>61.26885</v>
      </c>
      <c r="G618" s="270">
        <v>698.84704999999997</v>
      </c>
      <c r="H618" s="270">
        <v>5616.4225999999999</v>
      </c>
    </row>
    <row r="619" spans="1:8">
      <c r="A619" s="268">
        <v>42030</v>
      </c>
      <c r="B619" s="269" t="s">
        <v>201</v>
      </c>
      <c r="C619" s="270">
        <v>367.02234999999996</v>
      </c>
      <c r="D619" s="270">
        <v>205.56825000000001</v>
      </c>
      <c r="E619" s="270">
        <v>74.917299999999997</v>
      </c>
      <c r="F619" s="270">
        <v>8.1693499999999997</v>
      </c>
      <c r="G619" s="270">
        <v>93.179550000000006</v>
      </c>
      <c r="H619" s="270">
        <v>748.85680000000002</v>
      </c>
    </row>
    <row r="620" spans="1:8">
      <c r="A620" s="268">
        <v>42030</v>
      </c>
      <c r="B620" s="269" t="s">
        <v>202</v>
      </c>
      <c r="C620" s="270">
        <v>15.041600000000001</v>
      </c>
      <c r="D620" s="270">
        <v>8.4252000000000002</v>
      </c>
      <c r="E620" s="270">
        <v>3.0701999999999998</v>
      </c>
      <c r="F620" s="270">
        <v>0.33490000000000003</v>
      </c>
      <c r="G620" s="270">
        <v>3.8190500000000003</v>
      </c>
      <c r="H620" s="270">
        <v>30.690950000000004</v>
      </c>
    </row>
    <row r="621" spans="1:8">
      <c r="A621" s="268">
        <v>42030</v>
      </c>
      <c r="B621" s="269" t="s">
        <v>203</v>
      </c>
      <c r="C621" s="270">
        <v>0</v>
      </c>
      <c r="D621" s="270">
        <v>0</v>
      </c>
      <c r="E621" s="270">
        <v>0</v>
      </c>
      <c r="F621" s="270">
        <v>0</v>
      </c>
      <c r="G621" s="270">
        <v>0</v>
      </c>
      <c r="H621" s="270">
        <v>0</v>
      </c>
    </row>
    <row r="622" spans="1:8">
      <c r="A622" s="268">
        <v>42030</v>
      </c>
      <c r="B622" s="269" t="s">
        <v>204</v>
      </c>
      <c r="C622" s="270">
        <v>0</v>
      </c>
      <c r="D622" s="270">
        <v>0</v>
      </c>
      <c r="E622" s="270">
        <v>0</v>
      </c>
      <c r="F622" s="270">
        <v>0</v>
      </c>
      <c r="G622" s="270">
        <v>0</v>
      </c>
      <c r="H622" s="270">
        <v>0</v>
      </c>
    </row>
    <row r="623" spans="1:8">
      <c r="A623" s="268">
        <v>42030</v>
      </c>
      <c r="B623" s="269" t="s">
        <v>205</v>
      </c>
      <c r="C623" s="270">
        <v>0</v>
      </c>
      <c r="D623" s="270">
        <v>0</v>
      </c>
      <c r="E623" s="270">
        <v>0</v>
      </c>
      <c r="F623" s="270">
        <v>0</v>
      </c>
      <c r="G623" s="270">
        <v>0</v>
      </c>
      <c r="H623" s="270">
        <v>0</v>
      </c>
    </row>
    <row r="624" spans="1:8">
      <c r="A624" s="268">
        <v>42030</v>
      </c>
      <c r="B624" s="269" t="s">
        <v>71</v>
      </c>
      <c r="C624" s="270">
        <v>0</v>
      </c>
      <c r="D624" s="270">
        <v>0</v>
      </c>
      <c r="E624" s="270">
        <v>0</v>
      </c>
      <c r="F624" s="270">
        <v>0</v>
      </c>
      <c r="G624" s="270">
        <v>0</v>
      </c>
      <c r="H624" s="270">
        <v>0</v>
      </c>
    </row>
    <row r="625" spans="1:8">
      <c r="A625" s="268">
        <v>42030</v>
      </c>
      <c r="B625" s="269" t="s">
        <v>206</v>
      </c>
      <c r="C625" s="270">
        <v>0</v>
      </c>
      <c r="D625" s="270">
        <v>0</v>
      </c>
      <c r="E625" s="270">
        <v>0</v>
      </c>
      <c r="F625" s="270">
        <v>0</v>
      </c>
      <c r="G625" s="270">
        <v>0</v>
      </c>
      <c r="H625" s="270">
        <v>0</v>
      </c>
    </row>
    <row r="626" spans="1:8">
      <c r="A626" s="268">
        <v>42031</v>
      </c>
      <c r="B626" s="269" t="s">
        <v>185</v>
      </c>
      <c r="C626" s="270">
        <v>0</v>
      </c>
      <c r="D626" s="270">
        <v>0</v>
      </c>
      <c r="E626" s="270">
        <v>0</v>
      </c>
      <c r="F626" s="270">
        <v>0</v>
      </c>
      <c r="G626" s="270">
        <v>0</v>
      </c>
      <c r="H626" s="270">
        <v>0</v>
      </c>
    </row>
    <row r="627" spans="1:8">
      <c r="A627" s="268">
        <v>42031</v>
      </c>
      <c r="B627" s="269" t="s">
        <v>186</v>
      </c>
      <c r="C627" s="270">
        <v>0</v>
      </c>
      <c r="D627" s="270">
        <v>0</v>
      </c>
      <c r="E627" s="270">
        <v>0</v>
      </c>
      <c r="F627" s="270">
        <v>0</v>
      </c>
      <c r="G627" s="270">
        <v>0</v>
      </c>
      <c r="H627" s="270">
        <v>0</v>
      </c>
    </row>
    <row r="628" spans="1:8">
      <c r="A628" s="268">
        <v>42031</v>
      </c>
      <c r="B628" s="269" t="s">
        <v>187</v>
      </c>
      <c r="C628" s="270">
        <v>0</v>
      </c>
      <c r="D628" s="270">
        <v>0</v>
      </c>
      <c r="E628" s="270">
        <v>0</v>
      </c>
      <c r="F628" s="270">
        <v>0</v>
      </c>
      <c r="G628" s="270">
        <v>0</v>
      </c>
      <c r="H628" s="270">
        <v>0</v>
      </c>
    </row>
    <row r="629" spans="1:8">
      <c r="A629" s="268">
        <v>42031</v>
      </c>
      <c r="B629" s="269" t="s">
        <v>188</v>
      </c>
      <c r="C629" s="270">
        <v>0</v>
      </c>
      <c r="D629" s="270">
        <v>0</v>
      </c>
      <c r="E629" s="270">
        <v>0</v>
      </c>
      <c r="F629" s="270">
        <v>0</v>
      </c>
      <c r="G629" s="270">
        <v>0</v>
      </c>
      <c r="H629" s="270">
        <v>0</v>
      </c>
    </row>
    <row r="630" spans="1:8">
      <c r="A630" s="268">
        <v>42031</v>
      </c>
      <c r="B630" s="269" t="s">
        <v>189</v>
      </c>
      <c r="C630" s="270">
        <v>0</v>
      </c>
      <c r="D630" s="270">
        <v>0</v>
      </c>
      <c r="E630" s="270">
        <v>0</v>
      </c>
      <c r="F630" s="270">
        <v>0</v>
      </c>
      <c r="G630" s="270">
        <v>0</v>
      </c>
      <c r="H630" s="270">
        <v>0</v>
      </c>
    </row>
    <row r="631" spans="1:8">
      <c r="A631" s="268">
        <v>42031</v>
      </c>
      <c r="B631" s="269" t="s">
        <v>190</v>
      </c>
      <c r="C631" s="270">
        <v>0</v>
      </c>
      <c r="D631" s="270">
        <v>0</v>
      </c>
      <c r="E631" s="270">
        <v>0</v>
      </c>
      <c r="F631" s="270">
        <v>0</v>
      </c>
      <c r="G631" s="270">
        <v>0</v>
      </c>
      <c r="H631" s="270">
        <v>0</v>
      </c>
    </row>
    <row r="632" spans="1:8">
      <c r="A632" s="268">
        <v>42031</v>
      </c>
      <c r="B632" s="269" t="s">
        <v>191</v>
      </c>
      <c r="C632" s="270">
        <v>0</v>
      </c>
      <c r="D632" s="270">
        <v>0</v>
      </c>
      <c r="E632" s="270">
        <v>0</v>
      </c>
      <c r="F632" s="270">
        <v>0</v>
      </c>
      <c r="G632" s="270">
        <v>0</v>
      </c>
      <c r="H632" s="270">
        <v>0</v>
      </c>
    </row>
    <row r="633" spans="1:8">
      <c r="A633" s="268">
        <v>42031</v>
      </c>
      <c r="B633" s="269" t="s">
        <v>192</v>
      </c>
      <c r="C633" s="270">
        <v>9.0252999999999997</v>
      </c>
      <c r="D633" s="270">
        <v>5.0549499999999998</v>
      </c>
      <c r="E633" s="270">
        <v>1.8419499999999998</v>
      </c>
      <c r="F633" s="270">
        <v>0.20059999999999997</v>
      </c>
      <c r="G633" s="270">
        <v>2.2916000000000003</v>
      </c>
      <c r="H633" s="270">
        <v>18.414400000000001</v>
      </c>
    </row>
    <row r="634" spans="1:8">
      <c r="A634" s="268">
        <v>42031</v>
      </c>
      <c r="B634" s="269" t="s">
        <v>193</v>
      </c>
      <c r="C634" s="270">
        <v>511.4246</v>
      </c>
      <c r="D634" s="270">
        <v>286.44745</v>
      </c>
      <c r="E634" s="270">
        <v>104.39360000000001</v>
      </c>
      <c r="F634" s="270">
        <v>11.383199999999999</v>
      </c>
      <c r="G634" s="270">
        <v>129.84004999999999</v>
      </c>
      <c r="H634" s="270">
        <v>1043.4889000000001</v>
      </c>
    </row>
    <row r="635" spans="1:8">
      <c r="A635" s="268">
        <v>42031</v>
      </c>
      <c r="B635" s="269" t="s">
        <v>65</v>
      </c>
      <c r="C635" s="270">
        <v>1422.9629</v>
      </c>
      <c r="D635" s="270">
        <v>796.99739999999997</v>
      </c>
      <c r="E635" s="270">
        <v>290.45859999999999</v>
      </c>
      <c r="F635" s="270">
        <v>31.672699999999999</v>
      </c>
      <c r="G635" s="270">
        <v>361.26190000000003</v>
      </c>
      <c r="H635" s="270">
        <v>2903.3535000000002</v>
      </c>
    </row>
    <row r="636" spans="1:8">
      <c r="A636" s="268">
        <v>42031</v>
      </c>
      <c r="B636" s="269" t="s">
        <v>194</v>
      </c>
      <c r="C636" s="270">
        <v>2132.9398499999998</v>
      </c>
      <c r="D636" s="270">
        <v>1194.6528999999998</v>
      </c>
      <c r="E636" s="270">
        <v>435.38190000000003</v>
      </c>
      <c r="F636" s="270">
        <v>47.475050000000003</v>
      </c>
      <c r="G636" s="270">
        <v>541.51120000000003</v>
      </c>
      <c r="H636" s="270">
        <v>4351.9609</v>
      </c>
    </row>
    <row r="637" spans="1:8">
      <c r="A637" s="268">
        <v>42031</v>
      </c>
      <c r="B637" s="269" t="s">
        <v>195</v>
      </c>
      <c r="C637" s="270">
        <v>2677.4557999999997</v>
      </c>
      <c r="D637" s="270">
        <v>1499.63545</v>
      </c>
      <c r="E637" s="270">
        <v>546.52959999999996</v>
      </c>
      <c r="F637" s="270">
        <v>59.595199999999991</v>
      </c>
      <c r="G637" s="270">
        <v>679.7526499999999</v>
      </c>
      <c r="H637" s="270">
        <v>5462.9686999999994</v>
      </c>
    </row>
    <row r="638" spans="1:8">
      <c r="A638" s="268">
        <v>42031</v>
      </c>
      <c r="B638" s="269" t="s">
        <v>196</v>
      </c>
      <c r="C638" s="270">
        <v>4004.1510999999996</v>
      </c>
      <c r="D638" s="270">
        <v>2242.7130999999999</v>
      </c>
      <c r="E638" s="270">
        <v>817.33789999999999</v>
      </c>
      <c r="F638" s="270">
        <v>89.124200000000002</v>
      </c>
      <c r="G638" s="270">
        <v>1016.5744999999999</v>
      </c>
      <c r="H638" s="270">
        <v>8169.9007999999994</v>
      </c>
    </row>
    <row r="639" spans="1:8">
      <c r="A639" s="268">
        <v>42031</v>
      </c>
      <c r="B639" s="269" t="s">
        <v>197</v>
      </c>
      <c r="C639" s="270">
        <v>5195.4686000000002</v>
      </c>
      <c r="D639" s="270">
        <v>2909.9664999999995</v>
      </c>
      <c r="E639" s="270">
        <v>1060.5135499999999</v>
      </c>
      <c r="F639" s="270">
        <v>115.6408</v>
      </c>
      <c r="G639" s="270">
        <v>1319.0265999999999</v>
      </c>
      <c r="H639" s="270">
        <v>10600.616050000001</v>
      </c>
    </row>
    <row r="640" spans="1:8">
      <c r="A640" s="268">
        <v>42031</v>
      </c>
      <c r="B640" s="269" t="s">
        <v>198</v>
      </c>
      <c r="C640" s="270">
        <v>3787.5473000000002</v>
      </c>
      <c r="D640" s="270">
        <v>2121.3942999999999</v>
      </c>
      <c r="E640" s="270">
        <v>773.12429999999995</v>
      </c>
      <c r="F640" s="270">
        <v>84.302999999999997</v>
      </c>
      <c r="G640" s="270">
        <v>961.58289999999988</v>
      </c>
      <c r="H640" s="270">
        <v>7727.9517999999998</v>
      </c>
    </row>
    <row r="641" spans="1:8">
      <c r="A641" s="268">
        <v>42031</v>
      </c>
      <c r="B641" s="269" t="s">
        <v>199</v>
      </c>
      <c r="C641" s="270">
        <v>2996.3443499999998</v>
      </c>
      <c r="D641" s="270">
        <v>1678.2434000000001</v>
      </c>
      <c r="E641" s="270">
        <v>611.62174999999991</v>
      </c>
      <c r="F641" s="270">
        <v>66.692700000000002</v>
      </c>
      <c r="G641" s="270">
        <v>760.71259999999995</v>
      </c>
      <c r="H641" s="270">
        <v>6113.6148000000003</v>
      </c>
    </row>
    <row r="642" spans="1:8">
      <c r="A642" s="268">
        <v>42031</v>
      </c>
      <c r="B642" s="269" t="s">
        <v>200</v>
      </c>
      <c r="C642" s="270">
        <v>1615.4989499999999</v>
      </c>
      <c r="D642" s="270">
        <v>904.83604999999989</v>
      </c>
      <c r="E642" s="270">
        <v>329.76004999999998</v>
      </c>
      <c r="F642" s="270">
        <v>35.957549999999998</v>
      </c>
      <c r="G642" s="270">
        <v>410.14285000000001</v>
      </c>
      <c r="H642" s="270">
        <v>3296.1954499999997</v>
      </c>
    </row>
    <row r="643" spans="1:8">
      <c r="A643" s="268">
        <v>42031</v>
      </c>
      <c r="B643" s="269" t="s">
        <v>201</v>
      </c>
      <c r="C643" s="270">
        <v>267.74574999999999</v>
      </c>
      <c r="D643" s="270">
        <v>149.96379999999999</v>
      </c>
      <c r="E643" s="270">
        <v>54.653300000000002</v>
      </c>
      <c r="F643" s="270">
        <v>5.9593499999999997</v>
      </c>
      <c r="G643" s="270">
        <v>67.975350000000006</v>
      </c>
      <c r="H643" s="270">
        <v>546.29755</v>
      </c>
    </row>
    <row r="644" spans="1:8">
      <c r="A644" s="268">
        <v>42031</v>
      </c>
      <c r="B644" s="269" t="s">
        <v>202</v>
      </c>
      <c r="C644" s="270">
        <v>27.075050000000001</v>
      </c>
      <c r="D644" s="270">
        <v>15.164850000000001</v>
      </c>
      <c r="E644" s="270">
        <v>5.5266999999999999</v>
      </c>
      <c r="F644" s="270">
        <v>0.60264999999999991</v>
      </c>
      <c r="G644" s="270">
        <v>6.8739499999999998</v>
      </c>
      <c r="H644" s="270">
        <v>55.243200000000002</v>
      </c>
    </row>
    <row r="645" spans="1:8">
      <c r="A645" s="268">
        <v>42031</v>
      </c>
      <c r="B645" s="269" t="s">
        <v>203</v>
      </c>
      <c r="C645" s="270">
        <v>0</v>
      </c>
      <c r="D645" s="270">
        <v>0</v>
      </c>
      <c r="E645" s="270">
        <v>0</v>
      </c>
      <c r="F645" s="270">
        <v>0</v>
      </c>
      <c r="G645" s="270">
        <v>0</v>
      </c>
      <c r="H645" s="270">
        <v>0</v>
      </c>
    </row>
    <row r="646" spans="1:8">
      <c r="A646" s="268">
        <v>42031</v>
      </c>
      <c r="B646" s="269" t="s">
        <v>204</v>
      </c>
      <c r="C646" s="270">
        <v>0</v>
      </c>
      <c r="D646" s="270">
        <v>0</v>
      </c>
      <c r="E646" s="270">
        <v>0</v>
      </c>
      <c r="F646" s="270">
        <v>0</v>
      </c>
      <c r="G646" s="270">
        <v>0</v>
      </c>
      <c r="H646" s="270">
        <v>0</v>
      </c>
    </row>
    <row r="647" spans="1:8">
      <c r="A647" s="268">
        <v>42031</v>
      </c>
      <c r="B647" s="269" t="s">
        <v>205</v>
      </c>
      <c r="C647" s="270">
        <v>0</v>
      </c>
      <c r="D647" s="270">
        <v>0</v>
      </c>
      <c r="E647" s="270">
        <v>0</v>
      </c>
      <c r="F647" s="270">
        <v>0</v>
      </c>
      <c r="G647" s="270">
        <v>0</v>
      </c>
      <c r="H647" s="270">
        <v>0</v>
      </c>
    </row>
    <row r="648" spans="1:8">
      <c r="A648" s="268">
        <v>42031</v>
      </c>
      <c r="B648" s="269" t="s">
        <v>71</v>
      </c>
      <c r="C648" s="270">
        <v>0</v>
      </c>
      <c r="D648" s="270">
        <v>0</v>
      </c>
      <c r="E648" s="270">
        <v>0</v>
      </c>
      <c r="F648" s="270">
        <v>0</v>
      </c>
      <c r="G648" s="270">
        <v>0</v>
      </c>
      <c r="H648" s="270">
        <v>0</v>
      </c>
    </row>
    <row r="649" spans="1:8">
      <c r="A649" s="268">
        <v>42031</v>
      </c>
      <c r="B649" s="269" t="s">
        <v>206</v>
      </c>
      <c r="C649" s="270">
        <v>0</v>
      </c>
      <c r="D649" s="270">
        <v>0</v>
      </c>
      <c r="E649" s="270">
        <v>0</v>
      </c>
      <c r="F649" s="270">
        <v>0</v>
      </c>
      <c r="G649" s="270">
        <v>0</v>
      </c>
      <c r="H649" s="270">
        <v>0</v>
      </c>
    </row>
    <row r="650" spans="1:8">
      <c r="A650" s="268">
        <v>42032</v>
      </c>
      <c r="B650" s="269" t="s">
        <v>185</v>
      </c>
      <c r="C650" s="270">
        <v>0</v>
      </c>
      <c r="D650" s="270">
        <v>0</v>
      </c>
      <c r="E650" s="270">
        <v>0</v>
      </c>
      <c r="F650" s="270">
        <v>0</v>
      </c>
      <c r="G650" s="270">
        <v>0</v>
      </c>
      <c r="H650" s="270">
        <v>0</v>
      </c>
    </row>
    <row r="651" spans="1:8">
      <c r="A651" s="268">
        <v>42032</v>
      </c>
      <c r="B651" s="269" t="s">
        <v>186</v>
      </c>
      <c r="C651" s="270">
        <v>0</v>
      </c>
      <c r="D651" s="270">
        <v>0</v>
      </c>
      <c r="E651" s="270">
        <v>0</v>
      </c>
      <c r="F651" s="270">
        <v>0</v>
      </c>
      <c r="G651" s="270">
        <v>0</v>
      </c>
      <c r="H651" s="270">
        <v>0</v>
      </c>
    </row>
    <row r="652" spans="1:8">
      <c r="A652" s="268">
        <v>42032</v>
      </c>
      <c r="B652" s="269" t="s">
        <v>187</v>
      </c>
      <c r="C652" s="270">
        <v>0</v>
      </c>
      <c r="D652" s="270">
        <v>0</v>
      </c>
      <c r="E652" s="270">
        <v>0</v>
      </c>
      <c r="F652" s="270">
        <v>0</v>
      </c>
      <c r="G652" s="270">
        <v>0</v>
      </c>
      <c r="H652" s="270">
        <v>0</v>
      </c>
    </row>
    <row r="653" spans="1:8">
      <c r="A653" s="268">
        <v>42032</v>
      </c>
      <c r="B653" s="269" t="s">
        <v>188</v>
      </c>
      <c r="C653" s="270">
        <v>0</v>
      </c>
      <c r="D653" s="270">
        <v>0</v>
      </c>
      <c r="E653" s="270">
        <v>0</v>
      </c>
      <c r="F653" s="270">
        <v>0</v>
      </c>
      <c r="G653" s="270">
        <v>0</v>
      </c>
      <c r="H653" s="270">
        <v>0</v>
      </c>
    </row>
    <row r="654" spans="1:8">
      <c r="A654" s="268">
        <v>42032</v>
      </c>
      <c r="B654" s="269" t="s">
        <v>189</v>
      </c>
      <c r="C654" s="270">
        <v>0</v>
      </c>
      <c r="D654" s="270">
        <v>0</v>
      </c>
      <c r="E654" s="270">
        <v>0</v>
      </c>
      <c r="F654" s="270">
        <v>0</v>
      </c>
      <c r="G654" s="270">
        <v>0</v>
      </c>
      <c r="H654" s="270">
        <v>0</v>
      </c>
    </row>
    <row r="655" spans="1:8">
      <c r="A655" s="268">
        <v>42032</v>
      </c>
      <c r="B655" s="269" t="s">
        <v>190</v>
      </c>
      <c r="C655" s="270">
        <v>0</v>
      </c>
      <c r="D655" s="270">
        <v>0</v>
      </c>
      <c r="E655" s="270">
        <v>0</v>
      </c>
      <c r="F655" s="270">
        <v>0</v>
      </c>
      <c r="G655" s="270">
        <v>0</v>
      </c>
      <c r="H655" s="270">
        <v>0</v>
      </c>
    </row>
    <row r="656" spans="1:8">
      <c r="A656" s="268">
        <v>42032</v>
      </c>
      <c r="B656" s="269" t="s">
        <v>191</v>
      </c>
      <c r="C656" s="270">
        <v>0</v>
      </c>
      <c r="D656" s="270">
        <v>0</v>
      </c>
      <c r="E656" s="270">
        <v>0</v>
      </c>
      <c r="F656" s="270">
        <v>0</v>
      </c>
      <c r="G656" s="270">
        <v>0</v>
      </c>
      <c r="H656" s="270">
        <v>0</v>
      </c>
    </row>
    <row r="657" spans="1:8">
      <c r="A657" s="268">
        <v>42032</v>
      </c>
      <c r="B657" s="269" t="s">
        <v>192</v>
      </c>
      <c r="C657" s="270">
        <v>6.01715</v>
      </c>
      <c r="D657" s="270">
        <v>3.37025</v>
      </c>
      <c r="E657" s="270">
        <v>1.2282500000000001</v>
      </c>
      <c r="F657" s="270">
        <v>0.1343</v>
      </c>
      <c r="G657" s="270">
        <v>1.52745</v>
      </c>
      <c r="H657" s="270">
        <v>12.2774</v>
      </c>
    </row>
    <row r="658" spans="1:8">
      <c r="A658" s="268">
        <v>42032</v>
      </c>
      <c r="B658" s="269" t="s">
        <v>193</v>
      </c>
      <c r="C658" s="270">
        <v>279.7792</v>
      </c>
      <c r="D658" s="270">
        <v>156.70345</v>
      </c>
      <c r="E658" s="270">
        <v>57.108949999999993</v>
      </c>
      <c r="F658" s="270">
        <v>6.2270999999999992</v>
      </c>
      <c r="G658" s="270">
        <v>71.030249999999995</v>
      </c>
      <c r="H658" s="270">
        <v>570.84894999999995</v>
      </c>
    </row>
    <row r="659" spans="1:8">
      <c r="A659" s="268">
        <v>42032</v>
      </c>
      <c r="B659" s="269" t="s">
        <v>65</v>
      </c>
      <c r="C659" s="270">
        <v>884.46325000000002</v>
      </c>
      <c r="D659" s="270">
        <v>495.38510000000002</v>
      </c>
      <c r="E659" s="270">
        <v>180.53915000000001</v>
      </c>
      <c r="F659" s="270">
        <v>19.686</v>
      </c>
      <c r="G659" s="270">
        <v>224.54789999999997</v>
      </c>
      <c r="H659" s="270">
        <v>1804.6213999999998</v>
      </c>
    </row>
    <row r="660" spans="1:8">
      <c r="A660" s="268">
        <v>42032</v>
      </c>
      <c r="B660" s="269" t="s">
        <v>194</v>
      </c>
      <c r="C660" s="270">
        <v>1669.6499000000001</v>
      </c>
      <c r="D660" s="270">
        <v>935.16574999999989</v>
      </c>
      <c r="E660" s="270">
        <v>340.81344999999999</v>
      </c>
      <c r="F660" s="270">
        <v>37.162849999999999</v>
      </c>
      <c r="G660" s="270">
        <v>423.89074999999997</v>
      </c>
      <c r="H660" s="270">
        <v>3406.6826999999998</v>
      </c>
    </row>
    <row r="661" spans="1:8">
      <c r="A661" s="268">
        <v>42032</v>
      </c>
      <c r="B661" s="269" t="s">
        <v>195</v>
      </c>
      <c r="C661" s="270">
        <v>3005.3696499999996</v>
      </c>
      <c r="D661" s="270">
        <v>1683.29835</v>
      </c>
      <c r="E661" s="270">
        <v>613.46454999999992</v>
      </c>
      <c r="F661" s="270">
        <v>66.893299999999996</v>
      </c>
      <c r="G661" s="270">
        <v>763.00334999999995</v>
      </c>
      <c r="H661" s="270">
        <v>6132.0291999999999</v>
      </c>
    </row>
    <row r="662" spans="1:8">
      <c r="A662" s="268">
        <v>42032</v>
      </c>
      <c r="B662" s="269" t="s">
        <v>196</v>
      </c>
      <c r="C662" s="270">
        <v>2821.8580499999998</v>
      </c>
      <c r="D662" s="270">
        <v>1580.5146500000001</v>
      </c>
      <c r="E662" s="270">
        <v>576.00504999999998</v>
      </c>
      <c r="F662" s="270">
        <v>62.809049999999999</v>
      </c>
      <c r="G662" s="270">
        <v>716.41399999999999</v>
      </c>
      <c r="H662" s="270">
        <v>5757.6008000000011</v>
      </c>
    </row>
    <row r="663" spans="1:8">
      <c r="A663" s="268">
        <v>42032</v>
      </c>
      <c r="B663" s="269" t="s">
        <v>197</v>
      </c>
      <c r="C663" s="270">
        <v>2557.1213000000002</v>
      </c>
      <c r="D663" s="270">
        <v>1432.2355499999999</v>
      </c>
      <c r="E663" s="270">
        <v>521.96629999999993</v>
      </c>
      <c r="F663" s="270">
        <v>56.91599999999999</v>
      </c>
      <c r="G663" s="270">
        <v>649.20195000000001</v>
      </c>
      <c r="H663" s="270">
        <v>5217.4411</v>
      </c>
    </row>
    <row r="664" spans="1:8">
      <c r="A664" s="268">
        <v>42032</v>
      </c>
      <c r="B664" s="269" t="s">
        <v>198</v>
      </c>
      <c r="C664" s="270">
        <v>3083.5875000000001</v>
      </c>
      <c r="D664" s="270">
        <v>1727.1081999999999</v>
      </c>
      <c r="E664" s="270">
        <v>629.43009999999992</v>
      </c>
      <c r="F664" s="270">
        <v>68.634099999999989</v>
      </c>
      <c r="G664" s="270">
        <v>782.86189999999999</v>
      </c>
      <c r="H664" s="270">
        <v>6291.6217999999999</v>
      </c>
    </row>
    <row r="665" spans="1:8">
      <c r="A665" s="268">
        <v>42032</v>
      </c>
      <c r="B665" s="269" t="s">
        <v>199</v>
      </c>
      <c r="C665" s="270">
        <v>2376.6187</v>
      </c>
      <c r="D665" s="270">
        <v>1331.1365499999999</v>
      </c>
      <c r="E665" s="270">
        <v>485.12219999999996</v>
      </c>
      <c r="F665" s="270">
        <v>52.898899999999998</v>
      </c>
      <c r="G665" s="270">
        <v>603.3759</v>
      </c>
      <c r="H665" s="270">
        <v>4849.1522500000001</v>
      </c>
    </row>
    <row r="666" spans="1:8">
      <c r="A666" s="268">
        <v>42032</v>
      </c>
      <c r="B666" s="269" t="s">
        <v>200</v>
      </c>
      <c r="C666" s="270">
        <v>1444.0216499999999</v>
      </c>
      <c r="D666" s="270">
        <v>808.79199999999992</v>
      </c>
      <c r="E666" s="270">
        <v>294.75790000000001</v>
      </c>
      <c r="F666" s="270">
        <v>32.14105</v>
      </c>
      <c r="G666" s="270">
        <v>366.60839999999996</v>
      </c>
      <c r="H666" s="270">
        <v>2946.3209999999999</v>
      </c>
    </row>
    <row r="667" spans="1:8">
      <c r="A667" s="268">
        <v>42032</v>
      </c>
      <c r="B667" s="269" t="s">
        <v>201</v>
      </c>
      <c r="C667" s="270">
        <v>177.49445</v>
      </c>
      <c r="D667" s="270">
        <v>99.414299999999997</v>
      </c>
      <c r="E667" s="270">
        <v>36.230400000000003</v>
      </c>
      <c r="F667" s="270">
        <v>3.9507999999999996</v>
      </c>
      <c r="G667" s="270">
        <v>45.061900000000001</v>
      </c>
      <c r="H667" s="270">
        <v>362.15185000000002</v>
      </c>
    </row>
    <row r="668" spans="1:8">
      <c r="A668" s="268">
        <v>42032</v>
      </c>
      <c r="B668" s="269" t="s">
        <v>202</v>
      </c>
      <c r="C668" s="270">
        <v>9.0252999999999997</v>
      </c>
      <c r="D668" s="270">
        <v>5.0549499999999998</v>
      </c>
      <c r="E668" s="270">
        <v>1.8419499999999998</v>
      </c>
      <c r="F668" s="270">
        <v>0.20059999999999997</v>
      </c>
      <c r="G668" s="270">
        <v>2.2916000000000003</v>
      </c>
      <c r="H668" s="270">
        <v>18.414400000000001</v>
      </c>
    </row>
    <row r="669" spans="1:8">
      <c r="A669" s="268">
        <v>42032</v>
      </c>
      <c r="B669" s="269" t="s">
        <v>203</v>
      </c>
      <c r="C669" s="270">
        <v>0</v>
      </c>
      <c r="D669" s="270">
        <v>0</v>
      </c>
      <c r="E669" s="270">
        <v>0</v>
      </c>
      <c r="F669" s="270">
        <v>0</v>
      </c>
      <c r="G669" s="270">
        <v>0</v>
      </c>
      <c r="H669" s="270">
        <v>0</v>
      </c>
    </row>
    <row r="670" spans="1:8">
      <c r="A670" s="268">
        <v>42032</v>
      </c>
      <c r="B670" s="269" t="s">
        <v>204</v>
      </c>
      <c r="C670" s="270">
        <v>0</v>
      </c>
      <c r="D670" s="270">
        <v>0</v>
      </c>
      <c r="E670" s="270">
        <v>0</v>
      </c>
      <c r="F670" s="270">
        <v>0</v>
      </c>
      <c r="G670" s="270">
        <v>0</v>
      </c>
      <c r="H670" s="270">
        <v>0</v>
      </c>
    </row>
    <row r="671" spans="1:8">
      <c r="A671" s="268">
        <v>42032</v>
      </c>
      <c r="B671" s="269" t="s">
        <v>205</v>
      </c>
      <c r="C671" s="270">
        <v>0</v>
      </c>
      <c r="D671" s="270">
        <v>0</v>
      </c>
      <c r="E671" s="270">
        <v>0</v>
      </c>
      <c r="F671" s="270">
        <v>0</v>
      </c>
      <c r="G671" s="270">
        <v>0</v>
      </c>
      <c r="H671" s="270">
        <v>0</v>
      </c>
    </row>
    <row r="672" spans="1:8">
      <c r="A672" s="268">
        <v>42032</v>
      </c>
      <c r="B672" s="269" t="s">
        <v>71</v>
      </c>
      <c r="C672" s="270">
        <v>0</v>
      </c>
      <c r="D672" s="270">
        <v>0</v>
      </c>
      <c r="E672" s="270">
        <v>0</v>
      </c>
      <c r="F672" s="270">
        <v>0</v>
      </c>
      <c r="G672" s="270">
        <v>0</v>
      </c>
      <c r="H672" s="270">
        <v>0</v>
      </c>
    </row>
    <row r="673" spans="1:8">
      <c r="A673" s="268">
        <v>42032</v>
      </c>
      <c r="B673" s="269" t="s">
        <v>206</v>
      </c>
      <c r="C673" s="270">
        <v>0</v>
      </c>
      <c r="D673" s="270">
        <v>0</v>
      </c>
      <c r="E673" s="270">
        <v>0</v>
      </c>
      <c r="F673" s="270">
        <v>0</v>
      </c>
      <c r="G673" s="270">
        <v>0</v>
      </c>
      <c r="H673" s="270">
        <v>0</v>
      </c>
    </row>
    <row r="674" spans="1:8">
      <c r="A674" s="268">
        <v>42033</v>
      </c>
      <c r="B674" s="269" t="s">
        <v>185</v>
      </c>
      <c r="C674" s="270">
        <v>0</v>
      </c>
      <c r="D674" s="270">
        <v>0</v>
      </c>
      <c r="E674" s="270">
        <v>0</v>
      </c>
      <c r="F674" s="270">
        <v>0</v>
      </c>
      <c r="G674" s="270">
        <v>0</v>
      </c>
      <c r="H674" s="270">
        <v>0</v>
      </c>
    </row>
    <row r="675" spans="1:8">
      <c r="A675" s="268">
        <v>42033</v>
      </c>
      <c r="B675" s="269" t="s">
        <v>186</v>
      </c>
      <c r="C675" s="270">
        <v>0</v>
      </c>
      <c r="D675" s="270">
        <v>0</v>
      </c>
      <c r="E675" s="270">
        <v>0</v>
      </c>
      <c r="F675" s="270">
        <v>0</v>
      </c>
      <c r="G675" s="270">
        <v>0</v>
      </c>
      <c r="H675" s="270">
        <v>0</v>
      </c>
    </row>
    <row r="676" spans="1:8">
      <c r="A676" s="268">
        <v>42033</v>
      </c>
      <c r="B676" s="269" t="s">
        <v>187</v>
      </c>
      <c r="C676" s="270">
        <v>0</v>
      </c>
      <c r="D676" s="270">
        <v>0</v>
      </c>
      <c r="E676" s="270">
        <v>0</v>
      </c>
      <c r="F676" s="270">
        <v>0</v>
      </c>
      <c r="G676" s="270">
        <v>0</v>
      </c>
      <c r="H676" s="270">
        <v>0</v>
      </c>
    </row>
    <row r="677" spans="1:8">
      <c r="A677" s="268">
        <v>42033</v>
      </c>
      <c r="B677" s="269" t="s">
        <v>188</v>
      </c>
      <c r="C677" s="270">
        <v>0</v>
      </c>
      <c r="D677" s="270">
        <v>0</v>
      </c>
      <c r="E677" s="270">
        <v>0</v>
      </c>
      <c r="F677" s="270">
        <v>0</v>
      </c>
      <c r="G677" s="270">
        <v>0</v>
      </c>
      <c r="H677" s="270">
        <v>0</v>
      </c>
    </row>
    <row r="678" spans="1:8">
      <c r="A678" s="268">
        <v>42033</v>
      </c>
      <c r="B678" s="269" t="s">
        <v>189</v>
      </c>
      <c r="C678" s="270">
        <v>0</v>
      </c>
      <c r="D678" s="270">
        <v>0</v>
      </c>
      <c r="E678" s="270">
        <v>0</v>
      </c>
      <c r="F678" s="270">
        <v>0</v>
      </c>
      <c r="G678" s="270">
        <v>0</v>
      </c>
      <c r="H678" s="270">
        <v>0</v>
      </c>
    </row>
    <row r="679" spans="1:8">
      <c r="A679" s="268">
        <v>42033</v>
      </c>
      <c r="B679" s="269" t="s">
        <v>190</v>
      </c>
      <c r="C679" s="270">
        <v>0</v>
      </c>
      <c r="D679" s="270">
        <v>0</v>
      </c>
      <c r="E679" s="270">
        <v>0</v>
      </c>
      <c r="F679" s="270">
        <v>0</v>
      </c>
      <c r="G679" s="270">
        <v>0</v>
      </c>
      <c r="H679" s="270">
        <v>0</v>
      </c>
    </row>
    <row r="680" spans="1:8">
      <c r="A680" s="268">
        <v>42033</v>
      </c>
      <c r="B680" s="269" t="s">
        <v>191</v>
      </c>
      <c r="C680" s="270">
        <v>0</v>
      </c>
      <c r="D680" s="270">
        <v>0</v>
      </c>
      <c r="E680" s="270">
        <v>0</v>
      </c>
      <c r="F680" s="270">
        <v>0</v>
      </c>
      <c r="G680" s="270">
        <v>0</v>
      </c>
      <c r="H680" s="270">
        <v>0</v>
      </c>
    </row>
    <row r="681" spans="1:8">
      <c r="A681" s="268">
        <v>42033</v>
      </c>
      <c r="B681" s="269" t="s">
        <v>192</v>
      </c>
      <c r="C681" s="270">
        <v>12.03345</v>
      </c>
      <c r="D681" s="270">
        <v>6.7396500000000001</v>
      </c>
      <c r="E681" s="270">
        <v>2.4565000000000001</v>
      </c>
      <c r="F681" s="270">
        <v>0.26774999999999999</v>
      </c>
      <c r="G681" s="270">
        <v>3.0548999999999999</v>
      </c>
      <c r="H681" s="270">
        <v>24.552250000000001</v>
      </c>
    </row>
    <row r="682" spans="1:8">
      <c r="A682" s="268">
        <v>42033</v>
      </c>
      <c r="B682" s="269" t="s">
        <v>193</v>
      </c>
      <c r="C682" s="270">
        <v>655.82599999999991</v>
      </c>
      <c r="D682" s="270">
        <v>367.32664999999997</v>
      </c>
      <c r="E682" s="270">
        <v>133.86904999999999</v>
      </c>
      <c r="F682" s="270">
        <v>14.597049999999998</v>
      </c>
      <c r="G682" s="270">
        <v>166.50139999999999</v>
      </c>
      <c r="H682" s="270">
        <v>1338.1201499999997</v>
      </c>
    </row>
    <row r="683" spans="1:8">
      <c r="A683" s="268">
        <v>42033</v>
      </c>
      <c r="B683" s="269" t="s">
        <v>65</v>
      </c>
      <c r="C683" s="270">
        <v>2430.7696499999997</v>
      </c>
      <c r="D683" s="270">
        <v>1361.4662499999999</v>
      </c>
      <c r="E683" s="270">
        <v>496.17559999999997</v>
      </c>
      <c r="F683" s="270">
        <v>54.104199999999999</v>
      </c>
      <c r="G683" s="270">
        <v>617.12379999999996</v>
      </c>
      <c r="H683" s="270">
        <v>4959.6395000000002</v>
      </c>
    </row>
    <row r="684" spans="1:8">
      <c r="A684" s="268">
        <v>42033</v>
      </c>
      <c r="B684" s="269" t="s">
        <v>194</v>
      </c>
      <c r="C684" s="270">
        <v>4304.9881999999998</v>
      </c>
      <c r="D684" s="270">
        <v>2411.2111500000001</v>
      </c>
      <c r="E684" s="270">
        <v>878.74614999999994</v>
      </c>
      <c r="F684" s="270">
        <v>95.820499999999996</v>
      </c>
      <c r="G684" s="270">
        <v>1092.9512500000001</v>
      </c>
      <c r="H684" s="270">
        <v>8783.7172499999997</v>
      </c>
    </row>
    <row r="685" spans="1:8">
      <c r="A685" s="268">
        <v>42033</v>
      </c>
      <c r="B685" s="269" t="s">
        <v>195</v>
      </c>
      <c r="C685" s="270">
        <v>5800.15265</v>
      </c>
      <c r="D685" s="270">
        <v>3248.64815</v>
      </c>
      <c r="E685" s="270">
        <v>1183.9429</v>
      </c>
      <c r="F685" s="270">
        <v>129.09970000000001</v>
      </c>
      <c r="G685" s="270">
        <v>1472.5434</v>
      </c>
      <c r="H685" s="270">
        <v>11834.386799999998</v>
      </c>
    </row>
    <row r="686" spans="1:8">
      <c r="A686" s="268">
        <v>42033</v>
      </c>
      <c r="B686" s="269" t="s">
        <v>196</v>
      </c>
      <c r="C686" s="270">
        <v>5938.5377500000004</v>
      </c>
      <c r="D686" s="270">
        <v>3326.1570999999999</v>
      </c>
      <c r="E686" s="270">
        <v>1212.1901</v>
      </c>
      <c r="F686" s="270">
        <v>132.18010000000001</v>
      </c>
      <c r="G686" s="270">
        <v>1507.6773000000001</v>
      </c>
      <c r="H686" s="270">
        <v>12116.742349999999</v>
      </c>
    </row>
    <row r="687" spans="1:8">
      <c r="A687" s="268">
        <v>42033</v>
      </c>
      <c r="B687" s="269" t="s">
        <v>197</v>
      </c>
      <c r="C687" s="270">
        <v>4915.6893999999993</v>
      </c>
      <c r="D687" s="270">
        <v>2753.2630499999996</v>
      </c>
      <c r="E687" s="270">
        <v>1003.4037499999999</v>
      </c>
      <c r="F687" s="270">
        <v>109.41370000000001</v>
      </c>
      <c r="G687" s="270">
        <v>1247.9963499999999</v>
      </c>
      <c r="H687" s="270">
        <v>10029.766249999999</v>
      </c>
    </row>
    <row r="688" spans="1:8">
      <c r="A688" s="268">
        <v>42033</v>
      </c>
      <c r="B688" s="269" t="s">
        <v>198</v>
      </c>
      <c r="C688" s="270">
        <v>3814.6232</v>
      </c>
      <c r="D688" s="270">
        <v>2136.55915</v>
      </c>
      <c r="E688" s="270">
        <v>778.65099999999995</v>
      </c>
      <c r="F688" s="270">
        <v>84.905649999999994</v>
      </c>
      <c r="G688" s="270">
        <v>968.45685000000003</v>
      </c>
      <c r="H688" s="270">
        <v>7783.195850000001</v>
      </c>
    </row>
    <row r="689" spans="1:8">
      <c r="A689" s="268">
        <v>42033</v>
      </c>
      <c r="B689" s="269" t="s">
        <v>199</v>
      </c>
      <c r="C689" s="270">
        <v>2217.174</v>
      </c>
      <c r="D689" s="270">
        <v>1241.8330000000001</v>
      </c>
      <c r="E689" s="270">
        <v>452.57569999999998</v>
      </c>
      <c r="F689" s="270">
        <v>49.350149999999999</v>
      </c>
      <c r="G689" s="270">
        <v>562.89634999999998</v>
      </c>
      <c r="H689" s="270">
        <v>4523.8292000000001</v>
      </c>
    </row>
    <row r="690" spans="1:8">
      <c r="A690" s="268">
        <v>42033</v>
      </c>
      <c r="B690" s="269" t="s">
        <v>200</v>
      </c>
      <c r="C690" s="270">
        <v>962.68110000000001</v>
      </c>
      <c r="D690" s="270">
        <v>539.19494999999995</v>
      </c>
      <c r="E690" s="270">
        <v>196.50469999999999</v>
      </c>
      <c r="F690" s="270">
        <v>21.42765</v>
      </c>
      <c r="G690" s="270">
        <v>244.40559999999999</v>
      </c>
      <c r="H690" s="270">
        <v>1964.2140000000002</v>
      </c>
    </row>
    <row r="691" spans="1:8">
      <c r="A691" s="268">
        <v>42033</v>
      </c>
      <c r="B691" s="269" t="s">
        <v>201</v>
      </c>
      <c r="C691" s="270">
        <v>162.452</v>
      </c>
      <c r="D691" s="270">
        <v>90.989100000000008</v>
      </c>
      <c r="E691" s="270">
        <v>33.160199999999996</v>
      </c>
      <c r="F691" s="270">
        <v>3.6158999999999994</v>
      </c>
      <c r="G691" s="270">
        <v>41.243699999999997</v>
      </c>
      <c r="H691" s="270">
        <v>331.46089999999998</v>
      </c>
    </row>
    <row r="692" spans="1:8">
      <c r="A692" s="268">
        <v>42033</v>
      </c>
      <c r="B692" s="269" t="s">
        <v>202</v>
      </c>
      <c r="C692" s="270">
        <v>12.03345</v>
      </c>
      <c r="D692" s="270">
        <v>6.7396500000000001</v>
      </c>
      <c r="E692" s="270">
        <v>2.4565000000000001</v>
      </c>
      <c r="F692" s="270">
        <v>0.26774999999999999</v>
      </c>
      <c r="G692" s="270">
        <v>3.0548999999999999</v>
      </c>
      <c r="H692" s="270">
        <v>24.552250000000001</v>
      </c>
    </row>
    <row r="693" spans="1:8">
      <c r="A693" s="268">
        <v>42033</v>
      </c>
      <c r="B693" s="269" t="s">
        <v>203</v>
      </c>
      <c r="C693" s="270">
        <v>0</v>
      </c>
      <c r="D693" s="270">
        <v>0</v>
      </c>
      <c r="E693" s="270">
        <v>0</v>
      </c>
      <c r="F693" s="270">
        <v>0</v>
      </c>
      <c r="G693" s="270">
        <v>0</v>
      </c>
      <c r="H693" s="270">
        <v>0</v>
      </c>
    </row>
    <row r="694" spans="1:8">
      <c r="A694" s="268">
        <v>42033</v>
      </c>
      <c r="B694" s="269" t="s">
        <v>204</v>
      </c>
      <c r="C694" s="270">
        <v>0</v>
      </c>
      <c r="D694" s="270">
        <v>0</v>
      </c>
      <c r="E694" s="270">
        <v>0</v>
      </c>
      <c r="F694" s="270">
        <v>0</v>
      </c>
      <c r="G694" s="270">
        <v>0</v>
      </c>
      <c r="H694" s="270">
        <v>0</v>
      </c>
    </row>
    <row r="695" spans="1:8">
      <c r="A695" s="268">
        <v>42033</v>
      </c>
      <c r="B695" s="269" t="s">
        <v>205</v>
      </c>
      <c r="C695" s="270">
        <v>0</v>
      </c>
      <c r="D695" s="270">
        <v>0</v>
      </c>
      <c r="E695" s="270">
        <v>0</v>
      </c>
      <c r="F695" s="270">
        <v>0</v>
      </c>
      <c r="G695" s="270">
        <v>0</v>
      </c>
      <c r="H695" s="270">
        <v>0</v>
      </c>
    </row>
    <row r="696" spans="1:8">
      <c r="A696" s="268">
        <v>42033</v>
      </c>
      <c r="B696" s="269" t="s">
        <v>71</v>
      </c>
      <c r="C696" s="270">
        <v>0</v>
      </c>
      <c r="D696" s="270">
        <v>0</v>
      </c>
      <c r="E696" s="270">
        <v>0</v>
      </c>
      <c r="F696" s="270">
        <v>0</v>
      </c>
      <c r="G696" s="270">
        <v>0</v>
      </c>
      <c r="H696" s="270">
        <v>0</v>
      </c>
    </row>
    <row r="697" spans="1:8">
      <c r="A697" s="268">
        <v>42033</v>
      </c>
      <c r="B697" s="269" t="s">
        <v>206</v>
      </c>
      <c r="C697" s="270">
        <v>0</v>
      </c>
      <c r="D697" s="270">
        <v>0</v>
      </c>
      <c r="E697" s="270">
        <v>0</v>
      </c>
      <c r="F697" s="270">
        <v>0</v>
      </c>
      <c r="G697" s="270">
        <v>0</v>
      </c>
      <c r="H697" s="270">
        <v>0</v>
      </c>
    </row>
    <row r="698" spans="1:8">
      <c r="A698" s="268">
        <v>42034</v>
      </c>
      <c r="B698" s="269" t="s">
        <v>185</v>
      </c>
      <c r="C698" s="270">
        <v>0</v>
      </c>
      <c r="D698" s="270">
        <v>0</v>
      </c>
      <c r="E698" s="270">
        <v>0</v>
      </c>
      <c r="F698" s="270">
        <v>0</v>
      </c>
      <c r="G698" s="270">
        <v>0</v>
      </c>
      <c r="H698" s="270">
        <v>0</v>
      </c>
    </row>
    <row r="699" spans="1:8">
      <c r="A699" s="268">
        <v>42034</v>
      </c>
      <c r="B699" s="269" t="s">
        <v>186</v>
      </c>
      <c r="C699" s="270">
        <v>0</v>
      </c>
      <c r="D699" s="270">
        <v>0</v>
      </c>
      <c r="E699" s="270">
        <v>0</v>
      </c>
      <c r="F699" s="270">
        <v>0</v>
      </c>
      <c r="G699" s="270">
        <v>0</v>
      </c>
      <c r="H699" s="270">
        <v>0</v>
      </c>
    </row>
    <row r="700" spans="1:8">
      <c r="A700" s="268">
        <v>42034</v>
      </c>
      <c r="B700" s="269" t="s">
        <v>187</v>
      </c>
      <c r="C700" s="270">
        <v>0</v>
      </c>
      <c r="D700" s="270">
        <v>0</v>
      </c>
      <c r="E700" s="270">
        <v>0</v>
      </c>
      <c r="F700" s="270">
        <v>0</v>
      </c>
      <c r="G700" s="270">
        <v>0</v>
      </c>
      <c r="H700" s="270">
        <v>0</v>
      </c>
    </row>
    <row r="701" spans="1:8">
      <c r="A701" s="268">
        <v>42034</v>
      </c>
      <c r="B701" s="269" t="s">
        <v>188</v>
      </c>
      <c r="C701" s="270">
        <v>0</v>
      </c>
      <c r="D701" s="270">
        <v>0</v>
      </c>
      <c r="E701" s="270">
        <v>0</v>
      </c>
      <c r="F701" s="270">
        <v>0</v>
      </c>
      <c r="G701" s="270">
        <v>0</v>
      </c>
      <c r="H701" s="270">
        <v>0</v>
      </c>
    </row>
    <row r="702" spans="1:8">
      <c r="A702" s="268">
        <v>42034</v>
      </c>
      <c r="B702" s="269" t="s">
        <v>189</v>
      </c>
      <c r="C702" s="270">
        <v>0</v>
      </c>
      <c r="D702" s="270">
        <v>0</v>
      </c>
      <c r="E702" s="270">
        <v>0</v>
      </c>
      <c r="F702" s="270">
        <v>0</v>
      </c>
      <c r="G702" s="270">
        <v>0</v>
      </c>
      <c r="H702" s="270">
        <v>0</v>
      </c>
    </row>
    <row r="703" spans="1:8">
      <c r="A703" s="268">
        <v>42034</v>
      </c>
      <c r="B703" s="269" t="s">
        <v>190</v>
      </c>
      <c r="C703" s="270">
        <v>0</v>
      </c>
      <c r="D703" s="270">
        <v>0</v>
      </c>
      <c r="E703" s="270">
        <v>0</v>
      </c>
      <c r="F703" s="270">
        <v>0</v>
      </c>
      <c r="G703" s="270">
        <v>0</v>
      </c>
      <c r="H703" s="270">
        <v>0</v>
      </c>
    </row>
    <row r="704" spans="1:8">
      <c r="A704" s="268">
        <v>42034</v>
      </c>
      <c r="B704" s="269" t="s">
        <v>191</v>
      </c>
      <c r="C704" s="270">
        <v>0</v>
      </c>
      <c r="D704" s="270">
        <v>0</v>
      </c>
      <c r="E704" s="270">
        <v>0</v>
      </c>
      <c r="F704" s="270">
        <v>0</v>
      </c>
      <c r="G704" s="270">
        <v>0</v>
      </c>
      <c r="H704" s="270">
        <v>0</v>
      </c>
    </row>
    <row r="705" spans="1:8">
      <c r="A705" s="268">
        <v>42034</v>
      </c>
      <c r="B705" s="269" t="s">
        <v>192</v>
      </c>
      <c r="C705" s="270">
        <v>6.01715</v>
      </c>
      <c r="D705" s="270">
        <v>3.37025</v>
      </c>
      <c r="E705" s="270">
        <v>1.2282500000000001</v>
      </c>
      <c r="F705" s="270">
        <v>0.1343</v>
      </c>
      <c r="G705" s="270">
        <v>1.52745</v>
      </c>
      <c r="H705" s="270">
        <v>12.2774</v>
      </c>
    </row>
    <row r="706" spans="1:8">
      <c r="A706" s="268">
        <v>42034</v>
      </c>
      <c r="B706" s="269" t="s">
        <v>193</v>
      </c>
      <c r="C706" s="270">
        <v>342.95544999999998</v>
      </c>
      <c r="D706" s="270">
        <v>192.0881</v>
      </c>
      <c r="E706" s="270">
        <v>70.00515</v>
      </c>
      <c r="F706" s="270">
        <v>7.6338499999999998</v>
      </c>
      <c r="G706" s="270">
        <v>87.069749999999999</v>
      </c>
      <c r="H706" s="270">
        <v>699.75229999999999</v>
      </c>
    </row>
    <row r="707" spans="1:8">
      <c r="A707" s="268">
        <v>42034</v>
      </c>
      <c r="B707" s="269" t="s">
        <v>65</v>
      </c>
      <c r="C707" s="270">
        <v>1001.7896</v>
      </c>
      <c r="D707" s="270">
        <v>561.09944999999993</v>
      </c>
      <c r="E707" s="270">
        <v>204.4879</v>
      </c>
      <c r="F707" s="270">
        <v>22.29805</v>
      </c>
      <c r="G707" s="270">
        <v>254.33444999999998</v>
      </c>
      <c r="H707" s="270">
        <v>2044.00945</v>
      </c>
    </row>
    <row r="708" spans="1:8">
      <c r="A708" s="268">
        <v>42034</v>
      </c>
      <c r="B708" s="269" t="s">
        <v>194</v>
      </c>
      <c r="C708" s="270">
        <v>1651.5992999999999</v>
      </c>
      <c r="D708" s="270">
        <v>925.05584999999996</v>
      </c>
      <c r="E708" s="270">
        <v>337.12869999999998</v>
      </c>
      <c r="F708" s="270">
        <v>36.761650000000003</v>
      </c>
      <c r="G708" s="270">
        <v>419.30839999999995</v>
      </c>
      <c r="H708" s="270">
        <v>3369.8538999999996</v>
      </c>
    </row>
    <row r="709" spans="1:8">
      <c r="A709" s="268">
        <v>42034</v>
      </c>
      <c r="B709" s="269" t="s">
        <v>195</v>
      </c>
      <c r="C709" s="270">
        <v>1877.2275500000001</v>
      </c>
      <c r="D709" s="270">
        <v>1051.4296000000002</v>
      </c>
      <c r="E709" s="270">
        <v>383.18509999999998</v>
      </c>
      <c r="F709" s="270">
        <v>41.783449999999995</v>
      </c>
      <c r="G709" s="270">
        <v>476.59075000000001</v>
      </c>
      <c r="H709" s="270">
        <v>3830.2164500000003</v>
      </c>
    </row>
    <row r="710" spans="1:8">
      <c r="A710" s="268">
        <v>42034</v>
      </c>
      <c r="B710" s="269" t="s">
        <v>196</v>
      </c>
      <c r="C710" s="270">
        <v>2150.9904500000002</v>
      </c>
      <c r="D710" s="270">
        <v>1204.7628</v>
      </c>
      <c r="E710" s="270">
        <v>439.06579999999997</v>
      </c>
      <c r="F710" s="270">
        <v>47.877099999999999</v>
      </c>
      <c r="G710" s="270">
        <v>546.09354999999994</v>
      </c>
      <c r="H710" s="270">
        <v>4388.7897000000003</v>
      </c>
    </row>
    <row r="711" spans="1:8">
      <c r="A711" s="268">
        <v>42034</v>
      </c>
      <c r="B711" s="269" t="s">
        <v>197</v>
      </c>
      <c r="C711" s="270">
        <v>1774.9428</v>
      </c>
      <c r="D711" s="270">
        <v>994.14044999999999</v>
      </c>
      <c r="E711" s="270">
        <v>362.30654999999996</v>
      </c>
      <c r="F711" s="270">
        <v>39.506300000000003</v>
      </c>
      <c r="G711" s="270">
        <v>450.62239999999997</v>
      </c>
      <c r="H711" s="270">
        <v>3621.5184999999997</v>
      </c>
    </row>
    <row r="712" spans="1:8">
      <c r="A712" s="268">
        <v>42034</v>
      </c>
      <c r="B712" s="269" t="s">
        <v>198</v>
      </c>
      <c r="C712" s="270">
        <v>1383.85355</v>
      </c>
      <c r="D712" s="270">
        <v>775.09204999999997</v>
      </c>
      <c r="E712" s="270">
        <v>282.47624999999999</v>
      </c>
      <c r="F712" s="270">
        <v>30.801449999999999</v>
      </c>
      <c r="G712" s="270">
        <v>351.33305000000001</v>
      </c>
      <c r="H712" s="270">
        <v>2823.5563499999998</v>
      </c>
    </row>
    <row r="713" spans="1:8">
      <c r="A713" s="268">
        <v>42034</v>
      </c>
      <c r="B713" s="269" t="s">
        <v>199</v>
      </c>
      <c r="C713" s="270">
        <v>1055.9405499999998</v>
      </c>
      <c r="D713" s="270">
        <v>591.42914999999994</v>
      </c>
      <c r="E713" s="270">
        <v>215.54130000000001</v>
      </c>
      <c r="F713" s="270">
        <v>23.503349999999998</v>
      </c>
      <c r="G713" s="270">
        <v>268.08235000000002</v>
      </c>
      <c r="H713" s="270">
        <v>2154.4966999999997</v>
      </c>
    </row>
    <row r="714" spans="1:8">
      <c r="A714" s="268">
        <v>42034</v>
      </c>
      <c r="B714" s="269" t="s">
        <v>200</v>
      </c>
      <c r="C714" s="270">
        <v>508.41559999999998</v>
      </c>
      <c r="D714" s="270">
        <v>284.76190000000003</v>
      </c>
      <c r="E714" s="270">
        <v>103.77905</v>
      </c>
      <c r="F714" s="270">
        <v>11.316050000000001</v>
      </c>
      <c r="G714" s="270">
        <v>129.07674999999998</v>
      </c>
      <c r="H714" s="270">
        <v>1037.34935</v>
      </c>
    </row>
    <row r="715" spans="1:8">
      <c r="A715" s="268">
        <v>42034</v>
      </c>
      <c r="B715" s="269" t="s">
        <v>201</v>
      </c>
      <c r="C715" s="270">
        <v>96.268450000000001</v>
      </c>
      <c r="D715" s="270">
        <v>53.919750000000001</v>
      </c>
      <c r="E715" s="270">
        <v>19.650299999999998</v>
      </c>
      <c r="F715" s="270">
        <v>2.1428499999999997</v>
      </c>
      <c r="G715" s="270">
        <v>24.440899999999999</v>
      </c>
      <c r="H715" s="270">
        <v>196.42224999999999</v>
      </c>
    </row>
    <row r="716" spans="1:8">
      <c r="A716" s="268">
        <v>42034</v>
      </c>
      <c r="B716" s="269" t="s">
        <v>202</v>
      </c>
      <c r="C716" s="270">
        <v>6.01715</v>
      </c>
      <c r="D716" s="270">
        <v>3.37025</v>
      </c>
      <c r="E716" s="270">
        <v>1.2282500000000001</v>
      </c>
      <c r="F716" s="270">
        <v>0.1343</v>
      </c>
      <c r="G716" s="270">
        <v>1.52745</v>
      </c>
      <c r="H716" s="270">
        <v>12.2774</v>
      </c>
    </row>
    <row r="717" spans="1:8">
      <c r="A717" s="268">
        <v>42034</v>
      </c>
      <c r="B717" s="269" t="s">
        <v>203</v>
      </c>
      <c r="C717" s="270">
        <v>0</v>
      </c>
      <c r="D717" s="270">
        <v>0</v>
      </c>
      <c r="E717" s="270">
        <v>0</v>
      </c>
      <c r="F717" s="270">
        <v>0</v>
      </c>
      <c r="G717" s="270">
        <v>0</v>
      </c>
      <c r="H717" s="270">
        <v>0</v>
      </c>
    </row>
    <row r="718" spans="1:8">
      <c r="A718" s="268">
        <v>42034</v>
      </c>
      <c r="B718" s="269" t="s">
        <v>204</v>
      </c>
      <c r="C718" s="270">
        <v>0</v>
      </c>
      <c r="D718" s="270">
        <v>0</v>
      </c>
      <c r="E718" s="270">
        <v>0</v>
      </c>
      <c r="F718" s="270">
        <v>0</v>
      </c>
      <c r="G718" s="270">
        <v>0</v>
      </c>
      <c r="H718" s="270">
        <v>0</v>
      </c>
    </row>
    <row r="719" spans="1:8">
      <c r="A719" s="268">
        <v>42034</v>
      </c>
      <c r="B719" s="269" t="s">
        <v>205</v>
      </c>
      <c r="C719" s="270">
        <v>0</v>
      </c>
      <c r="D719" s="270">
        <v>0</v>
      </c>
      <c r="E719" s="270">
        <v>0</v>
      </c>
      <c r="F719" s="270">
        <v>0</v>
      </c>
      <c r="G719" s="270">
        <v>0</v>
      </c>
      <c r="H719" s="270">
        <v>0</v>
      </c>
    </row>
    <row r="720" spans="1:8">
      <c r="A720" s="268">
        <v>42034</v>
      </c>
      <c r="B720" s="269" t="s">
        <v>71</v>
      </c>
      <c r="C720" s="270">
        <v>0</v>
      </c>
      <c r="D720" s="270">
        <v>0</v>
      </c>
      <c r="E720" s="270">
        <v>0</v>
      </c>
      <c r="F720" s="270">
        <v>0</v>
      </c>
      <c r="G720" s="270">
        <v>0</v>
      </c>
      <c r="H720" s="270">
        <v>0</v>
      </c>
    </row>
    <row r="721" spans="1:8">
      <c r="A721" s="268">
        <v>42034</v>
      </c>
      <c r="B721" s="269" t="s">
        <v>206</v>
      </c>
      <c r="C721" s="270">
        <v>0</v>
      </c>
      <c r="D721" s="270">
        <v>0</v>
      </c>
      <c r="E721" s="270">
        <v>0</v>
      </c>
      <c r="F721" s="270">
        <v>0</v>
      </c>
      <c r="G721" s="270">
        <v>0</v>
      </c>
      <c r="H721" s="270">
        <v>0</v>
      </c>
    </row>
    <row r="722" spans="1:8">
      <c r="A722" s="268">
        <v>42035</v>
      </c>
      <c r="B722" s="269" t="s">
        <v>185</v>
      </c>
      <c r="C722" s="270">
        <v>0</v>
      </c>
      <c r="D722" s="270">
        <v>0</v>
      </c>
      <c r="E722" s="270">
        <v>0</v>
      </c>
      <c r="F722" s="270">
        <v>0</v>
      </c>
      <c r="G722" s="270">
        <v>0</v>
      </c>
      <c r="H722" s="270">
        <v>0</v>
      </c>
    </row>
    <row r="723" spans="1:8">
      <c r="A723" s="268">
        <v>42035</v>
      </c>
      <c r="B723" s="269" t="s">
        <v>186</v>
      </c>
      <c r="C723" s="270">
        <v>0</v>
      </c>
      <c r="D723" s="270">
        <v>0</v>
      </c>
      <c r="E723" s="270">
        <v>0</v>
      </c>
      <c r="F723" s="270">
        <v>0</v>
      </c>
      <c r="G723" s="270">
        <v>0</v>
      </c>
      <c r="H723" s="270">
        <v>0</v>
      </c>
    </row>
    <row r="724" spans="1:8">
      <c r="A724" s="268">
        <v>42035</v>
      </c>
      <c r="B724" s="269" t="s">
        <v>187</v>
      </c>
      <c r="C724" s="270">
        <v>0</v>
      </c>
      <c r="D724" s="270">
        <v>0</v>
      </c>
      <c r="E724" s="270">
        <v>0</v>
      </c>
      <c r="F724" s="270">
        <v>0</v>
      </c>
      <c r="G724" s="270">
        <v>0</v>
      </c>
      <c r="H724" s="270">
        <v>0</v>
      </c>
    </row>
    <row r="725" spans="1:8">
      <c r="A725" s="268">
        <v>42035</v>
      </c>
      <c r="B725" s="269" t="s">
        <v>188</v>
      </c>
      <c r="C725" s="270">
        <v>0</v>
      </c>
      <c r="D725" s="270">
        <v>0</v>
      </c>
      <c r="E725" s="270">
        <v>0</v>
      </c>
      <c r="F725" s="270">
        <v>0</v>
      </c>
      <c r="G725" s="270">
        <v>0</v>
      </c>
      <c r="H725" s="270">
        <v>0</v>
      </c>
    </row>
    <row r="726" spans="1:8">
      <c r="A726" s="268">
        <v>42035</v>
      </c>
      <c r="B726" s="269" t="s">
        <v>189</v>
      </c>
      <c r="C726" s="270">
        <v>0</v>
      </c>
      <c r="D726" s="270">
        <v>0</v>
      </c>
      <c r="E726" s="270">
        <v>0</v>
      </c>
      <c r="F726" s="270">
        <v>0</v>
      </c>
      <c r="G726" s="270">
        <v>0</v>
      </c>
      <c r="H726" s="270">
        <v>0</v>
      </c>
    </row>
    <row r="727" spans="1:8">
      <c r="A727" s="268">
        <v>42035</v>
      </c>
      <c r="B727" s="269" t="s">
        <v>190</v>
      </c>
      <c r="C727" s="270">
        <v>0</v>
      </c>
      <c r="D727" s="270">
        <v>0</v>
      </c>
      <c r="E727" s="270">
        <v>0</v>
      </c>
      <c r="F727" s="270">
        <v>0</v>
      </c>
      <c r="G727" s="270">
        <v>0</v>
      </c>
      <c r="H727" s="270">
        <v>0</v>
      </c>
    </row>
    <row r="728" spans="1:8">
      <c r="A728" s="268">
        <v>42035</v>
      </c>
      <c r="B728" s="269" t="s">
        <v>191</v>
      </c>
      <c r="C728" s="270">
        <v>0</v>
      </c>
      <c r="D728" s="270">
        <v>0</v>
      </c>
      <c r="E728" s="270">
        <v>0</v>
      </c>
      <c r="F728" s="270">
        <v>0</v>
      </c>
      <c r="G728" s="270">
        <v>0</v>
      </c>
      <c r="H728" s="270">
        <v>0</v>
      </c>
    </row>
    <row r="729" spans="1:8">
      <c r="A729" s="268">
        <v>42035</v>
      </c>
      <c r="B729" s="269" t="s">
        <v>192</v>
      </c>
      <c r="C729" s="270">
        <v>6.01715</v>
      </c>
      <c r="D729" s="270">
        <v>3.37025</v>
      </c>
      <c r="E729" s="270">
        <v>1.2282500000000001</v>
      </c>
      <c r="F729" s="270">
        <v>0.1343</v>
      </c>
      <c r="G729" s="270">
        <v>1.52745</v>
      </c>
      <c r="H729" s="270">
        <v>12.2774</v>
      </c>
    </row>
    <row r="730" spans="1:8">
      <c r="A730" s="268">
        <v>42035</v>
      </c>
      <c r="B730" s="269" t="s">
        <v>193</v>
      </c>
      <c r="C730" s="270">
        <v>661.84315000000004</v>
      </c>
      <c r="D730" s="270">
        <v>370.69605000000001</v>
      </c>
      <c r="E730" s="270">
        <v>135.09729999999999</v>
      </c>
      <c r="F730" s="270">
        <v>14.731349999999999</v>
      </c>
      <c r="G730" s="270">
        <v>168.02885000000001</v>
      </c>
      <c r="H730" s="270">
        <v>1350.3967</v>
      </c>
    </row>
    <row r="731" spans="1:8">
      <c r="A731" s="268">
        <v>42035</v>
      </c>
      <c r="B731" s="269" t="s">
        <v>65</v>
      </c>
      <c r="C731" s="270">
        <v>1744.8587500000001</v>
      </c>
      <c r="D731" s="270">
        <v>977.29004999999995</v>
      </c>
      <c r="E731" s="270">
        <v>356.16529999999995</v>
      </c>
      <c r="F731" s="270">
        <v>38.837350000000001</v>
      </c>
      <c r="G731" s="270">
        <v>442.98514999999998</v>
      </c>
      <c r="H731" s="270">
        <v>3560.1365999999998</v>
      </c>
    </row>
    <row r="732" spans="1:8">
      <c r="A732" s="268">
        <v>42035</v>
      </c>
      <c r="B732" s="269" t="s">
        <v>194</v>
      </c>
      <c r="C732" s="270">
        <v>4190.67</v>
      </c>
      <c r="D732" s="270">
        <v>2347.1814999999997</v>
      </c>
      <c r="E732" s="270">
        <v>855.41109999999992</v>
      </c>
      <c r="F732" s="270">
        <v>93.275599999999997</v>
      </c>
      <c r="G732" s="270">
        <v>1063.9280000000001</v>
      </c>
      <c r="H732" s="270">
        <v>8550.4662000000008</v>
      </c>
    </row>
    <row r="733" spans="1:8">
      <c r="A733" s="268">
        <v>42035</v>
      </c>
      <c r="B733" s="269" t="s">
        <v>195</v>
      </c>
      <c r="C733" s="270">
        <v>6091.9652999999998</v>
      </c>
      <c r="D733" s="270">
        <v>3412.0912499999999</v>
      </c>
      <c r="E733" s="270">
        <v>1243.5083500000001</v>
      </c>
      <c r="F733" s="270">
        <v>135.59539999999998</v>
      </c>
      <c r="G733" s="270">
        <v>1546.6294</v>
      </c>
      <c r="H733" s="270">
        <v>12429.789699999999</v>
      </c>
    </row>
    <row r="734" spans="1:8">
      <c r="A734" s="268">
        <v>42035</v>
      </c>
      <c r="B734" s="269" t="s">
        <v>196</v>
      </c>
      <c r="C734" s="270">
        <v>7866.9080999999996</v>
      </c>
      <c r="D734" s="270">
        <v>4406.2316999999994</v>
      </c>
      <c r="E734" s="270">
        <v>1605.8148999999999</v>
      </c>
      <c r="F734" s="270">
        <v>175.10169999999999</v>
      </c>
      <c r="G734" s="270">
        <v>1997.2518</v>
      </c>
      <c r="H734" s="270">
        <v>16051.308199999996</v>
      </c>
    </row>
    <row r="735" spans="1:8">
      <c r="A735" s="268">
        <v>42035</v>
      </c>
      <c r="B735" s="269" t="s">
        <v>197</v>
      </c>
      <c r="C735" s="270">
        <v>7572.0864499999998</v>
      </c>
      <c r="D735" s="270">
        <v>4241.1030500000006</v>
      </c>
      <c r="E735" s="270">
        <v>1545.6349</v>
      </c>
      <c r="F735" s="270">
        <v>168.53970000000001</v>
      </c>
      <c r="G735" s="270">
        <v>1922.4024999999999</v>
      </c>
      <c r="H735" s="270">
        <v>15449.766599999999</v>
      </c>
    </row>
    <row r="736" spans="1:8">
      <c r="A736" s="268">
        <v>42035</v>
      </c>
      <c r="B736" s="269" t="s">
        <v>198</v>
      </c>
      <c r="C736" s="270">
        <v>8011.3103499999997</v>
      </c>
      <c r="D736" s="270">
        <v>4487.1108999999997</v>
      </c>
      <c r="E736" s="270">
        <v>1635.29035</v>
      </c>
      <c r="F736" s="270">
        <v>178.31554999999997</v>
      </c>
      <c r="G736" s="270">
        <v>2033.9131499999999</v>
      </c>
      <c r="H736" s="270">
        <v>16345.9403</v>
      </c>
    </row>
    <row r="737" spans="1:8">
      <c r="A737" s="268">
        <v>42035</v>
      </c>
      <c r="B737" s="269" t="s">
        <v>199</v>
      </c>
      <c r="C737" s="270">
        <v>6085.9481500000002</v>
      </c>
      <c r="D737" s="270">
        <v>3408.721</v>
      </c>
      <c r="E737" s="270">
        <v>1242.2800999999999</v>
      </c>
      <c r="F737" s="270">
        <v>135.46110000000002</v>
      </c>
      <c r="G737" s="270">
        <v>1545.10195</v>
      </c>
      <c r="H737" s="270">
        <v>12417.5123</v>
      </c>
    </row>
    <row r="738" spans="1:8">
      <c r="A738" s="268">
        <v>42035</v>
      </c>
      <c r="B738" s="269" t="s">
        <v>200</v>
      </c>
      <c r="C738" s="270">
        <v>3396.4588999999996</v>
      </c>
      <c r="D738" s="270">
        <v>1902.3459</v>
      </c>
      <c r="E738" s="270">
        <v>693.29399999999998</v>
      </c>
      <c r="F738" s="270">
        <v>75.59814999999999</v>
      </c>
      <c r="G738" s="270">
        <v>862.29354999999998</v>
      </c>
      <c r="H738" s="270">
        <v>6929.9904999999999</v>
      </c>
    </row>
    <row r="739" spans="1:8">
      <c r="A739" s="268">
        <v>42035</v>
      </c>
      <c r="B739" s="269" t="s">
        <v>201</v>
      </c>
      <c r="C739" s="270">
        <v>607.69219999999996</v>
      </c>
      <c r="D739" s="270">
        <v>340.36634999999995</v>
      </c>
      <c r="E739" s="270">
        <v>124.04389999999999</v>
      </c>
      <c r="F739" s="270">
        <v>13.52605</v>
      </c>
      <c r="G739" s="270">
        <v>154.28094999999999</v>
      </c>
      <c r="H739" s="270">
        <v>1239.9094500000001</v>
      </c>
    </row>
    <row r="740" spans="1:8">
      <c r="A740" s="268">
        <v>42035</v>
      </c>
      <c r="B740" s="269" t="s">
        <v>202</v>
      </c>
      <c r="C740" s="270">
        <v>39.108499999999999</v>
      </c>
      <c r="D740" s="270">
        <v>21.904499999999999</v>
      </c>
      <c r="E740" s="270">
        <v>7.9831999999999992</v>
      </c>
      <c r="F740" s="270">
        <v>0.87039999999999995</v>
      </c>
      <c r="G740" s="270">
        <v>9.9288499999999988</v>
      </c>
      <c r="H740" s="270">
        <v>79.795449999999988</v>
      </c>
    </row>
    <row r="741" spans="1:8">
      <c r="A741" s="268">
        <v>42035</v>
      </c>
      <c r="B741" s="269" t="s">
        <v>203</v>
      </c>
      <c r="C741" s="270">
        <v>0</v>
      </c>
      <c r="D741" s="270">
        <v>0</v>
      </c>
      <c r="E741" s="270">
        <v>0</v>
      </c>
      <c r="F741" s="270">
        <v>0</v>
      </c>
      <c r="G741" s="270">
        <v>0</v>
      </c>
      <c r="H741" s="270">
        <v>0</v>
      </c>
    </row>
    <row r="742" spans="1:8">
      <c r="A742" s="268">
        <v>42035</v>
      </c>
      <c r="B742" s="269" t="s">
        <v>204</v>
      </c>
      <c r="C742" s="270">
        <v>0</v>
      </c>
      <c r="D742" s="270">
        <v>0</v>
      </c>
      <c r="E742" s="270">
        <v>0</v>
      </c>
      <c r="F742" s="270">
        <v>0</v>
      </c>
      <c r="G742" s="270">
        <v>0</v>
      </c>
      <c r="H742" s="270">
        <v>0</v>
      </c>
    </row>
    <row r="743" spans="1:8">
      <c r="A743" s="268">
        <v>42035</v>
      </c>
      <c r="B743" s="269" t="s">
        <v>205</v>
      </c>
      <c r="C743" s="270">
        <v>0</v>
      </c>
      <c r="D743" s="270">
        <v>0</v>
      </c>
      <c r="E743" s="270">
        <v>0</v>
      </c>
      <c r="F743" s="270">
        <v>0</v>
      </c>
      <c r="G743" s="270">
        <v>0</v>
      </c>
      <c r="H743" s="270">
        <v>0</v>
      </c>
    </row>
    <row r="744" spans="1:8">
      <c r="A744" s="268">
        <v>42035</v>
      </c>
      <c r="B744" s="269" t="s">
        <v>71</v>
      </c>
      <c r="C744" s="270">
        <v>0</v>
      </c>
      <c r="D744" s="270">
        <v>0</v>
      </c>
      <c r="E744" s="270">
        <v>0</v>
      </c>
      <c r="F744" s="270">
        <v>0</v>
      </c>
      <c r="G744" s="270">
        <v>0</v>
      </c>
      <c r="H744" s="270">
        <v>0</v>
      </c>
    </row>
    <row r="745" spans="1:8">
      <c r="A745" s="268">
        <v>42035</v>
      </c>
      <c r="B745" s="269" t="s">
        <v>206</v>
      </c>
      <c r="C745" s="270">
        <v>0</v>
      </c>
      <c r="D745" s="270">
        <v>0</v>
      </c>
      <c r="E745" s="270">
        <v>0</v>
      </c>
      <c r="F745" s="270">
        <v>0</v>
      </c>
      <c r="G745" s="270">
        <v>0</v>
      </c>
      <c r="H745" s="270">
        <v>0</v>
      </c>
    </row>
    <row r="746" spans="1:8">
      <c r="A746" s="268">
        <v>42036</v>
      </c>
      <c r="B746" s="269" t="s">
        <v>185</v>
      </c>
      <c r="C746" s="270">
        <v>0</v>
      </c>
      <c r="D746" s="270">
        <v>0</v>
      </c>
      <c r="E746" s="270">
        <v>0</v>
      </c>
      <c r="F746" s="270">
        <v>0</v>
      </c>
      <c r="G746" s="270">
        <v>0</v>
      </c>
      <c r="H746" s="270">
        <v>0</v>
      </c>
    </row>
    <row r="747" spans="1:8">
      <c r="A747" s="268">
        <v>42036</v>
      </c>
      <c r="B747" s="269" t="s">
        <v>186</v>
      </c>
      <c r="C747" s="270">
        <v>0</v>
      </c>
      <c r="D747" s="270">
        <v>0</v>
      </c>
      <c r="E747" s="270">
        <v>0</v>
      </c>
      <c r="F747" s="270">
        <v>0</v>
      </c>
      <c r="G747" s="270">
        <v>0</v>
      </c>
      <c r="H747" s="270">
        <v>0</v>
      </c>
    </row>
    <row r="748" spans="1:8">
      <c r="A748" s="268">
        <v>42036</v>
      </c>
      <c r="B748" s="269" t="s">
        <v>187</v>
      </c>
      <c r="C748" s="270">
        <v>0</v>
      </c>
      <c r="D748" s="270">
        <v>0</v>
      </c>
      <c r="E748" s="270">
        <v>0</v>
      </c>
      <c r="F748" s="270">
        <v>0</v>
      </c>
      <c r="G748" s="270">
        <v>0</v>
      </c>
      <c r="H748" s="270">
        <v>0</v>
      </c>
    </row>
    <row r="749" spans="1:8">
      <c r="A749" s="268">
        <v>42036</v>
      </c>
      <c r="B749" s="269" t="s">
        <v>188</v>
      </c>
      <c r="C749" s="270">
        <v>0</v>
      </c>
      <c r="D749" s="270">
        <v>0</v>
      </c>
      <c r="E749" s="270">
        <v>0</v>
      </c>
      <c r="F749" s="270">
        <v>0</v>
      </c>
      <c r="G749" s="270">
        <v>0</v>
      </c>
      <c r="H749" s="270">
        <v>0</v>
      </c>
    </row>
    <row r="750" spans="1:8">
      <c r="A750" s="268">
        <v>42036</v>
      </c>
      <c r="B750" s="269" t="s">
        <v>189</v>
      </c>
      <c r="C750" s="270">
        <v>0</v>
      </c>
      <c r="D750" s="270">
        <v>0</v>
      </c>
      <c r="E750" s="270">
        <v>0</v>
      </c>
      <c r="F750" s="270">
        <v>0</v>
      </c>
      <c r="G750" s="270">
        <v>0</v>
      </c>
      <c r="H750" s="270">
        <v>0</v>
      </c>
    </row>
    <row r="751" spans="1:8">
      <c r="A751" s="268">
        <v>42036</v>
      </c>
      <c r="B751" s="269" t="s">
        <v>190</v>
      </c>
      <c r="C751" s="270">
        <v>0</v>
      </c>
      <c r="D751" s="270">
        <v>0</v>
      </c>
      <c r="E751" s="270">
        <v>0</v>
      </c>
      <c r="F751" s="270">
        <v>0</v>
      </c>
      <c r="G751" s="270">
        <v>0</v>
      </c>
      <c r="H751" s="270">
        <v>0</v>
      </c>
    </row>
    <row r="752" spans="1:8">
      <c r="A752" s="268">
        <v>42036</v>
      </c>
      <c r="B752" s="269" t="s">
        <v>191</v>
      </c>
      <c r="C752" s="270">
        <v>0</v>
      </c>
      <c r="D752" s="270">
        <v>0</v>
      </c>
      <c r="E752" s="270">
        <v>0</v>
      </c>
      <c r="F752" s="270">
        <v>0</v>
      </c>
      <c r="G752" s="270">
        <v>0</v>
      </c>
      <c r="H752" s="270">
        <v>0</v>
      </c>
    </row>
    <row r="753" spans="1:8">
      <c r="A753" s="268">
        <v>42036</v>
      </c>
      <c r="B753" s="269" t="s">
        <v>192</v>
      </c>
      <c r="C753" s="270">
        <v>22.147600000000001</v>
      </c>
      <c r="D753" s="270">
        <v>11.794599999999999</v>
      </c>
      <c r="E753" s="270">
        <v>5.1187000000000005</v>
      </c>
      <c r="F753" s="270">
        <v>0.46835000000000004</v>
      </c>
      <c r="G753" s="270">
        <v>5.4918500000000003</v>
      </c>
      <c r="H753" s="270">
        <v>45.021099999999997</v>
      </c>
    </row>
    <row r="754" spans="1:8">
      <c r="A754" s="268">
        <v>42036</v>
      </c>
      <c r="B754" s="269" t="s">
        <v>193</v>
      </c>
      <c r="C754" s="270">
        <v>961.85490000000004</v>
      </c>
      <c r="D754" s="270">
        <v>512.23464999999999</v>
      </c>
      <c r="E754" s="270">
        <v>222.2869</v>
      </c>
      <c r="F754" s="270">
        <v>20.355799999999999</v>
      </c>
      <c r="G754" s="270">
        <v>238.50744999999998</v>
      </c>
      <c r="H754" s="270">
        <v>1955.2397000000001</v>
      </c>
    </row>
    <row r="755" spans="1:8">
      <c r="A755" s="268">
        <v>42036</v>
      </c>
      <c r="B755" s="269" t="s">
        <v>65</v>
      </c>
      <c r="C755" s="270">
        <v>3562.6610999999998</v>
      </c>
      <c r="D755" s="270">
        <v>1897.2909499999998</v>
      </c>
      <c r="E755" s="270">
        <v>823.34059999999999</v>
      </c>
      <c r="F755" s="270">
        <v>75.397549999999995</v>
      </c>
      <c r="G755" s="270">
        <v>883.4203</v>
      </c>
      <c r="H755" s="270">
        <v>7242.1105000000007</v>
      </c>
    </row>
    <row r="756" spans="1:8">
      <c r="A756" s="268">
        <v>42036</v>
      </c>
      <c r="B756" s="269" t="s">
        <v>194</v>
      </c>
      <c r="C756" s="270">
        <v>6274.2070000000003</v>
      </c>
      <c r="D756" s="270">
        <v>3341.32195</v>
      </c>
      <c r="E756" s="270">
        <v>1449.9860999999999</v>
      </c>
      <c r="F756" s="270">
        <v>132.78274999999999</v>
      </c>
      <c r="G756" s="270">
        <v>1555.7924</v>
      </c>
      <c r="H756" s="270">
        <v>12754.090200000001</v>
      </c>
    </row>
    <row r="757" spans="1:8">
      <c r="A757" s="268">
        <v>42036</v>
      </c>
      <c r="B757" s="269" t="s">
        <v>195</v>
      </c>
      <c r="C757" s="270">
        <v>8197.9176499999994</v>
      </c>
      <c r="D757" s="270">
        <v>4365.7920999999997</v>
      </c>
      <c r="E757" s="270">
        <v>1894.5607499999999</v>
      </c>
      <c r="F757" s="270">
        <v>173.49435</v>
      </c>
      <c r="G757" s="270">
        <v>2032.8072999999999</v>
      </c>
      <c r="H757" s="270">
        <v>16664.57215</v>
      </c>
    </row>
    <row r="758" spans="1:8">
      <c r="A758" s="268">
        <v>42036</v>
      </c>
      <c r="B758" s="269" t="s">
        <v>196</v>
      </c>
      <c r="C758" s="270">
        <v>9457.1883999999991</v>
      </c>
      <c r="D758" s="270">
        <v>5036.4149000000007</v>
      </c>
      <c r="E758" s="270">
        <v>2185.5812000000001</v>
      </c>
      <c r="F758" s="270">
        <v>200.14525</v>
      </c>
      <c r="G758" s="270">
        <v>2345.0641499999997</v>
      </c>
      <c r="H758" s="270">
        <v>19224.393899999999</v>
      </c>
    </row>
    <row r="759" spans="1:8">
      <c r="A759" s="268">
        <v>42036</v>
      </c>
      <c r="B759" s="269" t="s">
        <v>197</v>
      </c>
      <c r="C759" s="270">
        <v>8900.3253499999992</v>
      </c>
      <c r="D759" s="270">
        <v>4739.8584000000001</v>
      </c>
      <c r="E759" s="270">
        <v>2056.8886499999999</v>
      </c>
      <c r="F759" s="270">
        <v>188.35999999999999</v>
      </c>
      <c r="G759" s="270">
        <v>2206.9807999999998</v>
      </c>
      <c r="H759" s="270">
        <v>18092.413199999999</v>
      </c>
    </row>
    <row r="760" spans="1:8">
      <c r="A760" s="268">
        <v>42036</v>
      </c>
      <c r="B760" s="269" t="s">
        <v>198</v>
      </c>
      <c r="C760" s="270">
        <v>6644.3947500000004</v>
      </c>
      <c r="D760" s="270">
        <v>3538.4649999999997</v>
      </c>
      <c r="E760" s="270">
        <v>1535.53775</v>
      </c>
      <c r="F760" s="270">
        <v>140.6172</v>
      </c>
      <c r="G760" s="270">
        <v>1647.58645</v>
      </c>
      <c r="H760" s="270">
        <v>13506.601149999999</v>
      </c>
    </row>
    <row r="761" spans="1:8">
      <c r="A761" s="268">
        <v>42036</v>
      </c>
      <c r="B761" s="269" t="s">
        <v>199</v>
      </c>
      <c r="C761" s="270">
        <v>3296.8856499999997</v>
      </c>
      <c r="D761" s="270">
        <v>1755.7523499999998</v>
      </c>
      <c r="E761" s="270">
        <v>761.91874999999993</v>
      </c>
      <c r="F761" s="270">
        <v>69.773099999999999</v>
      </c>
      <c r="G761" s="270">
        <v>817.51639999999998</v>
      </c>
      <c r="H761" s="270">
        <v>6701.8462499999996</v>
      </c>
    </row>
    <row r="762" spans="1:8">
      <c r="A762" s="268">
        <v>42036</v>
      </c>
      <c r="B762" s="269" t="s">
        <v>200</v>
      </c>
      <c r="C762" s="270">
        <v>1164.3512499999999</v>
      </c>
      <c r="D762" s="270">
        <v>620.07415000000003</v>
      </c>
      <c r="E762" s="270">
        <v>269.08449999999999</v>
      </c>
      <c r="F762" s="270">
        <v>24.641499999999997</v>
      </c>
      <c r="G762" s="270">
        <v>288.71949999999998</v>
      </c>
      <c r="H762" s="270">
        <v>2366.8708999999999</v>
      </c>
    </row>
    <row r="763" spans="1:8">
      <c r="A763" s="268">
        <v>42036</v>
      </c>
      <c r="B763" s="269" t="s">
        <v>201</v>
      </c>
      <c r="C763" s="270">
        <v>230.97220000000002</v>
      </c>
      <c r="D763" s="270">
        <v>123.0035</v>
      </c>
      <c r="E763" s="270">
        <v>53.378300000000003</v>
      </c>
      <c r="F763" s="270">
        <v>4.88835</v>
      </c>
      <c r="G763" s="270">
        <v>57.272999999999996</v>
      </c>
      <c r="H763" s="270">
        <v>469.51534999999996</v>
      </c>
    </row>
    <row r="764" spans="1:8">
      <c r="A764" s="268">
        <v>42036</v>
      </c>
      <c r="B764" s="269" t="s">
        <v>202</v>
      </c>
      <c r="C764" s="270">
        <v>18.983899999999998</v>
      </c>
      <c r="D764" s="270">
        <v>10.1099</v>
      </c>
      <c r="E764" s="270">
        <v>4.3868499999999999</v>
      </c>
      <c r="F764" s="270">
        <v>0.40204999999999996</v>
      </c>
      <c r="G764" s="270">
        <v>4.7073</v>
      </c>
      <c r="H764" s="270">
        <v>38.590000000000003</v>
      </c>
    </row>
    <row r="765" spans="1:8">
      <c r="A765" s="268">
        <v>42036</v>
      </c>
      <c r="B765" s="269" t="s">
        <v>203</v>
      </c>
      <c r="C765" s="270">
        <v>0</v>
      </c>
      <c r="D765" s="270">
        <v>0</v>
      </c>
      <c r="E765" s="270">
        <v>0</v>
      </c>
      <c r="F765" s="270">
        <v>0</v>
      </c>
      <c r="G765" s="270">
        <v>0</v>
      </c>
      <c r="H765" s="270">
        <v>0</v>
      </c>
    </row>
    <row r="766" spans="1:8">
      <c r="A766" s="268">
        <v>42036</v>
      </c>
      <c r="B766" s="269" t="s">
        <v>204</v>
      </c>
      <c r="C766" s="270">
        <v>0</v>
      </c>
      <c r="D766" s="270">
        <v>0</v>
      </c>
      <c r="E766" s="270">
        <v>0</v>
      </c>
      <c r="F766" s="270">
        <v>0</v>
      </c>
      <c r="G766" s="270">
        <v>0</v>
      </c>
      <c r="H766" s="270">
        <v>0</v>
      </c>
    </row>
    <row r="767" spans="1:8">
      <c r="A767" s="268">
        <v>42036</v>
      </c>
      <c r="B767" s="269" t="s">
        <v>205</v>
      </c>
      <c r="C767" s="270">
        <v>0</v>
      </c>
      <c r="D767" s="270">
        <v>0</v>
      </c>
      <c r="E767" s="270">
        <v>0</v>
      </c>
      <c r="F767" s="270">
        <v>0</v>
      </c>
      <c r="G767" s="270">
        <v>0</v>
      </c>
      <c r="H767" s="270">
        <v>0</v>
      </c>
    </row>
    <row r="768" spans="1:8">
      <c r="A768" s="268">
        <v>42036</v>
      </c>
      <c r="B768" s="269" t="s">
        <v>71</v>
      </c>
      <c r="C768" s="270">
        <v>0</v>
      </c>
      <c r="D768" s="270">
        <v>0</v>
      </c>
      <c r="E768" s="270">
        <v>0</v>
      </c>
      <c r="F768" s="270">
        <v>0</v>
      </c>
      <c r="G768" s="270">
        <v>0</v>
      </c>
      <c r="H768" s="270">
        <v>0</v>
      </c>
    </row>
    <row r="769" spans="1:8">
      <c r="A769" s="268">
        <v>42036</v>
      </c>
      <c r="B769" s="269" t="s">
        <v>206</v>
      </c>
      <c r="C769" s="270">
        <v>0</v>
      </c>
      <c r="D769" s="270">
        <v>0</v>
      </c>
      <c r="E769" s="270">
        <v>0</v>
      </c>
      <c r="F769" s="270">
        <v>0</v>
      </c>
      <c r="G769" s="270">
        <v>0</v>
      </c>
      <c r="H769" s="270">
        <v>0</v>
      </c>
    </row>
    <row r="770" spans="1:8">
      <c r="A770" s="268">
        <v>42037</v>
      </c>
      <c r="B770" s="269" t="s">
        <v>185</v>
      </c>
      <c r="C770" s="270">
        <v>0</v>
      </c>
      <c r="D770" s="270">
        <v>0</v>
      </c>
      <c r="E770" s="270">
        <v>0</v>
      </c>
      <c r="F770" s="270">
        <v>0</v>
      </c>
      <c r="G770" s="270">
        <v>0</v>
      </c>
      <c r="H770" s="270">
        <v>0</v>
      </c>
    </row>
    <row r="771" spans="1:8">
      <c r="A771" s="268">
        <v>42037</v>
      </c>
      <c r="B771" s="269" t="s">
        <v>186</v>
      </c>
      <c r="C771" s="270">
        <v>0</v>
      </c>
      <c r="D771" s="270">
        <v>0</v>
      </c>
      <c r="E771" s="270">
        <v>0</v>
      </c>
      <c r="F771" s="270">
        <v>0</v>
      </c>
      <c r="G771" s="270">
        <v>0</v>
      </c>
      <c r="H771" s="270">
        <v>0</v>
      </c>
    </row>
    <row r="772" spans="1:8">
      <c r="A772" s="268">
        <v>42037</v>
      </c>
      <c r="B772" s="269" t="s">
        <v>187</v>
      </c>
      <c r="C772" s="270">
        <v>0</v>
      </c>
      <c r="D772" s="270">
        <v>0</v>
      </c>
      <c r="E772" s="270">
        <v>0</v>
      </c>
      <c r="F772" s="270">
        <v>0</v>
      </c>
      <c r="G772" s="270">
        <v>0</v>
      </c>
      <c r="H772" s="270">
        <v>0</v>
      </c>
    </row>
    <row r="773" spans="1:8">
      <c r="A773" s="268">
        <v>42037</v>
      </c>
      <c r="B773" s="269" t="s">
        <v>188</v>
      </c>
      <c r="C773" s="270">
        <v>0</v>
      </c>
      <c r="D773" s="270">
        <v>0</v>
      </c>
      <c r="E773" s="270">
        <v>0</v>
      </c>
      <c r="F773" s="270">
        <v>0</v>
      </c>
      <c r="G773" s="270">
        <v>0</v>
      </c>
      <c r="H773" s="270">
        <v>0</v>
      </c>
    </row>
    <row r="774" spans="1:8">
      <c r="A774" s="268">
        <v>42037</v>
      </c>
      <c r="B774" s="269" t="s">
        <v>189</v>
      </c>
      <c r="C774" s="270">
        <v>0</v>
      </c>
      <c r="D774" s="270">
        <v>0</v>
      </c>
      <c r="E774" s="270">
        <v>0</v>
      </c>
      <c r="F774" s="270">
        <v>0</v>
      </c>
      <c r="G774" s="270">
        <v>0</v>
      </c>
      <c r="H774" s="270">
        <v>0</v>
      </c>
    </row>
    <row r="775" spans="1:8">
      <c r="A775" s="268">
        <v>42037</v>
      </c>
      <c r="B775" s="269" t="s">
        <v>190</v>
      </c>
      <c r="C775" s="270">
        <v>0</v>
      </c>
      <c r="D775" s="270">
        <v>0</v>
      </c>
      <c r="E775" s="270">
        <v>0</v>
      </c>
      <c r="F775" s="270">
        <v>0</v>
      </c>
      <c r="G775" s="270">
        <v>0</v>
      </c>
      <c r="H775" s="270">
        <v>0</v>
      </c>
    </row>
    <row r="776" spans="1:8">
      <c r="A776" s="268">
        <v>42037</v>
      </c>
      <c r="B776" s="269" t="s">
        <v>191</v>
      </c>
      <c r="C776" s="270">
        <v>0</v>
      </c>
      <c r="D776" s="270">
        <v>0</v>
      </c>
      <c r="E776" s="270">
        <v>0</v>
      </c>
      <c r="F776" s="270">
        <v>0</v>
      </c>
      <c r="G776" s="270">
        <v>0</v>
      </c>
      <c r="H776" s="270">
        <v>0</v>
      </c>
    </row>
    <row r="777" spans="1:8">
      <c r="A777" s="268">
        <v>42037</v>
      </c>
      <c r="B777" s="269" t="s">
        <v>192</v>
      </c>
      <c r="C777" s="270">
        <v>6.3282499999999997</v>
      </c>
      <c r="D777" s="270">
        <v>3.37025</v>
      </c>
      <c r="E777" s="270">
        <v>1.462</v>
      </c>
      <c r="F777" s="270">
        <v>0.1343</v>
      </c>
      <c r="G777" s="270">
        <v>1.5690999999999999</v>
      </c>
      <c r="H777" s="270">
        <v>12.863899999999999</v>
      </c>
    </row>
    <row r="778" spans="1:8">
      <c r="A778" s="268">
        <v>42037</v>
      </c>
      <c r="B778" s="269" t="s">
        <v>193</v>
      </c>
      <c r="C778" s="270">
        <v>348.04014999999998</v>
      </c>
      <c r="D778" s="270">
        <v>185.34844999999999</v>
      </c>
      <c r="E778" s="270">
        <v>80.432949999999991</v>
      </c>
      <c r="F778" s="270">
        <v>7.3652499999999987</v>
      </c>
      <c r="G778" s="270">
        <v>86.302199999999999</v>
      </c>
      <c r="H778" s="270">
        <v>707.48899999999992</v>
      </c>
    </row>
    <row r="779" spans="1:8">
      <c r="A779" s="268">
        <v>42037</v>
      </c>
      <c r="B779" s="269" t="s">
        <v>65</v>
      </c>
      <c r="C779" s="270">
        <v>1211.8110000000001</v>
      </c>
      <c r="D779" s="270">
        <v>645.34890000000007</v>
      </c>
      <c r="E779" s="270">
        <v>280.05289999999997</v>
      </c>
      <c r="F779" s="270">
        <v>25.6462</v>
      </c>
      <c r="G779" s="270">
        <v>300.48860000000002</v>
      </c>
      <c r="H779" s="270">
        <v>2463.3476000000005</v>
      </c>
    </row>
    <row r="780" spans="1:8">
      <c r="A780" s="268">
        <v>42037</v>
      </c>
      <c r="B780" s="269" t="s">
        <v>194</v>
      </c>
      <c r="C780" s="270">
        <v>3220.9492</v>
      </c>
      <c r="D780" s="270">
        <v>1715.3127500000001</v>
      </c>
      <c r="E780" s="270">
        <v>744.36964999999998</v>
      </c>
      <c r="F780" s="270">
        <v>68.165749999999989</v>
      </c>
      <c r="G780" s="270">
        <v>798.68719999999996</v>
      </c>
      <c r="H780" s="270">
        <v>6547.4845499999992</v>
      </c>
    </row>
    <row r="781" spans="1:8">
      <c r="A781" s="268">
        <v>42037</v>
      </c>
      <c r="B781" s="269" t="s">
        <v>195</v>
      </c>
      <c r="C781" s="270">
        <v>4613.1080999999995</v>
      </c>
      <c r="D781" s="270">
        <v>2456.7057</v>
      </c>
      <c r="E781" s="270">
        <v>1066.1014500000001</v>
      </c>
      <c r="F781" s="270">
        <v>97.628450000000001</v>
      </c>
      <c r="G781" s="270">
        <v>1143.8951500000001</v>
      </c>
      <c r="H781" s="270">
        <v>9377.4388500000005</v>
      </c>
    </row>
    <row r="782" spans="1:8">
      <c r="A782" s="268">
        <v>42037</v>
      </c>
      <c r="B782" s="269" t="s">
        <v>196</v>
      </c>
      <c r="C782" s="270">
        <v>6903.8427999999994</v>
      </c>
      <c r="D782" s="270">
        <v>3676.6333500000001</v>
      </c>
      <c r="E782" s="270">
        <v>1595.49675</v>
      </c>
      <c r="F782" s="270">
        <v>146.10819999999998</v>
      </c>
      <c r="G782" s="270">
        <v>1711.9204</v>
      </c>
      <c r="H782" s="270">
        <v>14034.0015</v>
      </c>
    </row>
    <row r="783" spans="1:8">
      <c r="A783" s="268">
        <v>42037</v>
      </c>
      <c r="B783" s="269" t="s">
        <v>197</v>
      </c>
      <c r="C783" s="270">
        <v>7963.7817500000001</v>
      </c>
      <c r="D783" s="270">
        <v>4241.1030500000006</v>
      </c>
      <c r="E783" s="270">
        <v>1840.45145</v>
      </c>
      <c r="F783" s="270">
        <v>168.53970000000001</v>
      </c>
      <c r="G783" s="270">
        <v>1974.7497499999999</v>
      </c>
      <c r="H783" s="270">
        <v>16188.625700000002</v>
      </c>
    </row>
    <row r="784" spans="1:8">
      <c r="A784" s="268">
        <v>42037</v>
      </c>
      <c r="B784" s="269" t="s">
        <v>198</v>
      </c>
      <c r="C784" s="270">
        <v>4597.2887499999997</v>
      </c>
      <c r="D784" s="270">
        <v>2448.2804999999998</v>
      </c>
      <c r="E784" s="270">
        <v>1062.4456</v>
      </c>
      <c r="F784" s="270">
        <v>97.293549999999996</v>
      </c>
      <c r="G784" s="270">
        <v>1139.9723999999999</v>
      </c>
      <c r="H784" s="270">
        <v>9345.2807999999986</v>
      </c>
    </row>
    <row r="785" spans="1:8">
      <c r="A785" s="268">
        <v>42037</v>
      </c>
      <c r="B785" s="269" t="s">
        <v>199</v>
      </c>
      <c r="C785" s="270">
        <v>2790.6460499999998</v>
      </c>
      <c r="D785" s="270">
        <v>1486.1552999999999</v>
      </c>
      <c r="E785" s="270">
        <v>644.92560000000003</v>
      </c>
      <c r="F785" s="270">
        <v>59.058849999999993</v>
      </c>
      <c r="G785" s="270">
        <v>691.98585000000003</v>
      </c>
      <c r="H785" s="270">
        <v>5672.7716499999988</v>
      </c>
    </row>
    <row r="786" spans="1:8">
      <c r="A786" s="268">
        <v>42037</v>
      </c>
      <c r="B786" s="269" t="s">
        <v>200</v>
      </c>
      <c r="C786" s="270">
        <v>1205.4827499999999</v>
      </c>
      <c r="D786" s="270">
        <v>641.97865000000002</v>
      </c>
      <c r="E786" s="270">
        <v>278.59004999999996</v>
      </c>
      <c r="F786" s="270">
        <v>25.511899999999997</v>
      </c>
      <c r="G786" s="270">
        <v>298.91950000000003</v>
      </c>
      <c r="H786" s="270">
        <v>2450.4828500000003</v>
      </c>
    </row>
    <row r="787" spans="1:8">
      <c r="A787" s="268">
        <v>42037</v>
      </c>
      <c r="B787" s="269" t="s">
        <v>201</v>
      </c>
      <c r="C787" s="270">
        <v>240.46414999999999</v>
      </c>
      <c r="D787" s="270">
        <v>128.05844999999999</v>
      </c>
      <c r="E787" s="270">
        <v>55.572150000000001</v>
      </c>
      <c r="F787" s="270">
        <v>5.0889499999999996</v>
      </c>
      <c r="G787" s="270">
        <v>59.626649999999998</v>
      </c>
      <c r="H787" s="270">
        <v>488.81035000000008</v>
      </c>
    </row>
    <row r="788" spans="1:8">
      <c r="A788" s="268">
        <v>42037</v>
      </c>
      <c r="B788" s="269" t="s">
        <v>202</v>
      </c>
      <c r="C788" s="270">
        <v>18.983899999999998</v>
      </c>
      <c r="D788" s="270">
        <v>10.1099</v>
      </c>
      <c r="E788" s="270">
        <v>4.3868499999999999</v>
      </c>
      <c r="F788" s="270">
        <v>0.40204999999999996</v>
      </c>
      <c r="G788" s="270">
        <v>4.7073</v>
      </c>
      <c r="H788" s="270">
        <v>38.590000000000003</v>
      </c>
    </row>
    <row r="789" spans="1:8">
      <c r="A789" s="268">
        <v>42037</v>
      </c>
      <c r="B789" s="269" t="s">
        <v>203</v>
      </c>
      <c r="C789" s="270">
        <v>0</v>
      </c>
      <c r="D789" s="270">
        <v>0</v>
      </c>
      <c r="E789" s="270">
        <v>0</v>
      </c>
      <c r="F789" s="270">
        <v>0</v>
      </c>
      <c r="G789" s="270">
        <v>0</v>
      </c>
      <c r="H789" s="270">
        <v>0</v>
      </c>
    </row>
    <row r="790" spans="1:8">
      <c r="A790" s="268">
        <v>42037</v>
      </c>
      <c r="B790" s="269" t="s">
        <v>204</v>
      </c>
      <c r="C790" s="270">
        <v>0</v>
      </c>
      <c r="D790" s="270">
        <v>0</v>
      </c>
      <c r="E790" s="270">
        <v>0</v>
      </c>
      <c r="F790" s="270">
        <v>0</v>
      </c>
      <c r="G790" s="270">
        <v>0</v>
      </c>
      <c r="H790" s="270">
        <v>0</v>
      </c>
    </row>
    <row r="791" spans="1:8">
      <c r="A791" s="268">
        <v>42037</v>
      </c>
      <c r="B791" s="269" t="s">
        <v>205</v>
      </c>
      <c r="C791" s="270">
        <v>0</v>
      </c>
      <c r="D791" s="270">
        <v>0</v>
      </c>
      <c r="E791" s="270">
        <v>0</v>
      </c>
      <c r="F791" s="270">
        <v>0</v>
      </c>
      <c r="G791" s="270">
        <v>0</v>
      </c>
      <c r="H791" s="270">
        <v>0</v>
      </c>
    </row>
    <row r="792" spans="1:8">
      <c r="A792" s="268">
        <v>42037</v>
      </c>
      <c r="B792" s="269" t="s">
        <v>71</v>
      </c>
      <c r="C792" s="270">
        <v>0</v>
      </c>
      <c r="D792" s="270">
        <v>0</v>
      </c>
      <c r="E792" s="270">
        <v>0</v>
      </c>
      <c r="F792" s="270">
        <v>0</v>
      </c>
      <c r="G792" s="270">
        <v>0</v>
      </c>
      <c r="H792" s="270">
        <v>0</v>
      </c>
    </row>
    <row r="793" spans="1:8">
      <c r="A793" s="268">
        <v>42037</v>
      </c>
      <c r="B793" s="269" t="s">
        <v>206</v>
      </c>
      <c r="C793" s="270">
        <v>0</v>
      </c>
      <c r="D793" s="270">
        <v>0</v>
      </c>
      <c r="E793" s="270">
        <v>0</v>
      </c>
      <c r="F793" s="270">
        <v>0</v>
      </c>
      <c r="G793" s="270">
        <v>0</v>
      </c>
      <c r="H793" s="270">
        <v>0</v>
      </c>
    </row>
    <row r="794" spans="1:8">
      <c r="A794" s="268">
        <v>42038</v>
      </c>
      <c r="B794" s="269" t="s">
        <v>185</v>
      </c>
      <c r="C794" s="270">
        <v>0</v>
      </c>
      <c r="D794" s="270">
        <v>0</v>
      </c>
      <c r="E794" s="270">
        <v>0</v>
      </c>
      <c r="F794" s="270">
        <v>0</v>
      </c>
      <c r="G794" s="270">
        <v>0</v>
      </c>
      <c r="H794" s="270">
        <v>0</v>
      </c>
    </row>
    <row r="795" spans="1:8">
      <c r="A795" s="268">
        <v>42038</v>
      </c>
      <c r="B795" s="269" t="s">
        <v>186</v>
      </c>
      <c r="C795" s="270">
        <v>0</v>
      </c>
      <c r="D795" s="270">
        <v>0</v>
      </c>
      <c r="E795" s="270">
        <v>0</v>
      </c>
      <c r="F795" s="270">
        <v>0</v>
      </c>
      <c r="G795" s="270">
        <v>0</v>
      </c>
      <c r="H795" s="270">
        <v>0</v>
      </c>
    </row>
    <row r="796" spans="1:8">
      <c r="A796" s="268">
        <v>42038</v>
      </c>
      <c r="B796" s="269" t="s">
        <v>187</v>
      </c>
      <c r="C796" s="270">
        <v>0</v>
      </c>
      <c r="D796" s="270">
        <v>0</v>
      </c>
      <c r="E796" s="270">
        <v>0</v>
      </c>
      <c r="F796" s="270">
        <v>0</v>
      </c>
      <c r="G796" s="270">
        <v>0</v>
      </c>
      <c r="H796" s="270">
        <v>0</v>
      </c>
    </row>
    <row r="797" spans="1:8">
      <c r="A797" s="268">
        <v>42038</v>
      </c>
      <c r="B797" s="269" t="s">
        <v>188</v>
      </c>
      <c r="C797" s="270">
        <v>0</v>
      </c>
      <c r="D797" s="270">
        <v>0</v>
      </c>
      <c r="E797" s="270">
        <v>0</v>
      </c>
      <c r="F797" s="270">
        <v>0</v>
      </c>
      <c r="G797" s="270">
        <v>0</v>
      </c>
      <c r="H797" s="270">
        <v>0</v>
      </c>
    </row>
    <row r="798" spans="1:8">
      <c r="A798" s="268">
        <v>42038</v>
      </c>
      <c r="B798" s="269" t="s">
        <v>189</v>
      </c>
      <c r="C798" s="270">
        <v>0</v>
      </c>
      <c r="D798" s="270">
        <v>0</v>
      </c>
      <c r="E798" s="270">
        <v>0</v>
      </c>
      <c r="F798" s="270">
        <v>0</v>
      </c>
      <c r="G798" s="270">
        <v>0</v>
      </c>
      <c r="H798" s="270">
        <v>0</v>
      </c>
    </row>
    <row r="799" spans="1:8">
      <c r="A799" s="268">
        <v>42038</v>
      </c>
      <c r="B799" s="269" t="s">
        <v>190</v>
      </c>
      <c r="C799" s="270">
        <v>0</v>
      </c>
      <c r="D799" s="270">
        <v>0</v>
      </c>
      <c r="E799" s="270">
        <v>0</v>
      </c>
      <c r="F799" s="270">
        <v>0</v>
      </c>
      <c r="G799" s="270">
        <v>0</v>
      </c>
      <c r="H799" s="270">
        <v>0</v>
      </c>
    </row>
    <row r="800" spans="1:8">
      <c r="A800" s="268">
        <v>42038</v>
      </c>
      <c r="B800" s="269" t="s">
        <v>191</v>
      </c>
      <c r="C800" s="270">
        <v>0</v>
      </c>
      <c r="D800" s="270">
        <v>0</v>
      </c>
      <c r="E800" s="270">
        <v>0</v>
      </c>
      <c r="F800" s="270">
        <v>0</v>
      </c>
      <c r="G800" s="270">
        <v>0</v>
      </c>
      <c r="H800" s="270">
        <v>0</v>
      </c>
    </row>
    <row r="801" spans="1:8">
      <c r="A801" s="268">
        <v>42038</v>
      </c>
      <c r="B801" s="269" t="s">
        <v>192</v>
      </c>
      <c r="C801" s="270">
        <v>18.983899999999998</v>
      </c>
      <c r="D801" s="270">
        <v>10.1099</v>
      </c>
      <c r="E801" s="270">
        <v>4.3868499999999999</v>
      </c>
      <c r="F801" s="270">
        <v>0.40204999999999996</v>
      </c>
      <c r="G801" s="270">
        <v>4.7073</v>
      </c>
      <c r="H801" s="270">
        <v>38.590000000000003</v>
      </c>
    </row>
    <row r="802" spans="1:8">
      <c r="A802" s="268">
        <v>42038</v>
      </c>
      <c r="B802" s="269" t="s">
        <v>193</v>
      </c>
      <c r="C802" s="270">
        <v>841.62324999999998</v>
      </c>
      <c r="D802" s="270">
        <v>448.20585</v>
      </c>
      <c r="E802" s="270">
        <v>194.50125</v>
      </c>
      <c r="F802" s="270">
        <v>17.811749999999996</v>
      </c>
      <c r="G802" s="270">
        <v>208.69454999999999</v>
      </c>
      <c r="H802" s="270">
        <v>1710.8366499999997</v>
      </c>
    </row>
    <row r="803" spans="1:8">
      <c r="A803" s="268">
        <v>42038</v>
      </c>
      <c r="B803" s="269" t="s">
        <v>65</v>
      </c>
      <c r="C803" s="270">
        <v>2986.8133000000003</v>
      </c>
      <c r="D803" s="270">
        <v>1590.62455</v>
      </c>
      <c r="E803" s="270">
        <v>690.26035000000002</v>
      </c>
      <c r="F803" s="270">
        <v>63.211099999999995</v>
      </c>
      <c r="G803" s="270">
        <v>740.62879999999996</v>
      </c>
      <c r="H803" s="270">
        <v>6071.5381000000007</v>
      </c>
    </row>
    <row r="804" spans="1:8">
      <c r="A804" s="268">
        <v>42038</v>
      </c>
      <c r="B804" s="269" t="s">
        <v>194</v>
      </c>
      <c r="C804" s="270">
        <v>4609.9443999999994</v>
      </c>
      <c r="D804" s="270">
        <v>2455.0210000000002</v>
      </c>
      <c r="E804" s="270">
        <v>1065.3704499999999</v>
      </c>
      <c r="F804" s="270">
        <v>97.561300000000003</v>
      </c>
      <c r="G804" s="270">
        <v>1143.1106</v>
      </c>
      <c r="H804" s="270">
        <v>9371.0077500000007</v>
      </c>
    </row>
    <row r="805" spans="1:8">
      <c r="A805" s="268">
        <v>42038</v>
      </c>
      <c r="B805" s="269" t="s">
        <v>195</v>
      </c>
      <c r="C805" s="270">
        <v>6093.8590999999997</v>
      </c>
      <c r="D805" s="270">
        <v>3245.2779</v>
      </c>
      <c r="E805" s="270">
        <v>1408.3072</v>
      </c>
      <c r="F805" s="270">
        <v>128.96625</v>
      </c>
      <c r="G805" s="270">
        <v>1511.0721999999998</v>
      </c>
      <c r="H805" s="270">
        <v>12387.482650000002</v>
      </c>
    </row>
    <row r="806" spans="1:8">
      <c r="A806" s="268">
        <v>42038</v>
      </c>
      <c r="B806" s="269" t="s">
        <v>196</v>
      </c>
      <c r="C806" s="270">
        <v>6141.3188499999997</v>
      </c>
      <c r="D806" s="270">
        <v>3270.5526499999996</v>
      </c>
      <c r="E806" s="270">
        <v>1419.2755999999999</v>
      </c>
      <c r="F806" s="270">
        <v>129.9701</v>
      </c>
      <c r="G806" s="270">
        <v>1522.8404499999999</v>
      </c>
      <c r="H806" s="270">
        <v>12483.957650000002</v>
      </c>
    </row>
    <row r="807" spans="1:8">
      <c r="A807" s="268">
        <v>42038</v>
      </c>
      <c r="B807" s="269" t="s">
        <v>197</v>
      </c>
      <c r="C807" s="270">
        <v>5970.4628999999995</v>
      </c>
      <c r="D807" s="270">
        <v>3179.5635499999999</v>
      </c>
      <c r="E807" s="270">
        <v>1379.7896999999998</v>
      </c>
      <c r="F807" s="270">
        <v>126.35419999999999</v>
      </c>
      <c r="G807" s="270">
        <v>1480.4739</v>
      </c>
      <c r="H807" s="270">
        <v>12136.644249999999</v>
      </c>
    </row>
    <row r="808" spans="1:8">
      <c r="A808" s="268">
        <v>42038</v>
      </c>
      <c r="B808" s="269" t="s">
        <v>198</v>
      </c>
      <c r="C808" s="270">
        <v>3629.10475</v>
      </c>
      <c r="D808" s="270">
        <v>1932.6755999999998</v>
      </c>
      <c r="E808" s="270">
        <v>838.69584999999995</v>
      </c>
      <c r="F808" s="270">
        <v>76.803449999999998</v>
      </c>
      <c r="G808" s="270">
        <v>899.89585</v>
      </c>
      <c r="H808" s="270">
        <v>7377.1754999999985</v>
      </c>
    </row>
    <row r="809" spans="1:8">
      <c r="A809" s="268">
        <v>42038</v>
      </c>
      <c r="B809" s="269" t="s">
        <v>199</v>
      </c>
      <c r="C809" s="270">
        <v>2895.0574999999999</v>
      </c>
      <c r="D809" s="270">
        <v>1541.7597499999999</v>
      </c>
      <c r="E809" s="270">
        <v>669.05539999999996</v>
      </c>
      <c r="F809" s="270">
        <v>61.26885</v>
      </c>
      <c r="G809" s="270">
        <v>717.87684999999999</v>
      </c>
      <c r="H809" s="270">
        <v>5885.0183499999994</v>
      </c>
    </row>
    <row r="810" spans="1:8">
      <c r="A810" s="268">
        <v>42038</v>
      </c>
      <c r="B810" s="269" t="s">
        <v>200</v>
      </c>
      <c r="C810" s="270">
        <v>1221.30295</v>
      </c>
      <c r="D810" s="270">
        <v>650.40385000000003</v>
      </c>
      <c r="E810" s="270">
        <v>282.24675000000002</v>
      </c>
      <c r="F810" s="270">
        <v>25.846800000000002</v>
      </c>
      <c r="G810" s="270">
        <v>302.84225000000004</v>
      </c>
      <c r="H810" s="270">
        <v>2482.6425999999992</v>
      </c>
    </row>
    <row r="811" spans="1:8">
      <c r="A811" s="268">
        <v>42038</v>
      </c>
      <c r="B811" s="269" t="s">
        <v>201</v>
      </c>
      <c r="C811" s="270">
        <v>221.48024999999998</v>
      </c>
      <c r="D811" s="270">
        <v>117.94855</v>
      </c>
      <c r="E811" s="270">
        <v>51.184449999999998</v>
      </c>
      <c r="F811" s="270">
        <v>4.6869000000000005</v>
      </c>
      <c r="G811" s="270">
        <v>54.919350000000001</v>
      </c>
      <c r="H811" s="270">
        <v>450.21949999999993</v>
      </c>
    </row>
    <row r="812" spans="1:8">
      <c r="A812" s="268">
        <v>42038</v>
      </c>
      <c r="B812" s="269" t="s">
        <v>202</v>
      </c>
      <c r="C812" s="270">
        <v>22.147600000000001</v>
      </c>
      <c r="D812" s="270">
        <v>11.794599999999999</v>
      </c>
      <c r="E812" s="270">
        <v>5.1187000000000005</v>
      </c>
      <c r="F812" s="270">
        <v>0.46835000000000004</v>
      </c>
      <c r="G812" s="270">
        <v>5.4918500000000003</v>
      </c>
      <c r="H812" s="270">
        <v>45.021099999999997</v>
      </c>
    </row>
    <row r="813" spans="1:8">
      <c r="A813" s="268">
        <v>42038</v>
      </c>
      <c r="B813" s="269" t="s">
        <v>203</v>
      </c>
      <c r="C813" s="270">
        <v>0</v>
      </c>
      <c r="D813" s="270">
        <v>0</v>
      </c>
      <c r="E813" s="270">
        <v>0</v>
      </c>
      <c r="F813" s="270">
        <v>0</v>
      </c>
      <c r="G813" s="270">
        <v>0</v>
      </c>
      <c r="H813" s="270">
        <v>0</v>
      </c>
    </row>
    <row r="814" spans="1:8">
      <c r="A814" s="268">
        <v>42038</v>
      </c>
      <c r="B814" s="269" t="s">
        <v>204</v>
      </c>
      <c r="C814" s="270">
        <v>0</v>
      </c>
      <c r="D814" s="270">
        <v>0</v>
      </c>
      <c r="E814" s="270">
        <v>0</v>
      </c>
      <c r="F814" s="270">
        <v>0</v>
      </c>
      <c r="G814" s="270">
        <v>0</v>
      </c>
      <c r="H814" s="270">
        <v>0</v>
      </c>
    </row>
    <row r="815" spans="1:8">
      <c r="A815" s="268">
        <v>42038</v>
      </c>
      <c r="B815" s="269" t="s">
        <v>205</v>
      </c>
      <c r="C815" s="270">
        <v>0</v>
      </c>
      <c r="D815" s="270">
        <v>0</v>
      </c>
      <c r="E815" s="270">
        <v>0</v>
      </c>
      <c r="F815" s="270">
        <v>0</v>
      </c>
      <c r="G815" s="270">
        <v>0</v>
      </c>
      <c r="H815" s="270">
        <v>0</v>
      </c>
    </row>
    <row r="816" spans="1:8">
      <c r="A816" s="268">
        <v>42038</v>
      </c>
      <c r="B816" s="269" t="s">
        <v>71</v>
      </c>
      <c r="C816" s="270">
        <v>0</v>
      </c>
      <c r="D816" s="270">
        <v>0</v>
      </c>
      <c r="E816" s="270">
        <v>0</v>
      </c>
      <c r="F816" s="270">
        <v>0</v>
      </c>
      <c r="G816" s="270">
        <v>0</v>
      </c>
      <c r="H816" s="270">
        <v>0</v>
      </c>
    </row>
    <row r="817" spans="1:8">
      <c r="A817" s="268">
        <v>42038</v>
      </c>
      <c r="B817" s="269" t="s">
        <v>206</v>
      </c>
      <c r="C817" s="270">
        <v>0</v>
      </c>
      <c r="D817" s="270">
        <v>0</v>
      </c>
      <c r="E817" s="270">
        <v>0</v>
      </c>
      <c r="F817" s="270">
        <v>0</v>
      </c>
      <c r="G817" s="270">
        <v>0</v>
      </c>
      <c r="H817" s="270">
        <v>0</v>
      </c>
    </row>
    <row r="818" spans="1:8">
      <c r="A818" s="268">
        <v>42039</v>
      </c>
      <c r="B818" s="269" t="s">
        <v>185</v>
      </c>
      <c r="C818" s="270">
        <v>0</v>
      </c>
      <c r="D818" s="270">
        <v>0</v>
      </c>
      <c r="E818" s="270">
        <v>0</v>
      </c>
      <c r="F818" s="270">
        <v>0</v>
      </c>
      <c r="G818" s="270">
        <v>0</v>
      </c>
      <c r="H818" s="270">
        <v>0</v>
      </c>
    </row>
    <row r="819" spans="1:8">
      <c r="A819" s="268">
        <v>42039</v>
      </c>
      <c r="B819" s="269" t="s">
        <v>186</v>
      </c>
      <c r="C819" s="270">
        <v>0</v>
      </c>
      <c r="D819" s="270">
        <v>0</v>
      </c>
      <c r="E819" s="270">
        <v>0</v>
      </c>
      <c r="F819" s="270">
        <v>0</v>
      </c>
      <c r="G819" s="270">
        <v>0</v>
      </c>
      <c r="H819" s="270">
        <v>0</v>
      </c>
    </row>
    <row r="820" spans="1:8">
      <c r="A820" s="268">
        <v>42039</v>
      </c>
      <c r="B820" s="269" t="s">
        <v>187</v>
      </c>
      <c r="C820" s="270">
        <v>0</v>
      </c>
      <c r="D820" s="270">
        <v>0</v>
      </c>
      <c r="E820" s="270">
        <v>0</v>
      </c>
      <c r="F820" s="270">
        <v>0</v>
      </c>
      <c r="G820" s="270">
        <v>0</v>
      </c>
      <c r="H820" s="270">
        <v>0</v>
      </c>
    </row>
    <row r="821" spans="1:8">
      <c r="A821" s="268">
        <v>42039</v>
      </c>
      <c r="B821" s="269" t="s">
        <v>188</v>
      </c>
      <c r="C821" s="270">
        <v>0</v>
      </c>
      <c r="D821" s="270">
        <v>0</v>
      </c>
      <c r="E821" s="270">
        <v>0</v>
      </c>
      <c r="F821" s="270">
        <v>0</v>
      </c>
      <c r="G821" s="270">
        <v>0</v>
      </c>
      <c r="H821" s="270">
        <v>0</v>
      </c>
    </row>
    <row r="822" spans="1:8">
      <c r="A822" s="268">
        <v>42039</v>
      </c>
      <c r="B822" s="269" t="s">
        <v>189</v>
      </c>
      <c r="C822" s="270">
        <v>0</v>
      </c>
      <c r="D822" s="270">
        <v>0</v>
      </c>
      <c r="E822" s="270">
        <v>0</v>
      </c>
      <c r="F822" s="270">
        <v>0</v>
      </c>
      <c r="G822" s="270">
        <v>0</v>
      </c>
      <c r="H822" s="270">
        <v>0</v>
      </c>
    </row>
    <row r="823" spans="1:8">
      <c r="A823" s="268">
        <v>42039</v>
      </c>
      <c r="B823" s="269" t="s">
        <v>190</v>
      </c>
      <c r="C823" s="270">
        <v>0</v>
      </c>
      <c r="D823" s="270">
        <v>0</v>
      </c>
      <c r="E823" s="270">
        <v>0</v>
      </c>
      <c r="F823" s="270">
        <v>0</v>
      </c>
      <c r="G823" s="270">
        <v>0</v>
      </c>
      <c r="H823" s="270">
        <v>0</v>
      </c>
    </row>
    <row r="824" spans="1:8">
      <c r="A824" s="268">
        <v>42039</v>
      </c>
      <c r="B824" s="269" t="s">
        <v>191</v>
      </c>
      <c r="C824" s="270">
        <v>0</v>
      </c>
      <c r="D824" s="270">
        <v>0</v>
      </c>
      <c r="E824" s="270">
        <v>0</v>
      </c>
      <c r="F824" s="270">
        <v>0</v>
      </c>
      <c r="G824" s="270">
        <v>0</v>
      </c>
      <c r="H824" s="270">
        <v>0</v>
      </c>
    </row>
    <row r="825" spans="1:8">
      <c r="A825" s="268">
        <v>42039</v>
      </c>
      <c r="B825" s="269" t="s">
        <v>192</v>
      </c>
      <c r="C825" s="270">
        <v>12.65565</v>
      </c>
      <c r="D825" s="270">
        <v>6.7396500000000001</v>
      </c>
      <c r="E825" s="270">
        <v>2.9248499999999997</v>
      </c>
      <c r="F825" s="270">
        <v>0.26774999999999999</v>
      </c>
      <c r="G825" s="270">
        <v>3.1381999999999999</v>
      </c>
      <c r="H825" s="270">
        <v>25.726099999999999</v>
      </c>
    </row>
    <row r="826" spans="1:8">
      <c r="A826" s="268">
        <v>42039</v>
      </c>
      <c r="B826" s="269" t="s">
        <v>193</v>
      </c>
      <c r="C826" s="270">
        <v>730.88355000000001</v>
      </c>
      <c r="D826" s="270">
        <v>389.23114999999996</v>
      </c>
      <c r="E826" s="270">
        <v>168.90944999999999</v>
      </c>
      <c r="F826" s="270">
        <v>15.467449999999999</v>
      </c>
      <c r="G826" s="270">
        <v>181.23445000000001</v>
      </c>
      <c r="H826" s="270">
        <v>1485.7260500000002</v>
      </c>
    </row>
    <row r="827" spans="1:8">
      <c r="A827" s="268">
        <v>42039</v>
      </c>
      <c r="B827" s="269" t="s">
        <v>65</v>
      </c>
      <c r="C827" s="270">
        <v>2676.7418000000002</v>
      </c>
      <c r="D827" s="270">
        <v>1425.4959000000001</v>
      </c>
      <c r="E827" s="270">
        <v>618.60194999999999</v>
      </c>
      <c r="F827" s="270">
        <v>56.648249999999997</v>
      </c>
      <c r="G827" s="270">
        <v>663.74205000000006</v>
      </c>
      <c r="H827" s="270">
        <v>5441.2299499999999</v>
      </c>
    </row>
    <row r="828" spans="1:8">
      <c r="A828" s="268">
        <v>42039</v>
      </c>
      <c r="B828" s="269" t="s">
        <v>194</v>
      </c>
      <c r="C828" s="270">
        <v>5052.9040500000001</v>
      </c>
      <c r="D828" s="270">
        <v>2690.9180999999999</v>
      </c>
      <c r="E828" s="270">
        <v>1167.7393499999998</v>
      </c>
      <c r="F828" s="270">
        <v>106.93595000000001</v>
      </c>
      <c r="G828" s="270">
        <v>1252.9501499999999</v>
      </c>
      <c r="H828" s="270">
        <v>10271.4476</v>
      </c>
    </row>
    <row r="829" spans="1:8">
      <c r="A829" s="268">
        <v>42039</v>
      </c>
      <c r="B829" s="269" t="s">
        <v>195</v>
      </c>
      <c r="C829" s="270">
        <v>7087.3544000000002</v>
      </c>
      <c r="D829" s="270">
        <v>3774.3629499999997</v>
      </c>
      <c r="E829" s="270">
        <v>1637.9066500000001</v>
      </c>
      <c r="F829" s="270">
        <v>149.99185</v>
      </c>
      <c r="G829" s="270">
        <v>1757.42515</v>
      </c>
      <c r="H829" s="270">
        <v>14407.040999999999</v>
      </c>
    </row>
    <row r="830" spans="1:8">
      <c r="A830" s="268">
        <v>42039</v>
      </c>
      <c r="B830" s="269" t="s">
        <v>196</v>
      </c>
      <c r="C830" s="270">
        <v>6410.2588499999993</v>
      </c>
      <c r="D830" s="270">
        <v>3413.7759499999997</v>
      </c>
      <c r="E830" s="270">
        <v>1481.4276</v>
      </c>
      <c r="F830" s="270">
        <v>135.6617</v>
      </c>
      <c r="G830" s="270">
        <v>1589.5280499999999</v>
      </c>
      <c r="H830" s="270">
        <v>13030.65215</v>
      </c>
    </row>
    <row r="831" spans="1:8">
      <c r="A831" s="268">
        <v>42039</v>
      </c>
      <c r="B831" s="269" t="s">
        <v>197</v>
      </c>
      <c r="C831" s="270">
        <v>6081.20345</v>
      </c>
      <c r="D831" s="270">
        <v>3238.5382500000001</v>
      </c>
      <c r="E831" s="270">
        <v>1405.3823500000001</v>
      </c>
      <c r="F831" s="270">
        <v>128.69764999999998</v>
      </c>
      <c r="G831" s="270">
        <v>1507.9331499999998</v>
      </c>
      <c r="H831" s="270">
        <v>12361.754849999999</v>
      </c>
    </row>
    <row r="832" spans="1:8">
      <c r="A832" s="268">
        <v>42039</v>
      </c>
      <c r="B832" s="269" t="s">
        <v>198</v>
      </c>
      <c r="C832" s="270">
        <v>5818.5916999999999</v>
      </c>
      <c r="D832" s="270">
        <v>3098.68435</v>
      </c>
      <c r="E832" s="270">
        <v>1344.69235</v>
      </c>
      <c r="F832" s="270">
        <v>123.14035</v>
      </c>
      <c r="G832" s="270">
        <v>1442.81465</v>
      </c>
      <c r="H832" s="270">
        <v>11827.9234</v>
      </c>
    </row>
    <row r="833" spans="1:8">
      <c r="A833" s="268">
        <v>42039</v>
      </c>
      <c r="B833" s="269" t="s">
        <v>199</v>
      </c>
      <c r="C833" s="270">
        <v>3625.9410499999999</v>
      </c>
      <c r="D833" s="270">
        <v>1930.9908999999998</v>
      </c>
      <c r="E833" s="270">
        <v>837.96484999999996</v>
      </c>
      <c r="F833" s="270">
        <v>76.7363</v>
      </c>
      <c r="G833" s="270">
        <v>899.11130000000003</v>
      </c>
      <c r="H833" s="270">
        <v>7370.7443999999996</v>
      </c>
    </row>
    <row r="834" spans="1:8">
      <c r="A834" s="268">
        <v>42039</v>
      </c>
      <c r="B834" s="269" t="s">
        <v>200</v>
      </c>
      <c r="C834" s="270">
        <v>2246.4386500000001</v>
      </c>
      <c r="D834" s="270">
        <v>1196.33845</v>
      </c>
      <c r="E834" s="270">
        <v>519.15790000000004</v>
      </c>
      <c r="F834" s="270">
        <v>47.542200000000001</v>
      </c>
      <c r="G834" s="270">
        <v>557.04070000000002</v>
      </c>
      <c r="H834" s="270">
        <v>4566.5178999999998</v>
      </c>
    </row>
    <row r="835" spans="1:8">
      <c r="A835" s="268">
        <v>42039</v>
      </c>
      <c r="B835" s="269" t="s">
        <v>201</v>
      </c>
      <c r="C835" s="270">
        <v>487.25569999999993</v>
      </c>
      <c r="D835" s="270">
        <v>259.48714999999999</v>
      </c>
      <c r="E835" s="270">
        <v>112.6063</v>
      </c>
      <c r="F835" s="270">
        <v>10.312199999999999</v>
      </c>
      <c r="G835" s="270">
        <v>120.82325</v>
      </c>
      <c r="H835" s="270">
        <v>990.4846</v>
      </c>
    </row>
    <row r="836" spans="1:8">
      <c r="A836" s="268">
        <v>42039</v>
      </c>
      <c r="B836" s="269" t="s">
        <v>202</v>
      </c>
      <c r="C836" s="270">
        <v>31.640399999999996</v>
      </c>
      <c r="D836" s="270">
        <v>16.849550000000001</v>
      </c>
      <c r="E836" s="270">
        <v>7.3117000000000001</v>
      </c>
      <c r="F836" s="270">
        <v>0.66980000000000006</v>
      </c>
      <c r="G836" s="270">
        <v>7.8455000000000004</v>
      </c>
      <c r="H836" s="270">
        <v>64.316950000000006</v>
      </c>
    </row>
    <row r="837" spans="1:8">
      <c r="A837" s="268">
        <v>42039</v>
      </c>
      <c r="B837" s="269" t="s">
        <v>203</v>
      </c>
      <c r="C837" s="270">
        <v>0</v>
      </c>
      <c r="D837" s="270">
        <v>0</v>
      </c>
      <c r="E837" s="270">
        <v>0</v>
      </c>
      <c r="F837" s="270">
        <v>0</v>
      </c>
      <c r="G837" s="270">
        <v>0</v>
      </c>
      <c r="H837" s="270">
        <v>0</v>
      </c>
    </row>
    <row r="838" spans="1:8">
      <c r="A838" s="268">
        <v>42039</v>
      </c>
      <c r="B838" s="269" t="s">
        <v>204</v>
      </c>
      <c r="C838" s="270">
        <v>0</v>
      </c>
      <c r="D838" s="270">
        <v>0</v>
      </c>
      <c r="E838" s="270">
        <v>0</v>
      </c>
      <c r="F838" s="270">
        <v>0</v>
      </c>
      <c r="G838" s="270">
        <v>0</v>
      </c>
      <c r="H838" s="270">
        <v>0</v>
      </c>
    </row>
    <row r="839" spans="1:8">
      <c r="A839" s="268">
        <v>42039</v>
      </c>
      <c r="B839" s="269" t="s">
        <v>205</v>
      </c>
      <c r="C839" s="270">
        <v>0</v>
      </c>
      <c r="D839" s="270">
        <v>0</v>
      </c>
      <c r="E839" s="270">
        <v>0</v>
      </c>
      <c r="F839" s="270">
        <v>0</v>
      </c>
      <c r="G839" s="270">
        <v>0</v>
      </c>
      <c r="H839" s="270">
        <v>0</v>
      </c>
    </row>
    <row r="840" spans="1:8">
      <c r="A840" s="268">
        <v>42039</v>
      </c>
      <c r="B840" s="269" t="s">
        <v>71</v>
      </c>
      <c r="C840" s="270">
        <v>0</v>
      </c>
      <c r="D840" s="270">
        <v>0</v>
      </c>
      <c r="E840" s="270">
        <v>0</v>
      </c>
      <c r="F840" s="270">
        <v>0</v>
      </c>
      <c r="G840" s="270">
        <v>0</v>
      </c>
      <c r="H840" s="270">
        <v>0</v>
      </c>
    </row>
    <row r="841" spans="1:8">
      <c r="A841" s="268">
        <v>42039</v>
      </c>
      <c r="B841" s="269" t="s">
        <v>206</v>
      </c>
      <c r="C841" s="270">
        <v>0</v>
      </c>
      <c r="D841" s="270">
        <v>0</v>
      </c>
      <c r="E841" s="270">
        <v>0</v>
      </c>
      <c r="F841" s="270">
        <v>0</v>
      </c>
      <c r="G841" s="270">
        <v>0</v>
      </c>
      <c r="H841" s="270">
        <v>0</v>
      </c>
    </row>
    <row r="842" spans="1:8">
      <c r="A842" s="268">
        <v>42040</v>
      </c>
      <c r="B842" s="269" t="s">
        <v>185</v>
      </c>
      <c r="C842" s="270">
        <v>0</v>
      </c>
      <c r="D842" s="270">
        <v>0</v>
      </c>
      <c r="E842" s="270">
        <v>0</v>
      </c>
      <c r="F842" s="270">
        <v>0</v>
      </c>
      <c r="G842" s="270">
        <v>0</v>
      </c>
      <c r="H842" s="270">
        <v>0</v>
      </c>
    </row>
    <row r="843" spans="1:8">
      <c r="A843" s="268">
        <v>42040</v>
      </c>
      <c r="B843" s="269" t="s">
        <v>186</v>
      </c>
      <c r="C843" s="270">
        <v>0</v>
      </c>
      <c r="D843" s="270">
        <v>0</v>
      </c>
      <c r="E843" s="270">
        <v>0</v>
      </c>
      <c r="F843" s="270">
        <v>0</v>
      </c>
      <c r="G843" s="270">
        <v>0</v>
      </c>
      <c r="H843" s="270">
        <v>0</v>
      </c>
    </row>
    <row r="844" spans="1:8">
      <c r="A844" s="268">
        <v>42040</v>
      </c>
      <c r="B844" s="269" t="s">
        <v>187</v>
      </c>
      <c r="C844" s="270">
        <v>0</v>
      </c>
      <c r="D844" s="270">
        <v>0</v>
      </c>
      <c r="E844" s="270">
        <v>0</v>
      </c>
      <c r="F844" s="270">
        <v>0</v>
      </c>
      <c r="G844" s="270">
        <v>0</v>
      </c>
      <c r="H844" s="270">
        <v>0</v>
      </c>
    </row>
    <row r="845" spans="1:8">
      <c r="A845" s="268">
        <v>42040</v>
      </c>
      <c r="B845" s="269" t="s">
        <v>188</v>
      </c>
      <c r="C845" s="270">
        <v>0</v>
      </c>
      <c r="D845" s="270">
        <v>0</v>
      </c>
      <c r="E845" s="270">
        <v>0</v>
      </c>
      <c r="F845" s="270">
        <v>0</v>
      </c>
      <c r="G845" s="270">
        <v>0</v>
      </c>
      <c r="H845" s="270">
        <v>0</v>
      </c>
    </row>
    <row r="846" spans="1:8">
      <c r="A846" s="268">
        <v>42040</v>
      </c>
      <c r="B846" s="269" t="s">
        <v>189</v>
      </c>
      <c r="C846" s="270">
        <v>0</v>
      </c>
      <c r="D846" s="270">
        <v>0</v>
      </c>
      <c r="E846" s="270">
        <v>0</v>
      </c>
      <c r="F846" s="270">
        <v>0</v>
      </c>
      <c r="G846" s="270">
        <v>0</v>
      </c>
      <c r="H846" s="270">
        <v>0</v>
      </c>
    </row>
    <row r="847" spans="1:8">
      <c r="A847" s="268">
        <v>42040</v>
      </c>
      <c r="B847" s="269" t="s">
        <v>190</v>
      </c>
      <c r="C847" s="270">
        <v>0</v>
      </c>
      <c r="D847" s="270">
        <v>0</v>
      </c>
      <c r="E847" s="270">
        <v>0</v>
      </c>
      <c r="F847" s="270">
        <v>0</v>
      </c>
      <c r="G847" s="270">
        <v>0</v>
      </c>
      <c r="H847" s="270">
        <v>0</v>
      </c>
    </row>
    <row r="848" spans="1:8">
      <c r="A848" s="268">
        <v>42040</v>
      </c>
      <c r="B848" s="269" t="s">
        <v>191</v>
      </c>
      <c r="C848" s="270">
        <v>0</v>
      </c>
      <c r="D848" s="270">
        <v>0</v>
      </c>
      <c r="E848" s="270">
        <v>0</v>
      </c>
      <c r="F848" s="270">
        <v>0</v>
      </c>
      <c r="G848" s="270">
        <v>0</v>
      </c>
      <c r="H848" s="270">
        <v>0</v>
      </c>
    </row>
    <row r="849" spans="1:8">
      <c r="A849" s="268">
        <v>42040</v>
      </c>
      <c r="B849" s="269" t="s">
        <v>192</v>
      </c>
      <c r="C849" s="270">
        <v>28.475849999999998</v>
      </c>
      <c r="D849" s="270">
        <v>15.164850000000001</v>
      </c>
      <c r="E849" s="270">
        <v>6.5807000000000002</v>
      </c>
      <c r="F849" s="270">
        <v>0.60264999999999991</v>
      </c>
      <c r="G849" s="270">
        <v>7.0609500000000001</v>
      </c>
      <c r="H849" s="270">
        <v>57.884999999999991</v>
      </c>
    </row>
    <row r="850" spans="1:8">
      <c r="A850" s="268">
        <v>42040</v>
      </c>
      <c r="B850" s="269" t="s">
        <v>193</v>
      </c>
      <c r="C850" s="270">
        <v>1126.3834499999998</v>
      </c>
      <c r="D850" s="270">
        <v>599.85434999999995</v>
      </c>
      <c r="E850" s="270">
        <v>260.30995000000001</v>
      </c>
      <c r="F850" s="270">
        <v>23.838250000000002</v>
      </c>
      <c r="G850" s="270">
        <v>279.30489999999998</v>
      </c>
      <c r="H850" s="270">
        <v>2289.6909000000001</v>
      </c>
    </row>
    <row r="851" spans="1:8">
      <c r="A851" s="268">
        <v>42040</v>
      </c>
      <c r="B851" s="269" t="s">
        <v>65</v>
      </c>
      <c r="C851" s="270">
        <v>3271.5735</v>
      </c>
      <c r="D851" s="270">
        <v>1742.27305</v>
      </c>
      <c r="E851" s="270">
        <v>756.06905000000006</v>
      </c>
      <c r="F851" s="270">
        <v>69.236750000000001</v>
      </c>
      <c r="G851" s="270">
        <v>811.24</v>
      </c>
      <c r="H851" s="270">
        <v>6650.3923500000001</v>
      </c>
    </row>
    <row r="852" spans="1:8">
      <c r="A852" s="268">
        <v>42040</v>
      </c>
      <c r="B852" s="269" t="s">
        <v>194</v>
      </c>
      <c r="C852" s="270">
        <v>5764.8037000000004</v>
      </c>
      <c r="D852" s="270">
        <v>3070.03935</v>
      </c>
      <c r="E852" s="270">
        <v>1332.2610999999999</v>
      </c>
      <c r="F852" s="270">
        <v>122.0022</v>
      </c>
      <c r="G852" s="270">
        <v>1429.4773</v>
      </c>
      <c r="H852" s="270">
        <v>11718.583649999999</v>
      </c>
    </row>
    <row r="853" spans="1:8">
      <c r="A853" s="268">
        <v>42040</v>
      </c>
      <c r="B853" s="269" t="s">
        <v>195</v>
      </c>
      <c r="C853" s="270">
        <v>7463.8703999999989</v>
      </c>
      <c r="D853" s="270">
        <v>3974.8753999999994</v>
      </c>
      <c r="E853" s="270">
        <v>1724.9203</v>
      </c>
      <c r="F853" s="270">
        <v>157.95975000000001</v>
      </c>
      <c r="G853" s="270">
        <v>1850.7883000000002</v>
      </c>
      <c r="H853" s="270">
        <v>15172.414149999997</v>
      </c>
    </row>
    <row r="854" spans="1:8">
      <c r="A854" s="268">
        <v>42040</v>
      </c>
      <c r="B854" s="269" t="s">
        <v>196</v>
      </c>
      <c r="C854" s="270">
        <v>6660.2149499999996</v>
      </c>
      <c r="D854" s="270">
        <v>3546.8901999999998</v>
      </c>
      <c r="E854" s="270">
        <v>1539.1936000000001</v>
      </c>
      <c r="F854" s="270">
        <v>140.9521</v>
      </c>
      <c r="G854" s="270">
        <v>1651.5092</v>
      </c>
      <c r="H854" s="270">
        <v>13538.760049999999</v>
      </c>
    </row>
    <row r="855" spans="1:8">
      <c r="A855" s="268">
        <v>42040</v>
      </c>
      <c r="B855" s="269" t="s">
        <v>197</v>
      </c>
      <c r="C855" s="270">
        <v>5407.2716</v>
      </c>
      <c r="D855" s="270">
        <v>2879.6367999999998</v>
      </c>
      <c r="E855" s="270">
        <v>1249.6351500000001</v>
      </c>
      <c r="F855" s="270">
        <v>114.43549999999999</v>
      </c>
      <c r="G855" s="270">
        <v>1340.8214499999999</v>
      </c>
      <c r="H855" s="270">
        <v>10991.800499999999</v>
      </c>
    </row>
    <row r="856" spans="1:8">
      <c r="A856" s="268">
        <v>42040</v>
      </c>
      <c r="B856" s="269" t="s">
        <v>198</v>
      </c>
      <c r="C856" s="270">
        <v>5454.73135</v>
      </c>
      <c r="D856" s="270">
        <v>2904.9115499999998</v>
      </c>
      <c r="E856" s="270">
        <v>1260.6026999999999</v>
      </c>
      <c r="F856" s="270">
        <v>115.4402</v>
      </c>
      <c r="G856" s="270">
        <v>1352.5897</v>
      </c>
      <c r="H856" s="270">
        <v>11088.275499999998</v>
      </c>
    </row>
    <row r="857" spans="1:8">
      <c r="A857" s="268">
        <v>42040</v>
      </c>
      <c r="B857" s="269" t="s">
        <v>199</v>
      </c>
      <c r="C857" s="270">
        <v>3784.1413499999994</v>
      </c>
      <c r="D857" s="270">
        <v>2015.24035</v>
      </c>
      <c r="E857" s="270">
        <v>874.52505000000008</v>
      </c>
      <c r="F857" s="270">
        <v>80.084450000000004</v>
      </c>
      <c r="G857" s="270">
        <v>938.33965000000001</v>
      </c>
      <c r="H857" s="270">
        <v>7692.3308499999994</v>
      </c>
    </row>
    <row r="858" spans="1:8">
      <c r="A858" s="268">
        <v>42040</v>
      </c>
      <c r="B858" s="269" t="s">
        <v>200</v>
      </c>
      <c r="C858" s="270">
        <v>2138.86265</v>
      </c>
      <c r="D858" s="270">
        <v>1139.04845</v>
      </c>
      <c r="E858" s="270">
        <v>494.29709999999994</v>
      </c>
      <c r="F858" s="270">
        <v>45.265050000000002</v>
      </c>
      <c r="G858" s="270">
        <v>530.36599999999999</v>
      </c>
      <c r="H858" s="270">
        <v>4347.8392499999991</v>
      </c>
    </row>
    <row r="859" spans="1:8">
      <c r="A859" s="268">
        <v>42040</v>
      </c>
      <c r="B859" s="269" t="s">
        <v>201</v>
      </c>
      <c r="C859" s="270">
        <v>461.94354999999996</v>
      </c>
      <c r="D859" s="270">
        <v>246.00784999999999</v>
      </c>
      <c r="E859" s="270">
        <v>106.75660000000001</v>
      </c>
      <c r="F859" s="270">
        <v>9.7758500000000002</v>
      </c>
      <c r="G859" s="270">
        <v>114.54684999999999</v>
      </c>
      <c r="H859" s="270">
        <v>939.03069999999991</v>
      </c>
    </row>
    <row r="860" spans="1:8">
      <c r="A860" s="268">
        <v>42040</v>
      </c>
      <c r="B860" s="269" t="s">
        <v>202</v>
      </c>
      <c r="C860" s="270">
        <v>41.132349999999995</v>
      </c>
      <c r="D860" s="270">
        <v>21.904499999999999</v>
      </c>
      <c r="E860" s="270">
        <v>9.5055499999999995</v>
      </c>
      <c r="F860" s="270">
        <v>0.87039999999999995</v>
      </c>
      <c r="G860" s="270">
        <v>10.199149999999999</v>
      </c>
      <c r="H860" s="270">
        <v>83.611949999999993</v>
      </c>
    </row>
    <row r="861" spans="1:8">
      <c r="A861" s="268">
        <v>42040</v>
      </c>
      <c r="B861" s="269" t="s">
        <v>203</v>
      </c>
      <c r="C861" s="270">
        <v>0</v>
      </c>
      <c r="D861" s="270">
        <v>0</v>
      </c>
      <c r="E861" s="270">
        <v>0</v>
      </c>
      <c r="F861" s="270">
        <v>0</v>
      </c>
      <c r="G861" s="270">
        <v>0</v>
      </c>
      <c r="H861" s="270">
        <v>0</v>
      </c>
    </row>
    <row r="862" spans="1:8">
      <c r="A862" s="268">
        <v>42040</v>
      </c>
      <c r="B862" s="269" t="s">
        <v>204</v>
      </c>
      <c r="C862" s="270">
        <v>0</v>
      </c>
      <c r="D862" s="270">
        <v>0</v>
      </c>
      <c r="E862" s="270">
        <v>0</v>
      </c>
      <c r="F862" s="270">
        <v>0</v>
      </c>
      <c r="G862" s="270">
        <v>0</v>
      </c>
      <c r="H862" s="270">
        <v>0</v>
      </c>
    </row>
    <row r="863" spans="1:8">
      <c r="A863" s="268">
        <v>42040</v>
      </c>
      <c r="B863" s="269" t="s">
        <v>205</v>
      </c>
      <c r="C863" s="270">
        <v>0</v>
      </c>
      <c r="D863" s="270">
        <v>0</v>
      </c>
      <c r="E863" s="270">
        <v>0</v>
      </c>
      <c r="F863" s="270">
        <v>0</v>
      </c>
      <c r="G863" s="270">
        <v>0</v>
      </c>
      <c r="H863" s="270">
        <v>0</v>
      </c>
    </row>
    <row r="864" spans="1:8">
      <c r="A864" s="268">
        <v>42040</v>
      </c>
      <c r="B864" s="269" t="s">
        <v>71</v>
      </c>
      <c r="C864" s="270">
        <v>0</v>
      </c>
      <c r="D864" s="270">
        <v>0</v>
      </c>
      <c r="E864" s="270">
        <v>0</v>
      </c>
      <c r="F864" s="270">
        <v>0</v>
      </c>
      <c r="G864" s="270">
        <v>0</v>
      </c>
      <c r="H864" s="270">
        <v>0</v>
      </c>
    </row>
    <row r="865" spans="1:8">
      <c r="A865" s="268">
        <v>42040</v>
      </c>
      <c r="B865" s="269" t="s">
        <v>206</v>
      </c>
      <c r="C865" s="270">
        <v>0</v>
      </c>
      <c r="D865" s="270">
        <v>0</v>
      </c>
      <c r="E865" s="270">
        <v>0</v>
      </c>
      <c r="F865" s="270">
        <v>0</v>
      </c>
      <c r="G865" s="270">
        <v>0</v>
      </c>
      <c r="H865" s="270">
        <v>0</v>
      </c>
    </row>
    <row r="866" spans="1:8">
      <c r="A866" s="268">
        <v>42041</v>
      </c>
      <c r="B866" s="269" t="s">
        <v>185</v>
      </c>
      <c r="C866" s="270">
        <v>0</v>
      </c>
      <c r="D866" s="270">
        <v>0</v>
      </c>
      <c r="E866" s="270">
        <v>0</v>
      </c>
      <c r="F866" s="270">
        <v>0</v>
      </c>
      <c r="G866" s="270">
        <v>0</v>
      </c>
      <c r="H866" s="270">
        <v>0</v>
      </c>
    </row>
    <row r="867" spans="1:8">
      <c r="A867" s="268">
        <v>42041</v>
      </c>
      <c r="B867" s="269" t="s">
        <v>186</v>
      </c>
      <c r="C867" s="270">
        <v>0</v>
      </c>
      <c r="D867" s="270">
        <v>0</v>
      </c>
      <c r="E867" s="270">
        <v>0</v>
      </c>
      <c r="F867" s="270">
        <v>0</v>
      </c>
      <c r="G867" s="270">
        <v>0</v>
      </c>
      <c r="H867" s="270">
        <v>0</v>
      </c>
    </row>
    <row r="868" spans="1:8">
      <c r="A868" s="268">
        <v>42041</v>
      </c>
      <c r="B868" s="269" t="s">
        <v>187</v>
      </c>
      <c r="C868" s="270">
        <v>0</v>
      </c>
      <c r="D868" s="270">
        <v>0</v>
      </c>
      <c r="E868" s="270">
        <v>0</v>
      </c>
      <c r="F868" s="270">
        <v>0</v>
      </c>
      <c r="G868" s="270">
        <v>0</v>
      </c>
      <c r="H868" s="270">
        <v>0</v>
      </c>
    </row>
    <row r="869" spans="1:8">
      <c r="A869" s="268">
        <v>42041</v>
      </c>
      <c r="B869" s="269" t="s">
        <v>188</v>
      </c>
      <c r="C869" s="270">
        <v>0</v>
      </c>
      <c r="D869" s="270">
        <v>0</v>
      </c>
      <c r="E869" s="270">
        <v>0</v>
      </c>
      <c r="F869" s="270">
        <v>0</v>
      </c>
      <c r="G869" s="270">
        <v>0</v>
      </c>
      <c r="H869" s="270">
        <v>0</v>
      </c>
    </row>
    <row r="870" spans="1:8">
      <c r="A870" s="268">
        <v>42041</v>
      </c>
      <c r="B870" s="269" t="s">
        <v>189</v>
      </c>
      <c r="C870" s="270">
        <v>0</v>
      </c>
      <c r="D870" s="270">
        <v>0</v>
      </c>
      <c r="E870" s="270">
        <v>0</v>
      </c>
      <c r="F870" s="270">
        <v>0</v>
      </c>
      <c r="G870" s="270">
        <v>0</v>
      </c>
      <c r="H870" s="270">
        <v>0</v>
      </c>
    </row>
    <row r="871" spans="1:8">
      <c r="A871" s="268">
        <v>42041</v>
      </c>
      <c r="B871" s="269" t="s">
        <v>190</v>
      </c>
      <c r="C871" s="270">
        <v>0</v>
      </c>
      <c r="D871" s="270">
        <v>0</v>
      </c>
      <c r="E871" s="270">
        <v>0</v>
      </c>
      <c r="F871" s="270">
        <v>0</v>
      </c>
      <c r="G871" s="270">
        <v>0</v>
      </c>
      <c r="H871" s="270">
        <v>0</v>
      </c>
    </row>
    <row r="872" spans="1:8">
      <c r="A872" s="268">
        <v>42041</v>
      </c>
      <c r="B872" s="269" t="s">
        <v>191</v>
      </c>
      <c r="C872" s="270">
        <v>0</v>
      </c>
      <c r="D872" s="270">
        <v>0</v>
      </c>
      <c r="E872" s="270">
        <v>0</v>
      </c>
      <c r="F872" s="270">
        <v>0</v>
      </c>
      <c r="G872" s="270">
        <v>0</v>
      </c>
      <c r="H872" s="270">
        <v>0</v>
      </c>
    </row>
    <row r="873" spans="1:8">
      <c r="A873" s="268">
        <v>42041</v>
      </c>
      <c r="B873" s="269" t="s">
        <v>192</v>
      </c>
      <c r="C873" s="270">
        <v>28.475849999999998</v>
      </c>
      <c r="D873" s="270">
        <v>15.164850000000001</v>
      </c>
      <c r="E873" s="270">
        <v>6.5807000000000002</v>
      </c>
      <c r="F873" s="270">
        <v>0.60264999999999991</v>
      </c>
      <c r="G873" s="270">
        <v>7.0609500000000001</v>
      </c>
      <c r="H873" s="270">
        <v>57.884999999999991</v>
      </c>
    </row>
    <row r="874" spans="1:8">
      <c r="A874" s="268">
        <v>42041</v>
      </c>
      <c r="B874" s="269" t="s">
        <v>193</v>
      </c>
      <c r="C874" s="270">
        <v>1252.94335</v>
      </c>
      <c r="D874" s="270">
        <v>667.25339999999994</v>
      </c>
      <c r="E874" s="270">
        <v>289.55844999999999</v>
      </c>
      <c r="F874" s="270">
        <v>26.5166</v>
      </c>
      <c r="G874" s="270">
        <v>310.68774999999999</v>
      </c>
      <c r="H874" s="270">
        <v>2546.9595499999996</v>
      </c>
    </row>
    <row r="875" spans="1:8">
      <c r="A875" s="268">
        <v>42041</v>
      </c>
      <c r="B875" s="269" t="s">
        <v>65</v>
      </c>
      <c r="C875" s="270">
        <v>3888.5527999999999</v>
      </c>
      <c r="D875" s="270">
        <v>2070.8447999999999</v>
      </c>
      <c r="E875" s="270">
        <v>898.65485000000001</v>
      </c>
      <c r="F875" s="270">
        <v>82.294449999999998</v>
      </c>
      <c r="G875" s="270">
        <v>964.22979999999995</v>
      </c>
      <c r="H875" s="270">
        <v>7904.5767000000005</v>
      </c>
    </row>
    <row r="876" spans="1:8">
      <c r="A876" s="268">
        <v>42041</v>
      </c>
      <c r="B876" s="269" t="s">
        <v>194</v>
      </c>
      <c r="C876" s="270">
        <v>5280.7116999999998</v>
      </c>
      <c r="D876" s="270">
        <v>2812.2368999999999</v>
      </c>
      <c r="E876" s="270">
        <v>1220.3866499999999</v>
      </c>
      <c r="F876" s="270">
        <v>111.75715000000001</v>
      </c>
      <c r="G876" s="270">
        <v>1309.4386</v>
      </c>
      <c r="H876" s="270">
        <v>10734.530999999999</v>
      </c>
    </row>
    <row r="877" spans="1:8">
      <c r="A877" s="268">
        <v>42041</v>
      </c>
      <c r="B877" s="269" t="s">
        <v>195</v>
      </c>
      <c r="C877" s="270">
        <v>6226.7472499999994</v>
      </c>
      <c r="D877" s="270">
        <v>3316.0472</v>
      </c>
      <c r="E877" s="270">
        <v>1439.0176999999999</v>
      </c>
      <c r="F877" s="270">
        <v>131.77804999999998</v>
      </c>
      <c r="G877" s="270">
        <v>1544.0233000000001</v>
      </c>
      <c r="H877" s="270">
        <v>12657.613499999998</v>
      </c>
    </row>
    <row r="878" spans="1:8">
      <c r="A878" s="268">
        <v>42041</v>
      </c>
      <c r="B878" s="269" t="s">
        <v>196</v>
      </c>
      <c r="C878" s="270">
        <v>7340.4742000000006</v>
      </c>
      <c r="D878" s="270">
        <v>3909.1610499999997</v>
      </c>
      <c r="E878" s="270">
        <v>1696.4028000000001</v>
      </c>
      <c r="F878" s="270">
        <v>155.34854999999999</v>
      </c>
      <c r="G878" s="270">
        <v>1820.19</v>
      </c>
      <c r="H878" s="270">
        <v>14921.576600000002</v>
      </c>
    </row>
    <row r="879" spans="1:8">
      <c r="A879" s="268">
        <v>42041</v>
      </c>
      <c r="B879" s="269" t="s">
        <v>197</v>
      </c>
      <c r="C879" s="270">
        <v>5584.4557999999997</v>
      </c>
      <c r="D879" s="270">
        <v>2973.9953</v>
      </c>
      <c r="E879" s="270">
        <v>1290.5822000000001</v>
      </c>
      <c r="F879" s="270">
        <v>118.18485</v>
      </c>
      <c r="G879" s="270">
        <v>1384.7571</v>
      </c>
      <c r="H879" s="270">
        <v>11351.97525</v>
      </c>
    </row>
    <row r="880" spans="1:8">
      <c r="A880" s="268">
        <v>42041</v>
      </c>
      <c r="B880" s="269" t="s">
        <v>198</v>
      </c>
      <c r="C880" s="270">
        <v>4337.8406999999997</v>
      </c>
      <c r="D880" s="270">
        <v>2310.1121499999999</v>
      </c>
      <c r="E880" s="270">
        <v>1002.4866</v>
      </c>
      <c r="F880" s="270">
        <v>91.802549999999997</v>
      </c>
      <c r="G880" s="270">
        <v>1075.6384500000001</v>
      </c>
      <c r="H880" s="270">
        <v>8817.8804500000006</v>
      </c>
    </row>
    <row r="881" spans="1:8">
      <c r="A881" s="268">
        <v>42041</v>
      </c>
      <c r="B881" s="269" t="s">
        <v>199</v>
      </c>
      <c r="C881" s="270">
        <v>2486.9019499999999</v>
      </c>
      <c r="D881" s="270">
        <v>1324.3969</v>
      </c>
      <c r="E881" s="270">
        <v>574.73005000000001</v>
      </c>
      <c r="F881" s="270">
        <v>52.631149999999998</v>
      </c>
      <c r="G881" s="270">
        <v>616.66819999999996</v>
      </c>
      <c r="H881" s="270">
        <v>5055.3282499999996</v>
      </c>
    </row>
    <row r="882" spans="1:8">
      <c r="A882" s="268">
        <v>42041</v>
      </c>
      <c r="B882" s="269" t="s">
        <v>200</v>
      </c>
      <c r="C882" s="270">
        <v>1689.5747499999998</v>
      </c>
      <c r="D882" s="270">
        <v>899.78110000000004</v>
      </c>
      <c r="E882" s="270">
        <v>390.46535</v>
      </c>
      <c r="F882" s="270">
        <v>35.756949999999996</v>
      </c>
      <c r="G882" s="270">
        <v>418.95735000000002</v>
      </c>
      <c r="H882" s="270">
        <v>3434.5355</v>
      </c>
    </row>
    <row r="883" spans="1:8">
      <c r="A883" s="268">
        <v>42041</v>
      </c>
      <c r="B883" s="269" t="s">
        <v>201</v>
      </c>
      <c r="C883" s="270">
        <v>499.91134999999997</v>
      </c>
      <c r="D883" s="270">
        <v>266.22764999999998</v>
      </c>
      <c r="E883" s="270">
        <v>115.53115000000001</v>
      </c>
      <c r="F883" s="270">
        <v>10.579949999999998</v>
      </c>
      <c r="G883" s="270">
        <v>123.96144999999999</v>
      </c>
      <c r="H883" s="270">
        <v>1016.2115499999999</v>
      </c>
    </row>
    <row r="884" spans="1:8">
      <c r="A884" s="268">
        <v>42041</v>
      </c>
      <c r="B884" s="269" t="s">
        <v>202</v>
      </c>
      <c r="C884" s="270">
        <v>37.967799999999997</v>
      </c>
      <c r="D884" s="270">
        <v>20.219799999999999</v>
      </c>
      <c r="E884" s="270">
        <v>8.7745499999999996</v>
      </c>
      <c r="F884" s="270">
        <v>0.80324999999999991</v>
      </c>
      <c r="G884" s="270">
        <v>9.4146000000000001</v>
      </c>
      <c r="H884" s="270">
        <v>77.179999999999978</v>
      </c>
    </row>
    <row r="885" spans="1:8">
      <c r="A885" s="268">
        <v>42041</v>
      </c>
      <c r="B885" s="269" t="s">
        <v>203</v>
      </c>
      <c r="C885" s="270">
        <v>0</v>
      </c>
      <c r="D885" s="270">
        <v>0</v>
      </c>
      <c r="E885" s="270">
        <v>0</v>
      </c>
      <c r="F885" s="270">
        <v>0</v>
      </c>
      <c r="G885" s="270">
        <v>0</v>
      </c>
      <c r="H885" s="270">
        <v>0</v>
      </c>
    </row>
    <row r="886" spans="1:8">
      <c r="A886" s="268">
        <v>42041</v>
      </c>
      <c r="B886" s="269" t="s">
        <v>204</v>
      </c>
      <c r="C886" s="270">
        <v>0</v>
      </c>
      <c r="D886" s="270">
        <v>0</v>
      </c>
      <c r="E886" s="270">
        <v>0</v>
      </c>
      <c r="F886" s="270">
        <v>0</v>
      </c>
      <c r="G886" s="270">
        <v>0</v>
      </c>
      <c r="H886" s="270">
        <v>0</v>
      </c>
    </row>
    <row r="887" spans="1:8">
      <c r="A887" s="268">
        <v>42041</v>
      </c>
      <c r="B887" s="269" t="s">
        <v>205</v>
      </c>
      <c r="C887" s="270">
        <v>0</v>
      </c>
      <c r="D887" s="270">
        <v>0</v>
      </c>
      <c r="E887" s="270">
        <v>0</v>
      </c>
      <c r="F887" s="270">
        <v>0</v>
      </c>
      <c r="G887" s="270">
        <v>0</v>
      </c>
      <c r="H887" s="270">
        <v>0</v>
      </c>
    </row>
    <row r="888" spans="1:8">
      <c r="A888" s="268">
        <v>42041</v>
      </c>
      <c r="B888" s="269" t="s">
        <v>71</v>
      </c>
      <c r="C888" s="270">
        <v>0</v>
      </c>
      <c r="D888" s="270">
        <v>0</v>
      </c>
      <c r="E888" s="270">
        <v>0</v>
      </c>
      <c r="F888" s="270">
        <v>0</v>
      </c>
      <c r="G888" s="270">
        <v>0</v>
      </c>
      <c r="H888" s="270">
        <v>0</v>
      </c>
    </row>
    <row r="889" spans="1:8">
      <c r="A889" s="268">
        <v>42041</v>
      </c>
      <c r="B889" s="269" t="s">
        <v>206</v>
      </c>
      <c r="C889" s="270">
        <v>0</v>
      </c>
      <c r="D889" s="270">
        <v>0</v>
      </c>
      <c r="E889" s="270">
        <v>0</v>
      </c>
      <c r="F889" s="270">
        <v>0</v>
      </c>
      <c r="G889" s="270">
        <v>0</v>
      </c>
      <c r="H889" s="270">
        <v>0</v>
      </c>
    </row>
    <row r="890" spans="1:8">
      <c r="A890" s="268">
        <v>42042</v>
      </c>
      <c r="B890" s="269" t="s">
        <v>185</v>
      </c>
      <c r="C890" s="270">
        <v>0</v>
      </c>
      <c r="D890" s="270">
        <v>0</v>
      </c>
      <c r="E890" s="270">
        <v>0</v>
      </c>
      <c r="F890" s="270">
        <v>0</v>
      </c>
      <c r="G890" s="270">
        <v>0</v>
      </c>
      <c r="H890" s="270">
        <v>0</v>
      </c>
    </row>
    <row r="891" spans="1:8">
      <c r="A891" s="268">
        <v>42042</v>
      </c>
      <c r="B891" s="269" t="s">
        <v>186</v>
      </c>
      <c r="C891" s="270">
        <v>0</v>
      </c>
      <c r="D891" s="270">
        <v>0</v>
      </c>
      <c r="E891" s="270">
        <v>0</v>
      </c>
      <c r="F891" s="270">
        <v>0</v>
      </c>
      <c r="G891" s="270">
        <v>0</v>
      </c>
      <c r="H891" s="270">
        <v>0</v>
      </c>
    </row>
    <row r="892" spans="1:8">
      <c r="A892" s="268">
        <v>42042</v>
      </c>
      <c r="B892" s="269" t="s">
        <v>187</v>
      </c>
      <c r="C892" s="270">
        <v>0</v>
      </c>
      <c r="D892" s="270">
        <v>0</v>
      </c>
      <c r="E892" s="270">
        <v>0</v>
      </c>
      <c r="F892" s="270">
        <v>0</v>
      </c>
      <c r="G892" s="270">
        <v>0</v>
      </c>
      <c r="H892" s="270">
        <v>0</v>
      </c>
    </row>
    <row r="893" spans="1:8">
      <c r="A893" s="268">
        <v>42042</v>
      </c>
      <c r="B893" s="269" t="s">
        <v>188</v>
      </c>
      <c r="C893" s="270">
        <v>0</v>
      </c>
      <c r="D893" s="270">
        <v>0</v>
      </c>
      <c r="E893" s="270">
        <v>0</v>
      </c>
      <c r="F893" s="270">
        <v>0</v>
      </c>
      <c r="G893" s="270">
        <v>0</v>
      </c>
      <c r="H893" s="270">
        <v>0</v>
      </c>
    </row>
    <row r="894" spans="1:8">
      <c r="A894" s="268">
        <v>42042</v>
      </c>
      <c r="B894" s="269" t="s">
        <v>189</v>
      </c>
      <c r="C894" s="270">
        <v>0</v>
      </c>
      <c r="D894" s="270">
        <v>0</v>
      </c>
      <c r="E894" s="270">
        <v>0</v>
      </c>
      <c r="F894" s="270">
        <v>0</v>
      </c>
      <c r="G894" s="270">
        <v>0</v>
      </c>
      <c r="H894" s="270">
        <v>0</v>
      </c>
    </row>
    <row r="895" spans="1:8">
      <c r="A895" s="268">
        <v>42042</v>
      </c>
      <c r="B895" s="269" t="s">
        <v>190</v>
      </c>
      <c r="C895" s="270">
        <v>0</v>
      </c>
      <c r="D895" s="270">
        <v>0</v>
      </c>
      <c r="E895" s="270">
        <v>0</v>
      </c>
      <c r="F895" s="270">
        <v>0</v>
      </c>
      <c r="G895" s="270">
        <v>0</v>
      </c>
      <c r="H895" s="270">
        <v>0</v>
      </c>
    </row>
    <row r="896" spans="1:8">
      <c r="A896" s="268">
        <v>42042</v>
      </c>
      <c r="B896" s="269" t="s">
        <v>191</v>
      </c>
      <c r="C896" s="270">
        <v>0</v>
      </c>
      <c r="D896" s="270">
        <v>0</v>
      </c>
      <c r="E896" s="270">
        <v>0</v>
      </c>
      <c r="F896" s="270">
        <v>0</v>
      </c>
      <c r="G896" s="270">
        <v>0</v>
      </c>
      <c r="H896" s="270">
        <v>0</v>
      </c>
    </row>
    <row r="897" spans="1:8">
      <c r="A897" s="268">
        <v>42042</v>
      </c>
      <c r="B897" s="269" t="s">
        <v>192</v>
      </c>
      <c r="C897" s="270">
        <v>12.65565</v>
      </c>
      <c r="D897" s="270">
        <v>6.7396500000000001</v>
      </c>
      <c r="E897" s="270">
        <v>2.9248499999999997</v>
      </c>
      <c r="F897" s="270">
        <v>0.26774999999999999</v>
      </c>
      <c r="G897" s="270">
        <v>3.1381999999999999</v>
      </c>
      <c r="H897" s="270">
        <v>25.726099999999999</v>
      </c>
    </row>
    <row r="898" spans="1:8">
      <c r="A898" s="268">
        <v>42042</v>
      </c>
      <c r="B898" s="269" t="s">
        <v>193</v>
      </c>
      <c r="C898" s="270">
        <v>560.02760000000001</v>
      </c>
      <c r="D898" s="270">
        <v>298.24205000000001</v>
      </c>
      <c r="E898" s="270">
        <v>129.42355000000001</v>
      </c>
      <c r="F898" s="270">
        <v>11.852400000000001</v>
      </c>
      <c r="G898" s="270">
        <v>138.86789999999999</v>
      </c>
      <c r="H898" s="270">
        <v>1138.4134999999999</v>
      </c>
    </row>
    <row r="899" spans="1:8">
      <c r="A899" s="268">
        <v>42042</v>
      </c>
      <c r="B899" s="269" t="s">
        <v>65</v>
      </c>
      <c r="C899" s="270">
        <v>2015.4664500000001</v>
      </c>
      <c r="D899" s="270">
        <v>1073.3341</v>
      </c>
      <c r="E899" s="270">
        <v>465.77959999999996</v>
      </c>
      <c r="F899" s="270">
        <v>42.653849999999998</v>
      </c>
      <c r="G899" s="270">
        <v>499.76769999999999</v>
      </c>
      <c r="H899" s="270">
        <v>4097.0016999999998</v>
      </c>
    </row>
    <row r="900" spans="1:8">
      <c r="A900" s="268">
        <v>42042</v>
      </c>
      <c r="B900" s="269" t="s">
        <v>194</v>
      </c>
      <c r="C900" s="270">
        <v>3534.1852499999995</v>
      </c>
      <c r="D900" s="270">
        <v>1882.1261</v>
      </c>
      <c r="E900" s="270">
        <v>816.75990000000002</v>
      </c>
      <c r="F900" s="270">
        <v>74.794899999999998</v>
      </c>
      <c r="G900" s="270">
        <v>876.35849999999994</v>
      </c>
      <c r="H900" s="270">
        <v>7184.2246499999983</v>
      </c>
    </row>
    <row r="901" spans="1:8">
      <c r="A901" s="268">
        <v>42042</v>
      </c>
      <c r="B901" s="269" t="s">
        <v>195</v>
      </c>
      <c r="C901" s="270">
        <v>7055.7148500000003</v>
      </c>
      <c r="D901" s="270">
        <v>3757.5125499999999</v>
      </c>
      <c r="E901" s="270">
        <v>1630.5941</v>
      </c>
      <c r="F901" s="270">
        <v>149.32204999999999</v>
      </c>
      <c r="G901" s="270">
        <v>1749.5796500000001</v>
      </c>
      <c r="H901" s="270">
        <v>14342.7232</v>
      </c>
    </row>
    <row r="902" spans="1:8">
      <c r="A902" s="268">
        <v>42042</v>
      </c>
      <c r="B902" s="269" t="s">
        <v>196</v>
      </c>
      <c r="C902" s="270">
        <v>9922.2965000000004</v>
      </c>
      <c r="D902" s="270">
        <v>5284.1074499999995</v>
      </c>
      <c r="E902" s="270">
        <v>2293.0688</v>
      </c>
      <c r="F902" s="270">
        <v>209.98824999999999</v>
      </c>
      <c r="G902" s="270">
        <v>2460.3955500000002</v>
      </c>
      <c r="H902" s="270">
        <v>20169.856549999997</v>
      </c>
    </row>
    <row r="903" spans="1:8">
      <c r="A903" s="268">
        <v>42042</v>
      </c>
      <c r="B903" s="269" t="s">
        <v>197</v>
      </c>
      <c r="C903" s="270">
        <v>10431.6998</v>
      </c>
      <c r="D903" s="270">
        <v>5555.39005</v>
      </c>
      <c r="E903" s="270">
        <v>2410.7937999999999</v>
      </c>
      <c r="F903" s="270">
        <v>220.7688</v>
      </c>
      <c r="G903" s="270">
        <v>2586.7098000000001</v>
      </c>
      <c r="H903" s="270">
        <v>21205.362249999998</v>
      </c>
    </row>
    <row r="904" spans="1:8">
      <c r="A904" s="268">
        <v>42042</v>
      </c>
      <c r="B904" s="269" t="s">
        <v>198</v>
      </c>
      <c r="C904" s="270">
        <v>7878.3541999999998</v>
      </c>
      <c r="D904" s="270">
        <v>4195.6085000000003</v>
      </c>
      <c r="E904" s="270">
        <v>1820.7085000000002</v>
      </c>
      <c r="F904" s="270">
        <v>166.73175000000001</v>
      </c>
      <c r="G904" s="270">
        <v>1953.5660500000001</v>
      </c>
      <c r="H904" s="270">
        <v>16014.968999999999</v>
      </c>
    </row>
    <row r="905" spans="1:8">
      <c r="A905" s="268">
        <v>42042</v>
      </c>
      <c r="B905" s="269" t="s">
        <v>199</v>
      </c>
      <c r="C905" s="270">
        <v>4293.5446499999998</v>
      </c>
      <c r="D905" s="270">
        <v>2286.5220999999997</v>
      </c>
      <c r="E905" s="270">
        <v>992.24920000000009</v>
      </c>
      <c r="F905" s="270">
        <v>90.865000000000009</v>
      </c>
      <c r="G905" s="270">
        <v>1064.6547500000001</v>
      </c>
      <c r="H905" s="270">
        <v>8727.8356999999996</v>
      </c>
    </row>
    <row r="906" spans="1:8">
      <c r="A906" s="268">
        <v>42042</v>
      </c>
      <c r="B906" s="269" t="s">
        <v>200</v>
      </c>
      <c r="C906" s="270">
        <v>1490.2429500000001</v>
      </c>
      <c r="D906" s="270">
        <v>793.62714999999992</v>
      </c>
      <c r="E906" s="270">
        <v>344.39875000000001</v>
      </c>
      <c r="F906" s="270">
        <v>31.538399999999999</v>
      </c>
      <c r="G906" s="270">
        <v>369.52984999999995</v>
      </c>
      <c r="H906" s="270">
        <v>3029.3370999999997</v>
      </c>
    </row>
    <row r="907" spans="1:8">
      <c r="A907" s="268">
        <v>42042</v>
      </c>
      <c r="B907" s="269" t="s">
        <v>201</v>
      </c>
      <c r="C907" s="270">
        <v>126.5599</v>
      </c>
      <c r="D907" s="270">
        <v>67.399050000000003</v>
      </c>
      <c r="E907" s="270">
        <v>29.248499999999996</v>
      </c>
      <c r="F907" s="270">
        <v>2.6783499999999996</v>
      </c>
      <c r="G907" s="270">
        <v>31.382849999999998</v>
      </c>
      <c r="H907" s="270">
        <v>257.26864999999998</v>
      </c>
    </row>
    <row r="908" spans="1:8">
      <c r="A908" s="268">
        <v>42042</v>
      </c>
      <c r="B908" s="269" t="s">
        <v>202</v>
      </c>
      <c r="C908" s="270">
        <v>9.4919499999999992</v>
      </c>
      <c r="D908" s="270">
        <v>5.0549499999999998</v>
      </c>
      <c r="E908" s="270">
        <v>2.1938499999999999</v>
      </c>
      <c r="F908" s="270">
        <v>0.20059999999999997</v>
      </c>
      <c r="G908" s="270">
        <v>2.35365</v>
      </c>
      <c r="H908" s="270">
        <v>19.295000000000002</v>
      </c>
    </row>
    <row r="909" spans="1:8">
      <c r="A909" s="268">
        <v>42042</v>
      </c>
      <c r="B909" s="269" t="s">
        <v>203</v>
      </c>
      <c r="C909" s="270">
        <v>0</v>
      </c>
      <c r="D909" s="270">
        <v>0</v>
      </c>
      <c r="E909" s="270">
        <v>0</v>
      </c>
      <c r="F909" s="270">
        <v>0</v>
      </c>
      <c r="G909" s="270">
        <v>0</v>
      </c>
      <c r="H909" s="270">
        <v>0</v>
      </c>
    </row>
    <row r="910" spans="1:8">
      <c r="A910" s="268">
        <v>42042</v>
      </c>
      <c r="B910" s="269" t="s">
        <v>204</v>
      </c>
      <c r="C910" s="270">
        <v>0</v>
      </c>
      <c r="D910" s="270">
        <v>0</v>
      </c>
      <c r="E910" s="270">
        <v>0</v>
      </c>
      <c r="F910" s="270">
        <v>0</v>
      </c>
      <c r="G910" s="270">
        <v>0</v>
      </c>
      <c r="H910" s="270">
        <v>0</v>
      </c>
    </row>
    <row r="911" spans="1:8">
      <c r="A911" s="268">
        <v>42042</v>
      </c>
      <c r="B911" s="269" t="s">
        <v>205</v>
      </c>
      <c r="C911" s="270">
        <v>0</v>
      </c>
      <c r="D911" s="270">
        <v>0</v>
      </c>
      <c r="E911" s="270">
        <v>0</v>
      </c>
      <c r="F911" s="270">
        <v>0</v>
      </c>
      <c r="G911" s="270">
        <v>0</v>
      </c>
      <c r="H911" s="270">
        <v>0</v>
      </c>
    </row>
    <row r="912" spans="1:8">
      <c r="A912" s="268">
        <v>42042</v>
      </c>
      <c r="B912" s="269" t="s">
        <v>71</v>
      </c>
      <c r="C912" s="270">
        <v>0</v>
      </c>
      <c r="D912" s="270">
        <v>0</v>
      </c>
      <c r="E912" s="270">
        <v>0</v>
      </c>
      <c r="F912" s="270">
        <v>0</v>
      </c>
      <c r="G912" s="270">
        <v>0</v>
      </c>
      <c r="H912" s="270">
        <v>0</v>
      </c>
    </row>
    <row r="913" spans="1:8">
      <c r="A913" s="268">
        <v>42042</v>
      </c>
      <c r="B913" s="269" t="s">
        <v>206</v>
      </c>
      <c r="C913" s="270">
        <v>0</v>
      </c>
      <c r="D913" s="270">
        <v>0</v>
      </c>
      <c r="E913" s="270">
        <v>0</v>
      </c>
      <c r="F913" s="270">
        <v>0</v>
      </c>
      <c r="G913" s="270">
        <v>0</v>
      </c>
      <c r="H913" s="270">
        <v>0</v>
      </c>
    </row>
    <row r="914" spans="1:8">
      <c r="A914" s="268">
        <v>42043</v>
      </c>
      <c r="B914" s="269" t="s">
        <v>185</v>
      </c>
      <c r="C914" s="270">
        <v>0</v>
      </c>
      <c r="D914" s="270">
        <v>0</v>
      </c>
      <c r="E914" s="270">
        <v>0</v>
      </c>
      <c r="F914" s="270">
        <v>0</v>
      </c>
      <c r="G914" s="270">
        <v>0</v>
      </c>
      <c r="H914" s="270">
        <v>0</v>
      </c>
    </row>
    <row r="915" spans="1:8">
      <c r="A915" s="268">
        <v>42043</v>
      </c>
      <c r="B915" s="269" t="s">
        <v>186</v>
      </c>
      <c r="C915" s="270">
        <v>0</v>
      </c>
      <c r="D915" s="270">
        <v>0</v>
      </c>
      <c r="E915" s="270">
        <v>0</v>
      </c>
      <c r="F915" s="270">
        <v>0</v>
      </c>
      <c r="G915" s="270">
        <v>0</v>
      </c>
      <c r="H915" s="270">
        <v>0</v>
      </c>
    </row>
    <row r="916" spans="1:8">
      <c r="A916" s="268">
        <v>42043</v>
      </c>
      <c r="B916" s="269" t="s">
        <v>187</v>
      </c>
      <c r="C916" s="270">
        <v>0</v>
      </c>
      <c r="D916" s="270">
        <v>0</v>
      </c>
      <c r="E916" s="270">
        <v>0</v>
      </c>
      <c r="F916" s="270">
        <v>0</v>
      </c>
      <c r="G916" s="270">
        <v>0</v>
      </c>
      <c r="H916" s="270">
        <v>0</v>
      </c>
    </row>
    <row r="917" spans="1:8">
      <c r="A917" s="268">
        <v>42043</v>
      </c>
      <c r="B917" s="269" t="s">
        <v>188</v>
      </c>
      <c r="C917" s="270">
        <v>0</v>
      </c>
      <c r="D917" s="270">
        <v>0</v>
      </c>
      <c r="E917" s="270">
        <v>0</v>
      </c>
      <c r="F917" s="270">
        <v>0</v>
      </c>
      <c r="G917" s="270">
        <v>0</v>
      </c>
      <c r="H917" s="270">
        <v>0</v>
      </c>
    </row>
    <row r="918" spans="1:8">
      <c r="A918" s="268">
        <v>42043</v>
      </c>
      <c r="B918" s="269" t="s">
        <v>189</v>
      </c>
      <c r="C918" s="270">
        <v>0</v>
      </c>
      <c r="D918" s="270">
        <v>0</v>
      </c>
      <c r="E918" s="270">
        <v>0</v>
      </c>
      <c r="F918" s="270">
        <v>0</v>
      </c>
      <c r="G918" s="270">
        <v>0</v>
      </c>
      <c r="H918" s="270">
        <v>0</v>
      </c>
    </row>
    <row r="919" spans="1:8">
      <c r="A919" s="268">
        <v>42043</v>
      </c>
      <c r="B919" s="269" t="s">
        <v>190</v>
      </c>
      <c r="C919" s="270">
        <v>0</v>
      </c>
      <c r="D919" s="270">
        <v>0</v>
      </c>
      <c r="E919" s="270">
        <v>0</v>
      </c>
      <c r="F919" s="270">
        <v>0</v>
      </c>
      <c r="G919" s="270">
        <v>0</v>
      </c>
      <c r="H919" s="270">
        <v>0</v>
      </c>
    </row>
    <row r="920" spans="1:8">
      <c r="A920" s="268">
        <v>42043</v>
      </c>
      <c r="B920" s="269" t="s">
        <v>191</v>
      </c>
      <c r="C920" s="270">
        <v>0</v>
      </c>
      <c r="D920" s="270">
        <v>0</v>
      </c>
      <c r="E920" s="270">
        <v>0</v>
      </c>
      <c r="F920" s="270">
        <v>0</v>
      </c>
      <c r="G920" s="270">
        <v>0</v>
      </c>
      <c r="H920" s="270">
        <v>0</v>
      </c>
    </row>
    <row r="921" spans="1:8">
      <c r="A921" s="268">
        <v>42043</v>
      </c>
      <c r="B921" s="269" t="s">
        <v>192</v>
      </c>
      <c r="C921" s="270">
        <v>53.787999999999997</v>
      </c>
      <c r="D921" s="270">
        <v>28.645000000000003</v>
      </c>
      <c r="E921" s="270">
        <v>12.430400000000001</v>
      </c>
      <c r="F921" s="270">
        <v>1.13815</v>
      </c>
      <c r="G921" s="270">
        <v>13.337350000000001</v>
      </c>
      <c r="H921" s="270">
        <v>109.33889999999998</v>
      </c>
    </row>
    <row r="922" spans="1:8">
      <c r="A922" s="268">
        <v>42043</v>
      </c>
      <c r="B922" s="269" t="s">
        <v>193</v>
      </c>
      <c r="C922" s="270">
        <v>1306.7313499999998</v>
      </c>
      <c r="D922" s="270">
        <v>695.89839999999992</v>
      </c>
      <c r="E922" s="270">
        <v>301.98885000000001</v>
      </c>
      <c r="F922" s="270">
        <v>27.654749999999996</v>
      </c>
      <c r="G922" s="270">
        <v>324.02510000000001</v>
      </c>
      <c r="H922" s="270">
        <v>2656.2984499999998</v>
      </c>
    </row>
    <row r="923" spans="1:8">
      <c r="A923" s="268">
        <v>42043</v>
      </c>
      <c r="B923" s="269" t="s">
        <v>65</v>
      </c>
      <c r="C923" s="270">
        <v>4049.9168</v>
      </c>
      <c r="D923" s="270">
        <v>2156.7789499999999</v>
      </c>
      <c r="E923" s="270">
        <v>935.94690000000003</v>
      </c>
      <c r="F923" s="270">
        <v>85.709749999999985</v>
      </c>
      <c r="G923" s="270">
        <v>1004.2427</v>
      </c>
      <c r="H923" s="270">
        <v>8232.5950999999986</v>
      </c>
    </row>
    <row r="924" spans="1:8">
      <c r="A924" s="268">
        <v>42043</v>
      </c>
      <c r="B924" s="269" t="s">
        <v>194</v>
      </c>
      <c r="C924" s="270">
        <v>6761.4627</v>
      </c>
      <c r="D924" s="270">
        <v>3600.8090999999999</v>
      </c>
      <c r="E924" s="270">
        <v>1562.5924</v>
      </c>
      <c r="F924" s="270">
        <v>143.09495000000001</v>
      </c>
      <c r="G924" s="270">
        <v>1676.6148000000001</v>
      </c>
      <c r="H924" s="270">
        <v>13744.57395</v>
      </c>
    </row>
    <row r="925" spans="1:8">
      <c r="A925" s="268">
        <v>42043</v>
      </c>
      <c r="B925" s="269" t="s">
        <v>195</v>
      </c>
      <c r="C925" s="270">
        <v>8596.5812499999993</v>
      </c>
      <c r="D925" s="270">
        <v>4578.0999999999995</v>
      </c>
      <c r="E925" s="270">
        <v>1986.6931</v>
      </c>
      <c r="F925" s="270">
        <v>181.93145000000001</v>
      </c>
      <c r="G925" s="270">
        <v>2131.6623</v>
      </c>
      <c r="H925" s="270">
        <v>17474.968099999998</v>
      </c>
    </row>
    <row r="926" spans="1:8">
      <c r="A926" s="268">
        <v>42043</v>
      </c>
      <c r="B926" s="269" t="s">
        <v>196</v>
      </c>
      <c r="C926" s="270">
        <v>9941.2803999999996</v>
      </c>
      <c r="D926" s="270">
        <v>5294.2173499999999</v>
      </c>
      <c r="E926" s="270">
        <v>2297.4564999999998</v>
      </c>
      <c r="F926" s="270">
        <v>210.38944999999998</v>
      </c>
      <c r="G926" s="270">
        <v>2465.1028500000002</v>
      </c>
      <c r="H926" s="270">
        <v>20208.446549999997</v>
      </c>
    </row>
    <row r="927" spans="1:8">
      <c r="A927" s="268">
        <v>42043</v>
      </c>
      <c r="B927" s="269" t="s">
        <v>197</v>
      </c>
      <c r="C927" s="270">
        <v>10248.188199999999</v>
      </c>
      <c r="D927" s="270">
        <v>5457.6612999999998</v>
      </c>
      <c r="E927" s="270">
        <v>2368.3838999999998</v>
      </c>
      <c r="F927" s="270">
        <v>216.88514999999998</v>
      </c>
      <c r="G927" s="270">
        <v>2541.2050499999996</v>
      </c>
      <c r="H927" s="270">
        <v>20832.3236</v>
      </c>
    </row>
    <row r="928" spans="1:8">
      <c r="A928" s="268">
        <v>42043</v>
      </c>
      <c r="B928" s="269" t="s">
        <v>198</v>
      </c>
      <c r="C928" s="270">
        <v>9504.6481500000009</v>
      </c>
      <c r="D928" s="270">
        <v>5061.6896500000003</v>
      </c>
      <c r="E928" s="270">
        <v>2196.5495999999998</v>
      </c>
      <c r="F928" s="270">
        <v>201.14909999999998</v>
      </c>
      <c r="G928" s="270">
        <v>2356.8324000000002</v>
      </c>
      <c r="H928" s="270">
        <v>19320.868900000001</v>
      </c>
    </row>
    <row r="929" spans="1:8">
      <c r="A929" s="268">
        <v>42043</v>
      </c>
      <c r="B929" s="269" t="s">
        <v>199</v>
      </c>
      <c r="C929" s="270">
        <v>7293.0144499999997</v>
      </c>
      <c r="D929" s="270">
        <v>3883.8863000000001</v>
      </c>
      <c r="E929" s="270">
        <v>1685.43525</v>
      </c>
      <c r="F929" s="270">
        <v>154.34384999999997</v>
      </c>
      <c r="G929" s="270">
        <v>1808.4217499999997</v>
      </c>
      <c r="H929" s="270">
        <v>14825.101599999998</v>
      </c>
    </row>
    <row r="930" spans="1:8">
      <c r="A930" s="268">
        <v>42043</v>
      </c>
      <c r="B930" s="269" t="s">
        <v>200</v>
      </c>
      <c r="C930" s="270">
        <v>4043.5885499999995</v>
      </c>
      <c r="D930" s="270">
        <v>2153.4087</v>
      </c>
      <c r="E930" s="270">
        <v>934.48405000000002</v>
      </c>
      <c r="F930" s="270">
        <v>85.575450000000004</v>
      </c>
      <c r="G930" s="270">
        <v>1002.6736</v>
      </c>
      <c r="H930" s="270">
        <v>8219.730349999998</v>
      </c>
    </row>
    <row r="931" spans="1:8">
      <c r="A931" s="268">
        <v>42043</v>
      </c>
      <c r="B931" s="269" t="s">
        <v>201</v>
      </c>
      <c r="C931" s="270">
        <v>1028.2993999999999</v>
      </c>
      <c r="D931" s="270">
        <v>547.61930000000007</v>
      </c>
      <c r="E931" s="270">
        <v>237.64299999999997</v>
      </c>
      <c r="F931" s="270">
        <v>21.762550000000001</v>
      </c>
      <c r="G931" s="270">
        <v>254.98384999999999</v>
      </c>
      <c r="H931" s="270">
        <v>2090.3080999999997</v>
      </c>
    </row>
    <row r="932" spans="1:8">
      <c r="A932" s="268">
        <v>42043</v>
      </c>
      <c r="B932" s="269" t="s">
        <v>202</v>
      </c>
      <c r="C932" s="270">
        <v>60.116249999999994</v>
      </c>
      <c r="D932" s="270">
        <v>32.014400000000002</v>
      </c>
      <c r="E932" s="270">
        <v>13.893249999999998</v>
      </c>
      <c r="F932" s="270">
        <v>1.2724500000000001</v>
      </c>
      <c r="G932" s="270">
        <v>14.90645</v>
      </c>
      <c r="H932" s="270">
        <v>122.2028</v>
      </c>
    </row>
    <row r="933" spans="1:8">
      <c r="A933" s="268">
        <v>42043</v>
      </c>
      <c r="B933" s="269" t="s">
        <v>203</v>
      </c>
      <c r="C933" s="270">
        <v>0</v>
      </c>
      <c r="D933" s="270">
        <v>0</v>
      </c>
      <c r="E933" s="270">
        <v>0</v>
      </c>
      <c r="F933" s="270">
        <v>0</v>
      </c>
      <c r="G933" s="270">
        <v>0</v>
      </c>
      <c r="H933" s="270">
        <v>0</v>
      </c>
    </row>
    <row r="934" spans="1:8">
      <c r="A934" s="268">
        <v>42043</v>
      </c>
      <c r="B934" s="269" t="s">
        <v>204</v>
      </c>
      <c r="C934" s="270">
        <v>0</v>
      </c>
      <c r="D934" s="270">
        <v>0</v>
      </c>
      <c r="E934" s="270">
        <v>0</v>
      </c>
      <c r="F934" s="270">
        <v>0</v>
      </c>
      <c r="G934" s="270">
        <v>0</v>
      </c>
      <c r="H934" s="270">
        <v>0</v>
      </c>
    </row>
    <row r="935" spans="1:8">
      <c r="A935" s="268">
        <v>42043</v>
      </c>
      <c r="B935" s="269" t="s">
        <v>205</v>
      </c>
      <c r="C935" s="270">
        <v>0</v>
      </c>
      <c r="D935" s="270">
        <v>0</v>
      </c>
      <c r="E935" s="270">
        <v>0</v>
      </c>
      <c r="F935" s="270">
        <v>0</v>
      </c>
      <c r="G935" s="270">
        <v>0</v>
      </c>
      <c r="H935" s="270">
        <v>0</v>
      </c>
    </row>
    <row r="936" spans="1:8">
      <c r="A936" s="268">
        <v>42043</v>
      </c>
      <c r="B936" s="269" t="s">
        <v>71</v>
      </c>
      <c r="C936" s="270">
        <v>0</v>
      </c>
      <c r="D936" s="270">
        <v>0</v>
      </c>
      <c r="E936" s="270">
        <v>0</v>
      </c>
      <c r="F936" s="270">
        <v>0</v>
      </c>
      <c r="G936" s="270">
        <v>0</v>
      </c>
      <c r="H936" s="270">
        <v>0</v>
      </c>
    </row>
    <row r="937" spans="1:8">
      <c r="A937" s="268">
        <v>42043</v>
      </c>
      <c r="B937" s="269" t="s">
        <v>206</v>
      </c>
      <c r="C937" s="270">
        <v>0</v>
      </c>
      <c r="D937" s="270">
        <v>0</v>
      </c>
      <c r="E937" s="270">
        <v>0</v>
      </c>
      <c r="F937" s="270">
        <v>0</v>
      </c>
      <c r="G937" s="270">
        <v>0</v>
      </c>
      <c r="H937" s="270">
        <v>0</v>
      </c>
    </row>
    <row r="938" spans="1:8">
      <c r="A938" s="268">
        <v>42044</v>
      </c>
      <c r="B938" s="269" t="s">
        <v>185</v>
      </c>
      <c r="C938" s="270">
        <v>0</v>
      </c>
      <c r="D938" s="270">
        <v>0</v>
      </c>
      <c r="E938" s="270">
        <v>0</v>
      </c>
      <c r="F938" s="270">
        <v>0</v>
      </c>
      <c r="G938" s="270">
        <v>0</v>
      </c>
      <c r="H938" s="270">
        <v>0</v>
      </c>
    </row>
    <row r="939" spans="1:8">
      <c r="A939" s="268">
        <v>42044</v>
      </c>
      <c r="B939" s="269" t="s">
        <v>186</v>
      </c>
      <c r="C939" s="270">
        <v>0</v>
      </c>
      <c r="D939" s="270">
        <v>0</v>
      </c>
      <c r="E939" s="270">
        <v>0</v>
      </c>
      <c r="F939" s="270">
        <v>0</v>
      </c>
      <c r="G939" s="270">
        <v>0</v>
      </c>
      <c r="H939" s="270">
        <v>0</v>
      </c>
    </row>
    <row r="940" spans="1:8">
      <c r="A940" s="268">
        <v>42044</v>
      </c>
      <c r="B940" s="269" t="s">
        <v>187</v>
      </c>
      <c r="C940" s="270">
        <v>0</v>
      </c>
      <c r="D940" s="270">
        <v>0</v>
      </c>
      <c r="E940" s="270">
        <v>0</v>
      </c>
      <c r="F940" s="270">
        <v>0</v>
      </c>
      <c r="G940" s="270">
        <v>0</v>
      </c>
      <c r="H940" s="270">
        <v>0</v>
      </c>
    </row>
    <row r="941" spans="1:8">
      <c r="A941" s="268">
        <v>42044</v>
      </c>
      <c r="B941" s="269" t="s">
        <v>188</v>
      </c>
      <c r="C941" s="270">
        <v>0</v>
      </c>
      <c r="D941" s="270">
        <v>0</v>
      </c>
      <c r="E941" s="270">
        <v>0</v>
      </c>
      <c r="F941" s="270">
        <v>0</v>
      </c>
      <c r="G941" s="270">
        <v>0</v>
      </c>
      <c r="H941" s="270">
        <v>0</v>
      </c>
    </row>
    <row r="942" spans="1:8">
      <c r="A942" s="268">
        <v>42044</v>
      </c>
      <c r="B942" s="269" t="s">
        <v>189</v>
      </c>
      <c r="C942" s="270">
        <v>0</v>
      </c>
      <c r="D942" s="270">
        <v>0</v>
      </c>
      <c r="E942" s="270">
        <v>0</v>
      </c>
      <c r="F942" s="270">
        <v>0</v>
      </c>
      <c r="G942" s="270">
        <v>0</v>
      </c>
      <c r="H942" s="270">
        <v>0</v>
      </c>
    </row>
    <row r="943" spans="1:8">
      <c r="A943" s="268">
        <v>42044</v>
      </c>
      <c r="B943" s="269" t="s">
        <v>190</v>
      </c>
      <c r="C943" s="270">
        <v>0</v>
      </c>
      <c r="D943" s="270">
        <v>0</v>
      </c>
      <c r="E943" s="270">
        <v>0</v>
      </c>
      <c r="F943" s="270">
        <v>0</v>
      </c>
      <c r="G943" s="270">
        <v>0</v>
      </c>
      <c r="H943" s="270">
        <v>0</v>
      </c>
    </row>
    <row r="944" spans="1:8">
      <c r="A944" s="268">
        <v>42044</v>
      </c>
      <c r="B944" s="269" t="s">
        <v>191</v>
      </c>
      <c r="C944" s="270">
        <v>0</v>
      </c>
      <c r="D944" s="270">
        <v>0</v>
      </c>
      <c r="E944" s="270">
        <v>0</v>
      </c>
      <c r="F944" s="270">
        <v>0</v>
      </c>
      <c r="G944" s="270">
        <v>0</v>
      </c>
      <c r="H944" s="270">
        <v>0</v>
      </c>
    </row>
    <row r="945" spans="1:8">
      <c r="A945" s="268">
        <v>42044</v>
      </c>
      <c r="B945" s="269" t="s">
        <v>192</v>
      </c>
      <c r="C945" s="270">
        <v>66.443649999999991</v>
      </c>
      <c r="D945" s="270">
        <v>35.384650000000001</v>
      </c>
      <c r="E945" s="270">
        <v>15.35525</v>
      </c>
      <c r="F945" s="270">
        <v>1.4058999999999999</v>
      </c>
      <c r="G945" s="270">
        <v>16.475549999999998</v>
      </c>
      <c r="H945" s="270">
        <v>135.065</v>
      </c>
    </row>
    <row r="946" spans="1:8">
      <c r="A946" s="268">
        <v>42044</v>
      </c>
      <c r="B946" s="269" t="s">
        <v>193</v>
      </c>
      <c r="C946" s="270">
        <v>787.83524999999997</v>
      </c>
      <c r="D946" s="270">
        <v>419.56085000000002</v>
      </c>
      <c r="E946" s="270">
        <v>182.07084999999998</v>
      </c>
      <c r="F946" s="270">
        <v>16.672749999999997</v>
      </c>
      <c r="G946" s="270">
        <v>195.35634999999999</v>
      </c>
      <c r="H946" s="270">
        <v>1601.4960499999997</v>
      </c>
    </row>
    <row r="947" spans="1:8">
      <c r="A947" s="268">
        <v>42044</v>
      </c>
      <c r="B947" s="269" t="s">
        <v>65</v>
      </c>
      <c r="C947" s="270">
        <v>1518.7188000000001</v>
      </c>
      <c r="D947" s="270">
        <v>808.79199999999992</v>
      </c>
      <c r="E947" s="270">
        <v>350.9803</v>
      </c>
      <c r="F947" s="270">
        <v>32.14105</v>
      </c>
      <c r="G947" s="270">
        <v>376.5908</v>
      </c>
      <c r="H947" s="270">
        <v>3087.2229499999999</v>
      </c>
    </row>
    <row r="948" spans="1:8">
      <c r="A948" s="268">
        <v>42044</v>
      </c>
      <c r="B948" s="269" t="s">
        <v>194</v>
      </c>
      <c r="C948" s="270">
        <v>1629.4585</v>
      </c>
      <c r="D948" s="270">
        <v>867.76670000000001</v>
      </c>
      <c r="E948" s="270">
        <v>376.57209999999998</v>
      </c>
      <c r="F948" s="270">
        <v>34.484499999999997</v>
      </c>
      <c r="G948" s="270">
        <v>404.05089999999996</v>
      </c>
      <c r="H948" s="270">
        <v>3312.3326999999999</v>
      </c>
    </row>
    <row r="949" spans="1:8">
      <c r="A949" s="268">
        <v>42044</v>
      </c>
      <c r="B949" s="269" t="s">
        <v>195</v>
      </c>
      <c r="C949" s="270">
        <v>1841.4467999999999</v>
      </c>
      <c r="D949" s="270">
        <v>980.66030000000001</v>
      </c>
      <c r="E949" s="270">
        <v>425.56355000000002</v>
      </c>
      <c r="F949" s="270">
        <v>38.970799999999997</v>
      </c>
      <c r="G949" s="270">
        <v>456.61660000000001</v>
      </c>
      <c r="H949" s="270">
        <v>3743.2580500000004</v>
      </c>
    </row>
    <row r="950" spans="1:8">
      <c r="A950" s="268">
        <v>42044</v>
      </c>
      <c r="B950" s="269" t="s">
        <v>196</v>
      </c>
      <c r="C950" s="270">
        <v>4995.9523500000005</v>
      </c>
      <c r="D950" s="270">
        <v>2660.5883999999996</v>
      </c>
      <c r="E950" s="270">
        <v>1154.5779499999999</v>
      </c>
      <c r="F950" s="270">
        <v>105.73065</v>
      </c>
      <c r="G950" s="270">
        <v>1238.82825</v>
      </c>
      <c r="H950" s="270">
        <v>10155.677599999997</v>
      </c>
    </row>
    <row r="951" spans="1:8">
      <c r="A951" s="268">
        <v>42044</v>
      </c>
      <c r="B951" s="269" t="s">
        <v>197</v>
      </c>
      <c r="C951" s="270">
        <v>6464.0468500000006</v>
      </c>
      <c r="D951" s="270">
        <v>3442.4209500000002</v>
      </c>
      <c r="E951" s="270">
        <v>1493.8588499999998</v>
      </c>
      <c r="F951" s="270">
        <v>136.80070000000001</v>
      </c>
      <c r="G951" s="270">
        <v>1602.8662499999998</v>
      </c>
      <c r="H951" s="270">
        <v>13139.9936</v>
      </c>
    </row>
    <row r="952" spans="1:8">
      <c r="A952" s="268">
        <v>42044</v>
      </c>
      <c r="B952" s="269" t="s">
        <v>198</v>
      </c>
      <c r="C952" s="270">
        <v>3319.03325</v>
      </c>
      <c r="D952" s="270">
        <v>1767.5477999999998</v>
      </c>
      <c r="E952" s="270">
        <v>767.03745000000004</v>
      </c>
      <c r="F952" s="270">
        <v>70.24145</v>
      </c>
      <c r="G952" s="270">
        <v>823.00824999999998</v>
      </c>
      <c r="H952" s="270">
        <v>6746.868199999999</v>
      </c>
    </row>
    <row r="953" spans="1:8">
      <c r="A953" s="268">
        <v>42044</v>
      </c>
      <c r="B953" s="269" t="s">
        <v>199</v>
      </c>
      <c r="C953" s="270">
        <v>3401.2970999999998</v>
      </c>
      <c r="D953" s="270">
        <v>1811.3567999999998</v>
      </c>
      <c r="E953" s="270">
        <v>786.04854999999998</v>
      </c>
      <c r="F953" s="270">
        <v>71.982249999999993</v>
      </c>
      <c r="G953" s="270">
        <v>843.40740000000005</v>
      </c>
      <c r="H953" s="270">
        <v>6914.0920999999998</v>
      </c>
    </row>
    <row r="954" spans="1:8">
      <c r="A954" s="268">
        <v>42044</v>
      </c>
      <c r="B954" s="269" t="s">
        <v>200</v>
      </c>
      <c r="C954" s="270">
        <v>2426.7856999999999</v>
      </c>
      <c r="D954" s="270">
        <v>1292.3824999999999</v>
      </c>
      <c r="E954" s="270">
        <v>560.83679999999993</v>
      </c>
      <c r="F954" s="270">
        <v>51.358699999999999</v>
      </c>
      <c r="G954" s="270">
        <v>601.76089999999999</v>
      </c>
      <c r="H954" s="270">
        <v>4933.1245999999992</v>
      </c>
    </row>
    <row r="955" spans="1:8">
      <c r="A955" s="268">
        <v>42044</v>
      </c>
      <c r="B955" s="269" t="s">
        <v>201</v>
      </c>
      <c r="C955" s="270">
        <v>860.60715000000005</v>
      </c>
      <c r="D955" s="270">
        <v>458.31575000000004</v>
      </c>
      <c r="E955" s="270">
        <v>198.88894999999999</v>
      </c>
      <c r="F955" s="270">
        <v>18.212949999999999</v>
      </c>
      <c r="G955" s="270">
        <v>213.40185</v>
      </c>
      <c r="H955" s="270">
        <v>1749.4266499999999</v>
      </c>
    </row>
    <row r="956" spans="1:8">
      <c r="A956" s="268">
        <v>42044</v>
      </c>
      <c r="B956" s="269" t="s">
        <v>202</v>
      </c>
      <c r="C956" s="270">
        <v>44.296050000000001</v>
      </c>
      <c r="D956" s="270">
        <v>23.590049999999998</v>
      </c>
      <c r="E956" s="270">
        <v>10.236549999999999</v>
      </c>
      <c r="F956" s="270">
        <v>0.93754999999999999</v>
      </c>
      <c r="G956" s="270">
        <v>10.983700000000001</v>
      </c>
      <c r="H956" s="270">
        <v>90.043899999999979</v>
      </c>
    </row>
    <row r="957" spans="1:8">
      <c r="A957" s="268">
        <v>42044</v>
      </c>
      <c r="B957" s="269" t="s">
        <v>203</v>
      </c>
      <c r="C957" s="270">
        <v>0</v>
      </c>
      <c r="D957" s="270">
        <v>0</v>
      </c>
      <c r="E957" s="270">
        <v>0</v>
      </c>
      <c r="F957" s="270">
        <v>0</v>
      </c>
      <c r="G957" s="270">
        <v>0</v>
      </c>
      <c r="H957" s="270">
        <v>0</v>
      </c>
    </row>
    <row r="958" spans="1:8">
      <c r="A958" s="268">
        <v>42044</v>
      </c>
      <c r="B958" s="269" t="s">
        <v>204</v>
      </c>
      <c r="C958" s="270">
        <v>0</v>
      </c>
      <c r="D958" s="270">
        <v>0</v>
      </c>
      <c r="E958" s="270">
        <v>0</v>
      </c>
      <c r="F958" s="270">
        <v>0</v>
      </c>
      <c r="G958" s="270">
        <v>0</v>
      </c>
      <c r="H958" s="270">
        <v>0</v>
      </c>
    </row>
    <row r="959" spans="1:8">
      <c r="A959" s="268">
        <v>42044</v>
      </c>
      <c r="B959" s="269" t="s">
        <v>205</v>
      </c>
      <c r="C959" s="270">
        <v>0</v>
      </c>
      <c r="D959" s="270">
        <v>0</v>
      </c>
      <c r="E959" s="270">
        <v>0</v>
      </c>
      <c r="F959" s="270">
        <v>0</v>
      </c>
      <c r="G959" s="270">
        <v>0</v>
      </c>
      <c r="H959" s="270">
        <v>0</v>
      </c>
    </row>
    <row r="960" spans="1:8">
      <c r="A960" s="268">
        <v>42044</v>
      </c>
      <c r="B960" s="269" t="s">
        <v>71</v>
      </c>
      <c r="C960" s="270">
        <v>0</v>
      </c>
      <c r="D960" s="270">
        <v>0</v>
      </c>
      <c r="E960" s="270">
        <v>0</v>
      </c>
      <c r="F960" s="270">
        <v>0</v>
      </c>
      <c r="G960" s="270">
        <v>0</v>
      </c>
      <c r="H960" s="270">
        <v>0</v>
      </c>
    </row>
    <row r="961" spans="1:8">
      <c r="A961" s="268">
        <v>42044</v>
      </c>
      <c r="B961" s="269" t="s">
        <v>206</v>
      </c>
      <c r="C961" s="270">
        <v>0</v>
      </c>
      <c r="D961" s="270">
        <v>0</v>
      </c>
      <c r="E961" s="270">
        <v>0</v>
      </c>
      <c r="F961" s="270">
        <v>0</v>
      </c>
      <c r="G961" s="270">
        <v>0</v>
      </c>
      <c r="H961" s="270">
        <v>0</v>
      </c>
    </row>
    <row r="962" spans="1:8">
      <c r="A962" s="268">
        <v>42045</v>
      </c>
      <c r="B962" s="269" t="s">
        <v>185</v>
      </c>
      <c r="C962" s="270">
        <v>0</v>
      </c>
      <c r="D962" s="270">
        <v>0</v>
      </c>
      <c r="E962" s="270">
        <v>0</v>
      </c>
      <c r="F962" s="270">
        <v>0</v>
      </c>
      <c r="G962" s="270">
        <v>0</v>
      </c>
      <c r="H962" s="270">
        <v>0</v>
      </c>
    </row>
    <row r="963" spans="1:8">
      <c r="A963" s="268">
        <v>42045</v>
      </c>
      <c r="B963" s="269" t="s">
        <v>186</v>
      </c>
      <c r="C963" s="270">
        <v>0</v>
      </c>
      <c r="D963" s="270">
        <v>0</v>
      </c>
      <c r="E963" s="270">
        <v>0</v>
      </c>
      <c r="F963" s="270">
        <v>0</v>
      </c>
      <c r="G963" s="270">
        <v>0</v>
      </c>
      <c r="H963" s="270">
        <v>0</v>
      </c>
    </row>
    <row r="964" spans="1:8">
      <c r="A964" s="268">
        <v>42045</v>
      </c>
      <c r="B964" s="269" t="s">
        <v>187</v>
      </c>
      <c r="C964" s="270">
        <v>0</v>
      </c>
      <c r="D964" s="270">
        <v>0</v>
      </c>
      <c r="E964" s="270">
        <v>0</v>
      </c>
      <c r="F964" s="270">
        <v>0</v>
      </c>
      <c r="G964" s="270">
        <v>0</v>
      </c>
      <c r="H964" s="270">
        <v>0</v>
      </c>
    </row>
    <row r="965" spans="1:8">
      <c r="A965" s="268">
        <v>42045</v>
      </c>
      <c r="B965" s="269" t="s">
        <v>188</v>
      </c>
      <c r="C965" s="270">
        <v>0</v>
      </c>
      <c r="D965" s="270">
        <v>0</v>
      </c>
      <c r="E965" s="270">
        <v>0</v>
      </c>
      <c r="F965" s="270">
        <v>0</v>
      </c>
      <c r="G965" s="270">
        <v>0</v>
      </c>
      <c r="H965" s="270">
        <v>0</v>
      </c>
    </row>
    <row r="966" spans="1:8">
      <c r="A966" s="268">
        <v>42045</v>
      </c>
      <c r="B966" s="269" t="s">
        <v>189</v>
      </c>
      <c r="C966" s="270">
        <v>0</v>
      </c>
      <c r="D966" s="270">
        <v>0</v>
      </c>
      <c r="E966" s="270">
        <v>0</v>
      </c>
      <c r="F966" s="270">
        <v>0</v>
      </c>
      <c r="G966" s="270">
        <v>0</v>
      </c>
      <c r="H966" s="270">
        <v>0</v>
      </c>
    </row>
    <row r="967" spans="1:8">
      <c r="A967" s="268">
        <v>42045</v>
      </c>
      <c r="B967" s="269" t="s">
        <v>190</v>
      </c>
      <c r="C967" s="270">
        <v>0</v>
      </c>
      <c r="D967" s="270">
        <v>0</v>
      </c>
      <c r="E967" s="270">
        <v>0</v>
      </c>
      <c r="F967" s="270">
        <v>0</v>
      </c>
      <c r="G967" s="270">
        <v>0</v>
      </c>
      <c r="H967" s="270">
        <v>0</v>
      </c>
    </row>
    <row r="968" spans="1:8">
      <c r="A968" s="268">
        <v>42045</v>
      </c>
      <c r="B968" s="269" t="s">
        <v>191</v>
      </c>
      <c r="C968" s="270">
        <v>0</v>
      </c>
      <c r="D968" s="270">
        <v>0</v>
      </c>
      <c r="E968" s="270">
        <v>0</v>
      </c>
      <c r="F968" s="270">
        <v>0</v>
      </c>
      <c r="G968" s="270">
        <v>0</v>
      </c>
      <c r="H968" s="270">
        <v>0</v>
      </c>
    </row>
    <row r="969" spans="1:8">
      <c r="A969" s="268">
        <v>42045</v>
      </c>
      <c r="B969" s="269" t="s">
        <v>192</v>
      </c>
      <c r="C969" s="270">
        <v>69.608199999999997</v>
      </c>
      <c r="D969" s="270">
        <v>37.06935</v>
      </c>
      <c r="E969" s="270">
        <v>16.08625</v>
      </c>
      <c r="F969" s="270">
        <v>1.47305</v>
      </c>
      <c r="G969" s="270">
        <v>17.260100000000001</v>
      </c>
      <c r="H969" s="270">
        <v>141.49695</v>
      </c>
    </row>
    <row r="970" spans="1:8">
      <c r="A970" s="268">
        <v>42045</v>
      </c>
      <c r="B970" s="269" t="s">
        <v>193</v>
      </c>
      <c r="C970" s="270">
        <v>1290.9111499999999</v>
      </c>
      <c r="D970" s="270">
        <v>687.47320000000002</v>
      </c>
      <c r="E970" s="270">
        <v>298.33300000000003</v>
      </c>
      <c r="F970" s="270">
        <v>27.319849999999999</v>
      </c>
      <c r="G970" s="270">
        <v>320.10235</v>
      </c>
      <c r="H970" s="270">
        <v>2624.1395499999999</v>
      </c>
    </row>
    <row r="971" spans="1:8">
      <c r="A971" s="268">
        <v>42045</v>
      </c>
      <c r="B971" s="269" t="s">
        <v>65</v>
      </c>
      <c r="C971" s="270">
        <v>2850.76145</v>
      </c>
      <c r="D971" s="270">
        <v>1518.1697000000001</v>
      </c>
      <c r="E971" s="270">
        <v>658.81885</v>
      </c>
      <c r="F971" s="270">
        <v>60.331299999999992</v>
      </c>
      <c r="G971" s="270">
        <v>706.89314999999999</v>
      </c>
      <c r="H971" s="270">
        <v>5794.9744499999997</v>
      </c>
    </row>
    <row r="972" spans="1:8">
      <c r="A972" s="268">
        <v>42045</v>
      </c>
      <c r="B972" s="269" t="s">
        <v>194</v>
      </c>
      <c r="C972" s="270">
        <v>4758.6518999999998</v>
      </c>
      <c r="D972" s="270">
        <v>2534.2146499999999</v>
      </c>
      <c r="E972" s="270">
        <v>1099.7367999999999</v>
      </c>
      <c r="F972" s="270">
        <v>100.70885</v>
      </c>
      <c r="G972" s="270">
        <v>1179.9853000000001</v>
      </c>
      <c r="H972" s="270">
        <v>9673.2975000000024</v>
      </c>
    </row>
    <row r="973" spans="1:8">
      <c r="A973" s="268">
        <v>42045</v>
      </c>
      <c r="B973" s="269" t="s">
        <v>195</v>
      </c>
      <c r="C973" s="270">
        <v>6150.8107999999993</v>
      </c>
      <c r="D973" s="270">
        <v>3275.6075999999998</v>
      </c>
      <c r="E973" s="270">
        <v>1421.4685999999999</v>
      </c>
      <c r="F973" s="270">
        <v>130.17155</v>
      </c>
      <c r="G973" s="270">
        <v>1525.1940999999999</v>
      </c>
      <c r="H973" s="270">
        <v>12503.252649999999</v>
      </c>
    </row>
    <row r="974" spans="1:8">
      <c r="A974" s="268">
        <v>42045</v>
      </c>
      <c r="B974" s="269" t="s">
        <v>196</v>
      </c>
      <c r="C974" s="270">
        <v>6881.6943499999998</v>
      </c>
      <c r="D974" s="270">
        <v>3664.8387499999999</v>
      </c>
      <c r="E974" s="270">
        <v>1590.3780499999998</v>
      </c>
      <c r="F974" s="270">
        <v>145.63900000000001</v>
      </c>
      <c r="G974" s="270">
        <v>1706.4285500000001</v>
      </c>
      <c r="H974" s="270">
        <v>13988.9787</v>
      </c>
    </row>
    <row r="975" spans="1:8">
      <c r="A975" s="268">
        <v>42045</v>
      </c>
      <c r="B975" s="269" t="s">
        <v>197</v>
      </c>
      <c r="C975" s="270">
        <v>4739.6679999999997</v>
      </c>
      <c r="D975" s="270">
        <v>2524.10475</v>
      </c>
      <c r="E975" s="270">
        <v>1095.3499499999998</v>
      </c>
      <c r="F975" s="270">
        <v>100.3068</v>
      </c>
      <c r="G975" s="270">
        <v>1175.278</v>
      </c>
      <c r="H975" s="270">
        <v>9634.7074999999986</v>
      </c>
    </row>
    <row r="976" spans="1:8">
      <c r="A976" s="268">
        <v>42045</v>
      </c>
      <c r="B976" s="269" t="s">
        <v>198</v>
      </c>
      <c r="C976" s="270">
        <v>3176.6531500000001</v>
      </c>
      <c r="D976" s="270">
        <v>1691.7235499999999</v>
      </c>
      <c r="E976" s="270">
        <v>734.13310000000001</v>
      </c>
      <c r="F976" s="270">
        <v>67.228200000000001</v>
      </c>
      <c r="G976" s="270">
        <v>787.70264999999995</v>
      </c>
      <c r="H976" s="270">
        <v>6457.4406499999996</v>
      </c>
    </row>
    <row r="977" spans="1:8">
      <c r="A977" s="268">
        <v>42045</v>
      </c>
      <c r="B977" s="269" t="s">
        <v>199</v>
      </c>
      <c r="C977" s="270">
        <v>2360.3420500000002</v>
      </c>
      <c r="D977" s="270">
        <v>1256.99785</v>
      </c>
      <c r="E977" s="270">
        <v>545.48155000000008</v>
      </c>
      <c r="F977" s="270">
        <v>49.952799999999996</v>
      </c>
      <c r="G977" s="270">
        <v>585.28534999999999</v>
      </c>
      <c r="H977" s="270">
        <v>4798.0595999999996</v>
      </c>
    </row>
    <row r="978" spans="1:8">
      <c r="A978" s="268">
        <v>42045</v>
      </c>
      <c r="B978" s="269" t="s">
        <v>200</v>
      </c>
      <c r="C978" s="270">
        <v>1613.63915</v>
      </c>
      <c r="D978" s="270">
        <v>859.3415</v>
      </c>
      <c r="E978" s="270">
        <v>372.91624999999999</v>
      </c>
      <c r="F978" s="270">
        <v>34.1496</v>
      </c>
      <c r="G978" s="270">
        <v>400.12814999999995</v>
      </c>
      <c r="H978" s="270">
        <v>3280.1746499999999</v>
      </c>
    </row>
    <row r="979" spans="1:8">
      <c r="A979" s="268">
        <v>42045</v>
      </c>
      <c r="B979" s="269" t="s">
        <v>201</v>
      </c>
      <c r="C979" s="270">
        <v>544.20740000000001</v>
      </c>
      <c r="D979" s="270">
        <v>289.81684999999999</v>
      </c>
      <c r="E979" s="270">
        <v>125.76769999999999</v>
      </c>
      <c r="F979" s="270">
        <v>11.5175</v>
      </c>
      <c r="G979" s="270">
        <v>134.94514999999998</v>
      </c>
      <c r="H979" s="270">
        <v>1106.2546</v>
      </c>
    </row>
    <row r="980" spans="1:8">
      <c r="A980" s="268">
        <v>42045</v>
      </c>
      <c r="B980" s="269" t="s">
        <v>202</v>
      </c>
      <c r="C980" s="270">
        <v>63.279949999999999</v>
      </c>
      <c r="D980" s="270">
        <v>33.699950000000001</v>
      </c>
      <c r="E980" s="270">
        <v>14.624249999999998</v>
      </c>
      <c r="F980" s="270">
        <v>1.3396000000000001</v>
      </c>
      <c r="G980" s="270">
        <v>15.691000000000001</v>
      </c>
      <c r="H980" s="270">
        <v>128.63474999999997</v>
      </c>
    </row>
    <row r="981" spans="1:8">
      <c r="A981" s="268">
        <v>42045</v>
      </c>
      <c r="B981" s="269" t="s">
        <v>203</v>
      </c>
      <c r="C981" s="270">
        <v>0</v>
      </c>
      <c r="D981" s="270">
        <v>0</v>
      </c>
      <c r="E981" s="270">
        <v>0</v>
      </c>
      <c r="F981" s="270">
        <v>0</v>
      </c>
      <c r="G981" s="270">
        <v>0</v>
      </c>
      <c r="H981" s="270">
        <v>0</v>
      </c>
    </row>
    <row r="982" spans="1:8">
      <c r="A982" s="268">
        <v>42045</v>
      </c>
      <c r="B982" s="269" t="s">
        <v>204</v>
      </c>
      <c r="C982" s="270">
        <v>0</v>
      </c>
      <c r="D982" s="270">
        <v>0</v>
      </c>
      <c r="E982" s="270">
        <v>0</v>
      </c>
      <c r="F982" s="270">
        <v>0</v>
      </c>
      <c r="G982" s="270">
        <v>0</v>
      </c>
      <c r="H982" s="270">
        <v>0</v>
      </c>
    </row>
    <row r="983" spans="1:8">
      <c r="A983" s="268">
        <v>42045</v>
      </c>
      <c r="B983" s="269" t="s">
        <v>205</v>
      </c>
      <c r="C983" s="270">
        <v>0</v>
      </c>
      <c r="D983" s="270">
        <v>0</v>
      </c>
      <c r="E983" s="270">
        <v>0</v>
      </c>
      <c r="F983" s="270">
        <v>0</v>
      </c>
      <c r="G983" s="270">
        <v>0</v>
      </c>
      <c r="H983" s="270">
        <v>0</v>
      </c>
    </row>
    <row r="984" spans="1:8">
      <c r="A984" s="268">
        <v>42045</v>
      </c>
      <c r="B984" s="269" t="s">
        <v>71</v>
      </c>
      <c r="C984" s="270">
        <v>0</v>
      </c>
      <c r="D984" s="270">
        <v>0</v>
      </c>
      <c r="E984" s="270">
        <v>0</v>
      </c>
      <c r="F984" s="270">
        <v>0</v>
      </c>
      <c r="G984" s="270">
        <v>0</v>
      </c>
      <c r="H984" s="270">
        <v>0</v>
      </c>
    </row>
    <row r="985" spans="1:8">
      <c r="A985" s="268">
        <v>42045</v>
      </c>
      <c r="B985" s="269" t="s">
        <v>206</v>
      </c>
      <c r="C985" s="270">
        <v>0</v>
      </c>
      <c r="D985" s="270">
        <v>0</v>
      </c>
      <c r="E985" s="270">
        <v>0</v>
      </c>
      <c r="F985" s="270">
        <v>0</v>
      </c>
      <c r="G985" s="270">
        <v>0</v>
      </c>
      <c r="H985" s="270">
        <v>0</v>
      </c>
    </row>
    <row r="986" spans="1:8">
      <c r="A986" s="268">
        <v>42046</v>
      </c>
      <c r="B986" s="269" t="s">
        <v>185</v>
      </c>
      <c r="C986" s="270">
        <v>0</v>
      </c>
      <c r="D986" s="270">
        <v>0</v>
      </c>
      <c r="E986" s="270">
        <v>0</v>
      </c>
      <c r="F986" s="270">
        <v>0</v>
      </c>
      <c r="G986" s="270">
        <v>0</v>
      </c>
      <c r="H986" s="270">
        <v>0</v>
      </c>
    </row>
    <row r="987" spans="1:8">
      <c r="A987" s="268">
        <v>42046</v>
      </c>
      <c r="B987" s="269" t="s">
        <v>186</v>
      </c>
      <c r="C987" s="270">
        <v>0</v>
      </c>
      <c r="D987" s="270">
        <v>0</v>
      </c>
      <c r="E987" s="270">
        <v>0</v>
      </c>
      <c r="F987" s="270">
        <v>0</v>
      </c>
      <c r="G987" s="270">
        <v>0</v>
      </c>
      <c r="H987" s="270">
        <v>0</v>
      </c>
    </row>
    <row r="988" spans="1:8">
      <c r="A988" s="268">
        <v>42046</v>
      </c>
      <c r="B988" s="269" t="s">
        <v>187</v>
      </c>
      <c r="C988" s="270">
        <v>0</v>
      </c>
      <c r="D988" s="270">
        <v>0</v>
      </c>
      <c r="E988" s="270">
        <v>0</v>
      </c>
      <c r="F988" s="270">
        <v>0</v>
      </c>
      <c r="G988" s="270">
        <v>0</v>
      </c>
      <c r="H988" s="270">
        <v>0</v>
      </c>
    </row>
    <row r="989" spans="1:8">
      <c r="A989" s="268">
        <v>42046</v>
      </c>
      <c r="B989" s="269" t="s">
        <v>188</v>
      </c>
      <c r="C989" s="270">
        <v>0</v>
      </c>
      <c r="D989" s="270">
        <v>0</v>
      </c>
      <c r="E989" s="270">
        <v>0</v>
      </c>
      <c r="F989" s="270">
        <v>0</v>
      </c>
      <c r="G989" s="270">
        <v>0</v>
      </c>
      <c r="H989" s="270">
        <v>0</v>
      </c>
    </row>
    <row r="990" spans="1:8">
      <c r="A990" s="268">
        <v>42046</v>
      </c>
      <c r="B990" s="269" t="s">
        <v>189</v>
      </c>
      <c r="C990" s="270">
        <v>0</v>
      </c>
      <c r="D990" s="270">
        <v>0</v>
      </c>
      <c r="E990" s="270">
        <v>0</v>
      </c>
      <c r="F990" s="270">
        <v>0</v>
      </c>
      <c r="G990" s="270">
        <v>0</v>
      </c>
      <c r="H990" s="270">
        <v>0</v>
      </c>
    </row>
    <row r="991" spans="1:8">
      <c r="A991" s="268">
        <v>42046</v>
      </c>
      <c r="B991" s="269" t="s">
        <v>190</v>
      </c>
      <c r="C991" s="270">
        <v>0</v>
      </c>
      <c r="D991" s="270">
        <v>0</v>
      </c>
      <c r="E991" s="270">
        <v>0</v>
      </c>
      <c r="F991" s="270">
        <v>0</v>
      </c>
      <c r="G991" s="270">
        <v>0</v>
      </c>
      <c r="H991" s="270">
        <v>0</v>
      </c>
    </row>
    <row r="992" spans="1:8">
      <c r="A992" s="268">
        <v>42046</v>
      </c>
      <c r="B992" s="269" t="s">
        <v>191</v>
      </c>
      <c r="C992" s="270">
        <v>0</v>
      </c>
      <c r="D992" s="270">
        <v>0</v>
      </c>
      <c r="E992" s="270">
        <v>0</v>
      </c>
      <c r="F992" s="270">
        <v>0</v>
      </c>
      <c r="G992" s="270">
        <v>0</v>
      </c>
      <c r="H992" s="270">
        <v>0</v>
      </c>
    </row>
    <row r="993" spans="1:8">
      <c r="A993" s="268">
        <v>42046</v>
      </c>
      <c r="B993" s="269" t="s">
        <v>192</v>
      </c>
      <c r="C993" s="270">
        <v>88.592100000000002</v>
      </c>
      <c r="D993" s="270">
        <v>47.179250000000003</v>
      </c>
      <c r="E993" s="270">
        <v>20.473949999999999</v>
      </c>
      <c r="F993" s="270">
        <v>1.8751</v>
      </c>
      <c r="G993" s="270">
        <v>21.967400000000001</v>
      </c>
      <c r="H993" s="270">
        <v>180.08779999999996</v>
      </c>
    </row>
    <row r="994" spans="1:8">
      <c r="A994" s="268">
        <v>42046</v>
      </c>
      <c r="B994" s="269" t="s">
        <v>193</v>
      </c>
      <c r="C994" s="270">
        <v>1487.07925</v>
      </c>
      <c r="D994" s="270">
        <v>791.94245000000001</v>
      </c>
      <c r="E994" s="270">
        <v>343.66775000000001</v>
      </c>
      <c r="F994" s="270">
        <v>31.471249999999998</v>
      </c>
      <c r="G994" s="270">
        <v>368.74529999999999</v>
      </c>
      <c r="H994" s="270">
        <v>3022.9060000000004</v>
      </c>
    </row>
    <row r="995" spans="1:8">
      <c r="A995" s="268">
        <v>42046</v>
      </c>
      <c r="B995" s="269" t="s">
        <v>65</v>
      </c>
      <c r="C995" s="270">
        <v>4385.3004499999997</v>
      </c>
      <c r="D995" s="270">
        <v>2335.3869</v>
      </c>
      <c r="E995" s="270">
        <v>1013.4549999999999</v>
      </c>
      <c r="F995" s="270">
        <v>92.807249999999996</v>
      </c>
      <c r="G995" s="270">
        <v>1087.4067</v>
      </c>
      <c r="H995" s="270">
        <v>8914.3562999999995</v>
      </c>
    </row>
    <row r="996" spans="1:8">
      <c r="A996" s="268">
        <v>42046</v>
      </c>
      <c r="B996" s="269" t="s">
        <v>194</v>
      </c>
      <c r="C996" s="270">
        <v>7071.5341999999991</v>
      </c>
      <c r="D996" s="270">
        <v>3765.9377500000001</v>
      </c>
      <c r="E996" s="270">
        <v>1634.2507999999998</v>
      </c>
      <c r="F996" s="270">
        <v>149.65694999999999</v>
      </c>
      <c r="G996" s="270">
        <v>1753.5023999999999</v>
      </c>
      <c r="H996" s="270">
        <v>14374.882099999999</v>
      </c>
    </row>
    <row r="997" spans="1:8">
      <c r="A997" s="268">
        <v>42046</v>
      </c>
      <c r="B997" s="269" t="s">
        <v>195</v>
      </c>
      <c r="C997" s="270">
        <v>8960.4407499999998</v>
      </c>
      <c r="D997" s="270">
        <v>4771.8728000000001</v>
      </c>
      <c r="E997" s="270">
        <v>2070.7819</v>
      </c>
      <c r="F997" s="270">
        <v>189.63245000000001</v>
      </c>
      <c r="G997" s="270">
        <v>2221.8872500000002</v>
      </c>
      <c r="H997" s="270">
        <v>18214.615150000001</v>
      </c>
    </row>
    <row r="998" spans="1:8">
      <c r="A998" s="268">
        <v>42046</v>
      </c>
      <c r="B998" s="269" t="s">
        <v>196</v>
      </c>
      <c r="C998" s="270">
        <v>10343.107699999999</v>
      </c>
      <c r="D998" s="270">
        <v>5508.2107999999998</v>
      </c>
      <c r="E998" s="270">
        <v>2390.3198499999999</v>
      </c>
      <c r="F998" s="270">
        <v>218.8937</v>
      </c>
      <c r="G998" s="270">
        <v>2564.7424000000001</v>
      </c>
      <c r="H998" s="270">
        <v>21025.274450000001</v>
      </c>
    </row>
    <row r="999" spans="1:8">
      <c r="A999" s="268">
        <v>42046</v>
      </c>
      <c r="B999" s="269" t="s">
        <v>197</v>
      </c>
      <c r="C999" s="270">
        <v>10602.55575</v>
      </c>
      <c r="D999" s="270">
        <v>5646.3791499999998</v>
      </c>
      <c r="E999" s="270">
        <v>2450.2788500000001</v>
      </c>
      <c r="F999" s="270">
        <v>224.38470000000001</v>
      </c>
      <c r="G999" s="270">
        <v>2629.0763499999998</v>
      </c>
      <c r="H999" s="270">
        <v>21552.674800000001</v>
      </c>
    </row>
    <row r="1000" spans="1:8">
      <c r="A1000" s="268">
        <v>42046</v>
      </c>
      <c r="B1000" s="269" t="s">
        <v>198</v>
      </c>
      <c r="C1000" s="270">
        <v>9545.7804999999989</v>
      </c>
      <c r="D1000" s="270">
        <v>5083.5949999999993</v>
      </c>
      <c r="E1000" s="270">
        <v>2206.0551499999997</v>
      </c>
      <c r="F1000" s="270">
        <v>202.01949999999999</v>
      </c>
      <c r="G1000" s="270">
        <v>2367.0324000000001</v>
      </c>
      <c r="H1000" s="270">
        <v>19404.482549999997</v>
      </c>
    </row>
    <row r="1001" spans="1:8">
      <c r="A1001" s="268">
        <v>42046</v>
      </c>
      <c r="B1001" s="269" t="s">
        <v>199</v>
      </c>
      <c r="C1001" s="270">
        <v>7467.0340999999989</v>
      </c>
      <c r="D1001" s="270">
        <v>3976.5609499999996</v>
      </c>
      <c r="E1001" s="270">
        <v>1725.6513</v>
      </c>
      <c r="F1001" s="270">
        <v>158.02689999999998</v>
      </c>
      <c r="G1001" s="270">
        <v>1851.5728499999998</v>
      </c>
      <c r="H1001" s="270">
        <v>15178.846100000001</v>
      </c>
    </row>
    <row r="1002" spans="1:8">
      <c r="A1002" s="268">
        <v>42046</v>
      </c>
      <c r="B1002" s="269" t="s">
        <v>200</v>
      </c>
      <c r="C1002" s="270">
        <v>4483.3844999999992</v>
      </c>
      <c r="D1002" s="270">
        <v>2387.6210999999998</v>
      </c>
      <c r="E1002" s="270">
        <v>1036.12195</v>
      </c>
      <c r="F1002" s="270">
        <v>94.882949999999994</v>
      </c>
      <c r="G1002" s="270">
        <v>1111.7285999999999</v>
      </c>
      <c r="H1002" s="270">
        <v>9113.7391000000007</v>
      </c>
    </row>
    <row r="1003" spans="1:8">
      <c r="A1003" s="268">
        <v>42046</v>
      </c>
      <c r="B1003" s="269" t="s">
        <v>201</v>
      </c>
      <c r="C1003" s="270">
        <v>1113.72695</v>
      </c>
      <c r="D1003" s="270">
        <v>593.11384999999996</v>
      </c>
      <c r="E1003" s="270">
        <v>257.38509999999997</v>
      </c>
      <c r="F1003" s="270">
        <v>23.570499999999999</v>
      </c>
      <c r="G1003" s="270">
        <v>276.16669999999999</v>
      </c>
      <c r="H1003" s="270">
        <v>2263.9630999999999</v>
      </c>
    </row>
    <row r="1004" spans="1:8">
      <c r="A1004" s="268">
        <v>42046</v>
      </c>
      <c r="B1004" s="269" t="s">
        <v>202</v>
      </c>
      <c r="C1004" s="270">
        <v>72.771900000000002</v>
      </c>
      <c r="D1004" s="270">
        <v>38.754899999999999</v>
      </c>
      <c r="E1004" s="270">
        <v>16.818100000000001</v>
      </c>
      <c r="F1004" s="270">
        <v>1.5402</v>
      </c>
      <c r="G1004" s="270">
        <v>18.044649999999997</v>
      </c>
      <c r="H1004" s="270">
        <v>147.92975000000001</v>
      </c>
    </row>
    <row r="1005" spans="1:8">
      <c r="A1005" s="268">
        <v>42046</v>
      </c>
      <c r="B1005" s="269" t="s">
        <v>203</v>
      </c>
      <c r="C1005" s="270">
        <v>0</v>
      </c>
      <c r="D1005" s="270">
        <v>0</v>
      </c>
      <c r="E1005" s="270">
        <v>0</v>
      </c>
      <c r="F1005" s="270">
        <v>0</v>
      </c>
      <c r="G1005" s="270">
        <v>0</v>
      </c>
      <c r="H1005" s="270">
        <v>0</v>
      </c>
    </row>
    <row r="1006" spans="1:8">
      <c r="A1006" s="268">
        <v>42046</v>
      </c>
      <c r="B1006" s="269" t="s">
        <v>204</v>
      </c>
      <c r="C1006" s="270">
        <v>0</v>
      </c>
      <c r="D1006" s="270">
        <v>0</v>
      </c>
      <c r="E1006" s="270">
        <v>0</v>
      </c>
      <c r="F1006" s="270">
        <v>0</v>
      </c>
      <c r="G1006" s="270">
        <v>0</v>
      </c>
      <c r="H1006" s="270">
        <v>0</v>
      </c>
    </row>
    <row r="1007" spans="1:8">
      <c r="A1007" s="268">
        <v>42046</v>
      </c>
      <c r="B1007" s="269" t="s">
        <v>205</v>
      </c>
      <c r="C1007" s="270">
        <v>0</v>
      </c>
      <c r="D1007" s="270">
        <v>0</v>
      </c>
      <c r="E1007" s="270">
        <v>0</v>
      </c>
      <c r="F1007" s="270">
        <v>0</v>
      </c>
      <c r="G1007" s="270">
        <v>0</v>
      </c>
      <c r="H1007" s="270">
        <v>0</v>
      </c>
    </row>
    <row r="1008" spans="1:8">
      <c r="A1008" s="268">
        <v>42046</v>
      </c>
      <c r="B1008" s="269" t="s">
        <v>71</v>
      </c>
      <c r="C1008" s="270">
        <v>0</v>
      </c>
      <c r="D1008" s="270">
        <v>0</v>
      </c>
      <c r="E1008" s="270">
        <v>0</v>
      </c>
      <c r="F1008" s="270">
        <v>0</v>
      </c>
      <c r="G1008" s="270">
        <v>0</v>
      </c>
      <c r="H1008" s="270">
        <v>0</v>
      </c>
    </row>
    <row r="1009" spans="1:8">
      <c r="A1009" s="268">
        <v>42046</v>
      </c>
      <c r="B1009" s="269" t="s">
        <v>206</v>
      </c>
      <c r="C1009" s="270">
        <v>0</v>
      </c>
      <c r="D1009" s="270">
        <v>0</v>
      </c>
      <c r="E1009" s="270">
        <v>0</v>
      </c>
      <c r="F1009" s="270">
        <v>0</v>
      </c>
      <c r="G1009" s="270">
        <v>0</v>
      </c>
      <c r="H1009" s="270">
        <v>0</v>
      </c>
    </row>
    <row r="1010" spans="1:8">
      <c r="A1010" s="268">
        <v>42047</v>
      </c>
      <c r="B1010" s="269" t="s">
        <v>185</v>
      </c>
      <c r="C1010" s="270">
        <v>0</v>
      </c>
      <c r="D1010" s="270">
        <v>0</v>
      </c>
      <c r="E1010" s="270">
        <v>0</v>
      </c>
      <c r="F1010" s="270">
        <v>0</v>
      </c>
      <c r="G1010" s="270">
        <v>0</v>
      </c>
      <c r="H1010" s="270">
        <v>0</v>
      </c>
    </row>
    <row r="1011" spans="1:8">
      <c r="A1011" s="268">
        <v>42047</v>
      </c>
      <c r="B1011" s="269" t="s">
        <v>186</v>
      </c>
      <c r="C1011" s="270">
        <v>0</v>
      </c>
      <c r="D1011" s="270">
        <v>0</v>
      </c>
      <c r="E1011" s="270">
        <v>0</v>
      </c>
      <c r="F1011" s="270">
        <v>0</v>
      </c>
      <c r="G1011" s="270">
        <v>0</v>
      </c>
      <c r="H1011" s="270">
        <v>0</v>
      </c>
    </row>
    <row r="1012" spans="1:8">
      <c r="A1012" s="268">
        <v>42047</v>
      </c>
      <c r="B1012" s="269" t="s">
        <v>187</v>
      </c>
      <c r="C1012" s="270">
        <v>0</v>
      </c>
      <c r="D1012" s="270">
        <v>0</v>
      </c>
      <c r="E1012" s="270">
        <v>0</v>
      </c>
      <c r="F1012" s="270">
        <v>0</v>
      </c>
      <c r="G1012" s="270">
        <v>0</v>
      </c>
      <c r="H1012" s="270">
        <v>0</v>
      </c>
    </row>
    <row r="1013" spans="1:8">
      <c r="A1013" s="268">
        <v>42047</v>
      </c>
      <c r="B1013" s="269" t="s">
        <v>188</v>
      </c>
      <c r="C1013" s="270">
        <v>0</v>
      </c>
      <c r="D1013" s="270">
        <v>0</v>
      </c>
      <c r="E1013" s="270">
        <v>0</v>
      </c>
      <c r="F1013" s="270">
        <v>0</v>
      </c>
      <c r="G1013" s="270">
        <v>0</v>
      </c>
      <c r="H1013" s="270">
        <v>0</v>
      </c>
    </row>
    <row r="1014" spans="1:8">
      <c r="A1014" s="268">
        <v>42047</v>
      </c>
      <c r="B1014" s="269" t="s">
        <v>189</v>
      </c>
      <c r="C1014" s="270">
        <v>0</v>
      </c>
      <c r="D1014" s="270">
        <v>0</v>
      </c>
      <c r="E1014" s="270">
        <v>0</v>
      </c>
      <c r="F1014" s="270">
        <v>0</v>
      </c>
      <c r="G1014" s="270">
        <v>0</v>
      </c>
      <c r="H1014" s="270">
        <v>0</v>
      </c>
    </row>
    <row r="1015" spans="1:8">
      <c r="A1015" s="268">
        <v>42047</v>
      </c>
      <c r="B1015" s="269" t="s">
        <v>190</v>
      </c>
      <c r="C1015" s="270">
        <v>0</v>
      </c>
      <c r="D1015" s="270">
        <v>0</v>
      </c>
      <c r="E1015" s="270">
        <v>0</v>
      </c>
      <c r="F1015" s="270">
        <v>0</v>
      </c>
      <c r="G1015" s="270">
        <v>0</v>
      </c>
      <c r="H1015" s="270">
        <v>0</v>
      </c>
    </row>
    <row r="1016" spans="1:8">
      <c r="A1016" s="268">
        <v>42047</v>
      </c>
      <c r="B1016" s="269" t="s">
        <v>191</v>
      </c>
      <c r="C1016" s="270">
        <v>0</v>
      </c>
      <c r="D1016" s="270">
        <v>0</v>
      </c>
      <c r="E1016" s="270">
        <v>0</v>
      </c>
      <c r="F1016" s="270">
        <v>0</v>
      </c>
      <c r="G1016" s="270">
        <v>0</v>
      </c>
      <c r="H1016" s="270">
        <v>0</v>
      </c>
    </row>
    <row r="1017" spans="1:8">
      <c r="A1017" s="268">
        <v>42047</v>
      </c>
      <c r="B1017" s="269" t="s">
        <v>192</v>
      </c>
      <c r="C1017" s="270">
        <v>79.100149999999999</v>
      </c>
      <c r="D1017" s="270">
        <v>42.124299999999998</v>
      </c>
      <c r="E1017" s="270">
        <v>18.280100000000001</v>
      </c>
      <c r="F1017" s="270">
        <v>1.6736500000000001</v>
      </c>
      <c r="G1017" s="270">
        <v>19.61375</v>
      </c>
      <c r="H1017" s="270">
        <v>160.79194999999999</v>
      </c>
    </row>
    <row r="1018" spans="1:8">
      <c r="A1018" s="268">
        <v>42047</v>
      </c>
      <c r="B1018" s="269" t="s">
        <v>193</v>
      </c>
      <c r="C1018" s="270">
        <v>1351.02655</v>
      </c>
      <c r="D1018" s="270">
        <v>719.48760000000004</v>
      </c>
      <c r="E1018" s="270">
        <v>312.22624999999999</v>
      </c>
      <c r="F1018" s="270">
        <v>28.592299999999998</v>
      </c>
      <c r="G1018" s="270">
        <v>335.00879999999995</v>
      </c>
      <c r="H1018" s="270">
        <v>2746.3414999999995</v>
      </c>
    </row>
    <row r="1019" spans="1:8">
      <c r="A1019" s="268">
        <v>42047</v>
      </c>
      <c r="B1019" s="269" t="s">
        <v>65</v>
      </c>
      <c r="C1019" s="270">
        <v>4018.2772500000001</v>
      </c>
      <c r="D1019" s="270">
        <v>2139.9285500000001</v>
      </c>
      <c r="E1019" s="270">
        <v>928.63434999999993</v>
      </c>
      <c r="F1019" s="270">
        <v>85.03994999999999</v>
      </c>
      <c r="G1019" s="270">
        <v>996.3972</v>
      </c>
      <c r="H1019" s="270">
        <v>8168.2773000000007</v>
      </c>
    </row>
    <row r="1020" spans="1:8">
      <c r="A1020" s="268">
        <v>42047</v>
      </c>
      <c r="B1020" s="269" t="s">
        <v>194</v>
      </c>
      <c r="C1020" s="270">
        <v>6660.2149499999996</v>
      </c>
      <c r="D1020" s="270">
        <v>3546.8901999999998</v>
      </c>
      <c r="E1020" s="270">
        <v>1539.1936000000001</v>
      </c>
      <c r="F1020" s="270">
        <v>140.9521</v>
      </c>
      <c r="G1020" s="270">
        <v>1651.5092</v>
      </c>
      <c r="H1020" s="270">
        <v>13538.760049999999</v>
      </c>
    </row>
    <row r="1021" spans="1:8">
      <c r="A1021" s="268">
        <v>42047</v>
      </c>
      <c r="B1021" s="269" t="s">
        <v>195</v>
      </c>
      <c r="C1021" s="270">
        <v>8583.9256000000005</v>
      </c>
      <c r="D1021" s="270">
        <v>4571.3594999999996</v>
      </c>
      <c r="E1021" s="270">
        <v>1983.7682499999999</v>
      </c>
      <c r="F1021" s="270">
        <v>181.66370000000001</v>
      </c>
      <c r="G1021" s="270">
        <v>2128.5241000000001</v>
      </c>
      <c r="H1021" s="270">
        <v>17449.241150000002</v>
      </c>
    </row>
    <row r="1022" spans="1:8">
      <c r="A1022" s="268">
        <v>42047</v>
      </c>
      <c r="B1022" s="269" t="s">
        <v>196</v>
      </c>
      <c r="C1022" s="270">
        <v>9824.2124500000009</v>
      </c>
      <c r="D1022" s="270">
        <v>5231.8732500000006</v>
      </c>
      <c r="E1022" s="270">
        <v>2270.4018500000002</v>
      </c>
      <c r="F1022" s="270">
        <v>207.91255000000001</v>
      </c>
      <c r="G1022" s="270">
        <v>2436.0736499999998</v>
      </c>
      <c r="H1022" s="270">
        <v>19970.473750000001</v>
      </c>
    </row>
    <row r="1023" spans="1:8">
      <c r="A1023" s="268">
        <v>42047</v>
      </c>
      <c r="B1023" s="269" t="s">
        <v>197</v>
      </c>
      <c r="C1023" s="270">
        <v>10023.544250000001</v>
      </c>
      <c r="D1023" s="270">
        <v>5338.0271999999995</v>
      </c>
      <c r="E1023" s="270">
        <v>2316.4675999999999</v>
      </c>
      <c r="F1023" s="270">
        <v>212.1311</v>
      </c>
      <c r="G1023" s="270">
        <v>2485.5011500000001</v>
      </c>
      <c r="H1023" s="270">
        <v>20375.671300000002</v>
      </c>
    </row>
    <row r="1024" spans="1:8">
      <c r="A1024" s="268">
        <v>42047</v>
      </c>
      <c r="B1024" s="269" t="s">
        <v>198</v>
      </c>
      <c r="C1024" s="270">
        <v>9336.9567500000012</v>
      </c>
      <c r="D1024" s="270">
        <v>4972.3860999999997</v>
      </c>
      <c r="E1024" s="270">
        <v>2157.7955499999998</v>
      </c>
      <c r="F1024" s="270">
        <v>197.60034999999999</v>
      </c>
      <c r="G1024" s="270">
        <v>2315.2503999999999</v>
      </c>
      <c r="H1024" s="270">
        <v>18979.989150000001</v>
      </c>
    </row>
    <row r="1025" spans="1:8">
      <c r="A1025" s="268">
        <v>42047</v>
      </c>
      <c r="B1025" s="269" t="s">
        <v>199</v>
      </c>
      <c r="C1025" s="270">
        <v>7596.7576999999992</v>
      </c>
      <c r="D1025" s="270">
        <v>4045.6447000000003</v>
      </c>
      <c r="E1025" s="270">
        <v>1755.6307999999999</v>
      </c>
      <c r="F1025" s="270">
        <v>160.7724</v>
      </c>
      <c r="G1025" s="270">
        <v>1883.7402499999998</v>
      </c>
      <c r="H1025" s="270">
        <v>15442.54585</v>
      </c>
    </row>
    <row r="1026" spans="1:8">
      <c r="A1026" s="268">
        <v>42047</v>
      </c>
      <c r="B1026" s="269" t="s">
        <v>200</v>
      </c>
      <c r="C1026" s="270">
        <v>4445.4166999999998</v>
      </c>
      <c r="D1026" s="270">
        <v>2367.4013</v>
      </c>
      <c r="E1026" s="270">
        <v>1027.3473999999999</v>
      </c>
      <c r="F1026" s="270">
        <v>94.079700000000003</v>
      </c>
      <c r="G1026" s="270">
        <v>1102.31315</v>
      </c>
      <c r="H1026" s="270">
        <v>9036.55825</v>
      </c>
    </row>
    <row r="1027" spans="1:8">
      <c r="A1027" s="268">
        <v>42047</v>
      </c>
      <c r="B1027" s="269" t="s">
        <v>201</v>
      </c>
      <c r="C1027" s="270">
        <v>1208.6473000000001</v>
      </c>
      <c r="D1027" s="270">
        <v>643.66334999999992</v>
      </c>
      <c r="E1027" s="270">
        <v>279.32189999999997</v>
      </c>
      <c r="F1027" s="270">
        <v>25.579049999999999</v>
      </c>
      <c r="G1027" s="270">
        <v>299.70405</v>
      </c>
      <c r="H1027" s="270">
        <v>2456.9156499999999</v>
      </c>
    </row>
    <row r="1028" spans="1:8">
      <c r="A1028" s="268">
        <v>42047</v>
      </c>
      <c r="B1028" s="269" t="s">
        <v>202</v>
      </c>
      <c r="C1028" s="270">
        <v>72.771900000000002</v>
      </c>
      <c r="D1028" s="270">
        <v>38.754899999999999</v>
      </c>
      <c r="E1028" s="270">
        <v>16.818100000000001</v>
      </c>
      <c r="F1028" s="270">
        <v>1.5402</v>
      </c>
      <c r="G1028" s="270">
        <v>18.044649999999997</v>
      </c>
      <c r="H1028" s="270">
        <v>147.92975000000001</v>
      </c>
    </row>
    <row r="1029" spans="1:8">
      <c r="A1029" s="268">
        <v>42047</v>
      </c>
      <c r="B1029" s="269" t="s">
        <v>203</v>
      </c>
      <c r="C1029" s="270">
        <v>0</v>
      </c>
      <c r="D1029" s="270">
        <v>0</v>
      </c>
      <c r="E1029" s="270">
        <v>0</v>
      </c>
      <c r="F1029" s="270">
        <v>0</v>
      </c>
      <c r="G1029" s="270">
        <v>0</v>
      </c>
      <c r="H1029" s="270">
        <v>0</v>
      </c>
    </row>
    <row r="1030" spans="1:8">
      <c r="A1030" s="268">
        <v>42047</v>
      </c>
      <c r="B1030" s="269" t="s">
        <v>204</v>
      </c>
      <c r="C1030" s="270">
        <v>0</v>
      </c>
      <c r="D1030" s="270">
        <v>0</v>
      </c>
      <c r="E1030" s="270">
        <v>0</v>
      </c>
      <c r="F1030" s="270">
        <v>0</v>
      </c>
      <c r="G1030" s="270">
        <v>0</v>
      </c>
      <c r="H1030" s="270">
        <v>0</v>
      </c>
    </row>
    <row r="1031" spans="1:8">
      <c r="A1031" s="268">
        <v>42047</v>
      </c>
      <c r="B1031" s="269" t="s">
        <v>205</v>
      </c>
      <c r="C1031" s="270">
        <v>0</v>
      </c>
      <c r="D1031" s="270">
        <v>0</v>
      </c>
      <c r="E1031" s="270">
        <v>0</v>
      </c>
      <c r="F1031" s="270">
        <v>0</v>
      </c>
      <c r="G1031" s="270">
        <v>0</v>
      </c>
      <c r="H1031" s="270">
        <v>0</v>
      </c>
    </row>
    <row r="1032" spans="1:8">
      <c r="A1032" s="268">
        <v>42047</v>
      </c>
      <c r="B1032" s="269" t="s">
        <v>71</v>
      </c>
      <c r="C1032" s="270">
        <v>0</v>
      </c>
      <c r="D1032" s="270">
        <v>0</v>
      </c>
      <c r="E1032" s="270">
        <v>0</v>
      </c>
      <c r="F1032" s="270">
        <v>0</v>
      </c>
      <c r="G1032" s="270">
        <v>0</v>
      </c>
      <c r="H1032" s="270">
        <v>0</v>
      </c>
    </row>
    <row r="1033" spans="1:8">
      <c r="A1033" s="268">
        <v>42047</v>
      </c>
      <c r="B1033" s="269" t="s">
        <v>206</v>
      </c>
      <c r="C1033" s="270">
        <v>0</v>
      </c>
      <c r="D1033" s="270">
        <v>0</v>
      </c>
      <c r="E1033" s="270">
        <v>0</v>
      </c>
      <c r="F1033" s="270">
        <v>0</v>
      </c>
      <c r="G1033" s="270">
        <v>0</v>
      </c>
      <c r="H1033" s="270">
        <v>0</v>
      </c>
    </row>
    <row r="1034" spans="1:8">
      <c r="A1034" s="268">
        <v>42048</v>
      </c>
      <c r="B1034" s="269" t="s">
        <v>185</v>
      </c>
      <c r="C1034" s="270">
        <v>0</v>
      </c>
      <c r="D1034" s="270">
        <v>0</v>
      </c>
      <c r="E1034" s="270">
        <v>0</v>
      </c>
      <c r="F1034" s="270">
        <v>0</v>
      </c>
      <c r="G1034" s="270">
        <v>0</v>
      </c>
      <c r="H1034" s="270">
        <v>0</v>
      </c>
    </row>
    <row r="1035" spans="1:8">
      <c r="A1035" s="268">
        <v>42048</v>
      </c>
      <c r="B1035" s="269" t="s">
        <v>186</v>
      </c>
      <c r="C1035" s="270">
        <v>0</v>
      </c>
      <c r="D1035" s="270">
        <v>0</v>
      </c>
      <c r="E1035" s="270">
        <v>0</v>
      </c>
      <c r="F1035" s="270">
        <v>0</v>
      </c>
      <c r="G1035" s="270">
        <v>0</v>
      </c>
      <c r="H1035" s="270">
        <v>0</v>
      </c>
    </row>
    <row r="1036" spans="1:8">
      <c r="A1036" s="268">
        <v>42048</v>
      </c>
      <c r="B1036" s="269" t="s">
        <v>187</v>
      </c>
      <c r="C1036" s="270">
        <v>0</v>
      </c>
      <c r="D1036" s="270">
        <v>0</v>
      </c>
      <c r="E1036" s="270">
        <v>0</v>
      </c>
      <c r="F1036" s="270">
        <v>0</v>
      </c>
      <c r="G1036" s="270">
        <v>0</v>
      </c>
      <c r="H1036" s="270">
        <v>0</v>
      </c>
    </row>
    <row r="1037" spans="1:8">
      <c r="A1037" s="268">
        <v>42048</v>
      </c>
      <c r="B1037" s="269" t="s">
        <v>188</v>
      </c>
      <c r="C1037" s="270">
        <v>0</v>
      </c>
      <c r="D1037" s="270">
        <v>0</v>
      </c>
      <c r="E1037" s="270">
        <v>0</v>
      </c>
      <c r="F1037" s="270">
        <v>0</v>
      </c>
      <c r="G1037" s="270">
        <v>0</v>
      </c>
      <c r="H1037" s="270">
        <v>0</v>
      </c>
    </row>
    <row r="1038" spans="1:8">
      <c r="A1038" s="268">
        <v>42048</v>
      </c>
      <c r="B1038" s="269" t="s">
        <v>189</v>
      </c>
      <c r="C1038" s="270">
        <v>0</v>
      </c>
      <c r="D1038" s="270">
        <v>0</v>
      </c>
      <c r="E1038" s="270">
        <v>0</v>
      </c>
      <c r="F1038" s="270">
        <v>0</v>
      </c>
      <c r="G1038" s="270">
        <v>0</v>
      </c>
      <c r="H1038" s="270">
        <v>0</v>
      </c>
    </row>
    <row r="1039" spans="1:8">
      <c r="A1039" s="268">
        <v>42048</v>
      </c>
      <c r="B1039" s="269" t="s">
        <v>190</v>
      </c>
      <c r="C1039" s="270">
        <v>0</v>
      </c>
      <c r="D1039" s="270">
        <v>0</v>
      </c>
      <c r="E1039" s="270">
        <v>0</v>
      </c>
      <c r="F1039" s="270">
        <v>0</v>
      </c>
      <c r="G1039" s="270">
        <v>0</v>
      </c>
      <c r="H1039" s="270">
        <v>0</v>
      </c>
    </row>
    <row r="1040" spans="1:8">
      <c r="A1040" s="268">
        <v>42048</v>
      </c>
      <c r="B1040" s="269" t="s">
        <v>191</v>
      </c>
      <c r="C1040" s="270">
        <v>0</v>
      </c>
      <c r="D1040" s="270">
        <v>0</v>
      </c>
      <c r="E1040" s="270">
        <v>0</v>
      </c>
      <c r="F1040" s="270">
        <v>0</v>
      </c>
      <c r="G1040" s="270">
        <v>0</v>
      </c>
      <c r="H1040" s="270">
        <v>0</v>
      </c>
    </row>
    <row r="1041" spans="1:8">
      <c r="A1041" s="268">
        <v>42048</v>
      </c>
      <c r="B1041" s="269" t="s">
        <v>192</v>
      </c>
      <c r="C1041" s="270">
        <v>104.41229999999999</v>
      </c>
      <c r="D1041" s="270">
        <v>55.60445</v>
      </c>
      <c r="E1041" s="270">
        <v>24.129799999999999</v>
      </c>
      <c r="F1041" s="270">
        <v>2.21</v>
      </c>
      <c r="G1041" s="270">
        <v>25.891000000000002</v>
      </c>
      <c r="H1041" s="270">
        <v>212.24754999999999</v>
      </c>
    </row>
    <row r="1042" spans="1:8">
      <c r="A1042" s="268">
        <v>42048</v>
      </c>
      <c r="B1042" s="269" t="s">
        <v>193</v>
      </c>
      <c r="C1042" s="270">
        <v>1525.0470499999999</v>
      </c>
      <c r="D1042" s="270">
        <v>812.16224999999997</v>
      </c>
      <c r="E1042" s="270">
        <v>352.44229999999999</v>
      </c>
      <c r="F1042" s="270">
        <v>32.275349999999996</v>
      </c>
      <c r="G1042" s="270">
        <v>378.15989999999999</v>
      </c>
      <c r="H1042" s="270">
        <v>3100.0868500000001</v>
      </c>
    </row>
    <row r="1043" spans="1:8">
      <c r="A1043" s="268">
        <v>42048</v>
      </c>
      <c r="B1043" s="269" t="s">
        <v>65</v>
      </c>
      <c r="C1043" s="270">
        <v>4246.0848999999998</v>
      </c>
      <c r="D1043" s="270">
        <v>2261.2473500000001</v>
      </c>
      <c r="E1043" s="270">
        <v>981.28165000000001</v>
      </c>
      <c r="F1043" s="270">
        <v>89.861149999999995</v>
      </c>
      <c r="G1043" s="270">
        <v>1052.8856499999999</v>
      </c>
      <c r="H1043" s="270">
        <v>8631.3606999999993</v>
      </c>
    </row>
    <row r="1044" spans="1:8">
      <c r="A1044" s="268">
        <v>42048</v>
      </c>
      <c r="B1044" s="269" t="s">
        <v>194</v>
      </c>
      <c r="C1044" s="270">
        <v>6881.6943499999998</v>
      </c>
      <c r="D1044" s="270">
        <v>3664.8387499999999</v>
      </c>
      <c r="E1044" s="270">
        <v>1590.3780499999998</v>
      </c>
      <c r="F1044" s="270">
        <v>145.63900000000001</v>
      </c>
      <c r="G1044" s="270">
        <v>1706.4285500000001</v>
      </c>
      <c r="H1044" s="270">
        <v>13988.9787</v>
      </c>
    </row>
    <row r="1045" spans="1:8">
      <c r="A1045" s="268">
        <v>42048</v>
      </c>
      <c r="B1045" s="269" t="s">
        <v>195</v>
      </c>
      <c r="C1045" s="270">
        <v>8808.5686999999998</v>
      </c>
      <c r="D1045" s="270">
        <v>4690.9935999999998</v>
      </c>
      <c r="E1045" s="270">
        <v>2035.6837</v>
      </c>
      <c r="F1045" s="270">
        <v>186.41774999999998</v>
      </c>
      <c r="G1045" s="270">
        <v>2184.22885</v>
      </c>
      <c r="H1045" s="270">
        <v>17905.892599999999</v>
      </c>
    </row>
    <row r="1046" spans="1:8">
      <c r="A1046" s="268">
        <v>42048</v>
      </c>
      <c r="B1046" s="269" t="s">
        <v>196</v>
      </c>
      <c r="C1046" s="270">
        <v>10020.38055</v>
      </c>
      <c r="D1046" s="270">
        <v>5336.3424999999997</v>
      </c>
      <c r="E1046" s="270">
        <v>2315.7366000000002</v>
      </c>
      <c r="F1046" s="270">
        <v>212.06394999999998</v>
      </c>
      <c r="G1046" s="270">
        <v>2484.7165999999997</v>
      </c>
      <c r="H1046" s="270">
        <v>20369.2402</v>
      </c>
    </row>
    <row r="1047" spans="1:8">
      <c r="A1047" s="268">
        <v>42048</v>
      </c>
      <c r="B1047" s="269" t="s">
        <v>197</v>
      </c>
      <c r="C1047" s="270">
        <v>9330.6284999999989</v>
      </c>
      <c r="D1047" s="270">
        <v>4969.0158499999998</v>
      </c>
      <c r="E1047" s="270">
        <v>2156.3335499999998</v>
      </c>
      <c r="F1047" s="270">
        <v>197.46689999999998</v>
      </c>
      <c r="G1047" s="270">
        <v>2313.6813000000002</v>
      </c>
      <c r="H1047" s="270">
        <v>18967.126099999998</v>
      </c>
    </row>
    <row r="1048" spans="1:8">
      <c r="A1048" s="268">
        <v>42048</v>
      </c>
      <c r="B1048" s="269" t="s">
        <v>198</v>
      </c>
      <c r="C1048" s="270">
        <v>8773.765449999999</v>
      </c>
      <c r="D1048" s="270">
        <v>4672.4584999999997</v>
      </c>
      <c r="E1048" s="270">
        <v>2027.6401499999997</v>
      </c>
      <c r="F1048" s="270">
        <v>185.68165000000002</v>
      </c>
      <c r="G1048" s="270">
        <v>2175.5979499999999</v>
      </c>
      <c r="H1048" s="270">
        <v>17835.143699999997</v>
      </c>
    </row>
    <row r="1049" spans="1:8">
      <c r="A1049" s="268">
        <v>42048</v>
      </c>
      <c r="B1049" s="269" t="s">
        <v>199</v>
      </c>
      <c r="C1049" s="270">
        <v>7473.3623500000003</v>
      </c>
      <c r="D1049" s="270">
        <v>3979.9303499999996</v>
      </c>
      <c r="E1049" s="270">
        <v>1727.1141499999999</v>
      </c>
      <c r="F1049" s="270">
        <v>158.16034999999999</v>
      </c>
      <c r="G1049" s="270">
        <v>1853.14195</v>
      </c>
      <c r="H1049" s="270">
        <v>15191.709149999999</v>
      </c>
    </row>
    <row r="1050" spans="1:8">
      <c r="A1050" s="268">
        <v>42048</v>
      </c>
      <c r="B1050" s="269" t="s">
        <v>200</v>
      </c>
      <c r="C1050" s="270">
        <v>3575.3176000000003</v>
      </c>
      <c r="D1050" s="270">
        <v>1904.0314499999997</v>
      </c>
      <c r="E1050" s="270">
        <v>826.26544999999999</v>
      </c>
      <c r="F1050" s="270">
        <v>75.665300000000002</v>
      </c>
      <c r="G1050" s="270">
        <v>886.55849999999998</v>
      </c>
      <c r="H1050" s="270">
        <v>7267.8382999999994</v>
      </c>
    </row>
    <row r="1051" spans="1:8">
      <c r="A1051" s="268">
        <v>42048</v>
      </c>
      <c r="B1051" s="269" t="s">
        <v>201</v>
      </c>
      <c r="C1051" s="270">
        <v>689.75119999999993</v>
      </c>
      <c r="D1051" s="270">
        <v>367.32664999999997</v>
      </c>
      <c r="E1051" s="270">
        <v>159.40304999999998</v>
      </c>
      <c r="F1051" s="270">
        <v>14.597049999999998</v>
      </c>
      <c r="G1051" s="270">
        <v>171.03529999999998</v>
      </c>
      <c r="H1051" s="270">
        <v>1402.1132500000001</v>
      </c>
    </row>
    <row r="1052" spans="1:8">
      <c r="A1052" s="268">
        <v>42048</v>
      </c>
      <c r="B1052" s="269" t="s">
        <v>202</v>
      </c>
      <c r="C1052" s="270">
        <v>41.132349999999995</v>
      </c>
      <c r="D1052" s="270">
        <v>21.904499999999999</v>
      </c>
      <c r="E1052" s="270">
        <v>9.5055499999999995</v>
      </c>
      <c r="F1052" s="270">
        <v>0.87039999999999995</v>
      </c>
      <c r="G1052" s="270">
        <v>10.199149999999999</v>
      </c>
      <c r="H1052" s="270">
        <v>83.611949999999993</v>
      </c>
    </row>
    <row r="1053" spans="1:8">
      <c r="A1053" s="268">
        <v>42048</v>
      </c>
      <c r="B1053" s="269" t="s">
        <v>203</v>
      </c>
      <c r="C1053" s="270">
        <v>0</v>
      </c>
      <c r="D1053" s="270">
        <v>0</v>
      </c>
      <c r="E1053" s="270">
        <v>0</v>
      </c>
      <c r="F1053" s="270">
        <v>0</v>
      </c>
      <c r="G1053" s="270">
        <v>0</v>
      </c>
      <c r="H1053" s="270">
        <v>0</v>
      </c>
    </row>
    <row r="1054" spans="1:8">
      <c r="A1054" s="268">
        <v>42048</v>
      </c>
      <c r="B1054" s="269" t="s">
        <v>204</v>
      </c>
      <c r="C1054" s="270">
        <v>0</v>
      </c>
      <c r="D1054" s="270">
        <v>0</v>
      </c>
      <c r="E1054" s="270">
        <v>0</v>
      </c>
      <c r="F1054" s="270">
        <v>0</v>
      </c>
      <c r="G1054" s="270">
        <v>0</v>
      </c>
      <c r="H1054" s="270">
        <v>0</v>
      </c>
    </row>
    <row r="1055" spans="1:8">
      <c r="A1055" s="268">
        <v>42048</v>
      </c>
      <c r="B1055" s="269" t="s">
        <v>205</v>
      </c>
      <c r="C1055" s="270">
        <v>0</v>
      </c>
      <c r="D1055" s="270">
        <v>0</v>
      </c>
      <c r="E1055" s="270">
        <v>0</v>
      </c>
      <c r="F1055" s="270">
        <v>0</v>
      </c>
      <c r="G1055" s="270">
        <v>0</v>
      </c>
      <c r="H1055" s="270">
        <v>0</v>
      </c>
    </row>
    <row r="1056" spans="1:8">
      <c r="A1056" s="268">
        <v>42048</v>
      </c>
      <c r="B1056" s="269" t="s">
        <v>71</v>
      </c>
      <c r="C1056" s="270">
        <v>0</v>
      </c>
      <c r="D1056" s="270">
        <v>0</v>
      </c>
      <c r="E1056" s="270">
        <v>0</v>
      </c>
      <c r="F1056" s="270">
        <v>0</v>
      </c>
      <c r="G1056" s="270">
        <v>0</v>
      </c>
      <c r="H1056" s="270">
        <v>0</v>
      </c>
    </row>
    <row r="1057" spans="1:8">
      <c r="A1057" s="268">
        <v>42048</v>
      </c>
      <c r="B1057" s="269" t="s">
        <v>206</v>
      </c>
      <c r="C1057" s="270">
        <v>0</v>
      </c>
      <c r="D1057" s="270">
        <v>0</v>
      </c>
      <c r="E1057" s="270">
        <v>0</v>
      </c>
      <c r="F1057" s="270">
        <v>0</v>
      </c>
      <c r="G1057" s="270">
        <v>0</v>
      </c>
      <c r="H1057" s="270">
        <v>0</v>
      </c>
    </row>
    <row r="1058" spans="1:8">
      <c r="A1058" s="268">
        <v>42049</v>
      </c>
      <c r="B1058" s="269" t="s">
        <v>185</v>
      </c>
      <c r="C1058" s="270">
        <v>0</v>
      </c>
      <c r="D1058" s="270">
        <v>0</v>
      </c>
      <c r="E1058" s="270">
        <v>0</v>
      </c>
      <c r="F1058" s="270">
        <v>0</v>
      </c>
      <c r="G1058" s="270">
        <v>0</v>
      </c>
      <c r="H1058" s="270">
        <v>0</v>
      </c>
    </row>
    <row r="1059" spans="1:8">
      <c r="A1059" s="268">
        <v>42049</v>
      </c>
      <c r="B1059" s="269" t="s">
        <v>186</v>
      </c>
      <c r="C1059" s="270">
        <v>0</v>
      </c>
      <c r="D1059" s="270">
        <v>0</v>
      </c>
      <c r="E1059" s="270">
        <v>0</v>
      </c>
      <c r="F1059" s="270">
        <v>0</v>
      </c>
      <c r="G1059" s="270">
        <v>0</v>
      </c>
      <c r="H1059" s="270">
        <v>0</v>
      </c>
    </row>
    <row r="1060" spans="1:8">
      <c r="A1060" s="268">
        <v>42049</v>
      </c>
      <c r="B1060" s="269" t="s">
        <v>187</v>
      </c>
      <c r="C1060" s="270">
        <v>0</v>
      </c>
      <c r="D1060" s="270">
        <v>0</v>
      </c>
      <c r="E1060" s="270">
        <v>0</v>
      </c>
      <c r="F1060" s="270">
        <v>0</v>
      </c>
      <c r="G1060" s="270">
        <v>0</v>
      </c>
      <c r="H1060" s="270">
        <v>0</v>
      </c>
    </row>
    <row r="1061" spans="1:8">
      <c r="A1061" s="268">
        <v>42049</v>
      </c>
      <c r="B1061" s="269" t="s">
        <v>188</v>
      </c>
      <c r="C1061" s="270">
        <v>0</v>
      </c>
      <c r="D1061" s="270">
        <v>0</v>
      </c>
      <c r="E1061" s="270">
        <v>0</v>
      </c>
      <c r="F1061" s="270">
        <v>0</v>
      </c>
      <c r="G1061" s="270">
        <v>0</v>
      </c>
      <c r="H1061" s="270">
        <v>0</v>
      </c>
    </row>
    <row r="1062" spans="1:8">
      <c r="A1062" s="268">
        <v>42049</v>
      </c>
      <c r="B1062" s="269" t="s">
        <v>189</v>
      </c>
      <c r="C1062" s="270">
        <v>0</v>
      </c>
      <c r="D1062" s="270">
        <v>0</v>
      </c>
      <c r="E1062" s="270">
        <v>0</v>
      </c>
      <c r="F1062" s="270">
        <v>0</v>
      </c>
      <c r="G1062" s="270">
        <v>0</v>
      </c>
      <c r="H1062" s="270">
        <v>0</v>
      </c>
    </row>
    <row r="1063" spans="1:8">
      <c r="A1063" s="268">
        <v>42049</v>
      </c>
      <c r="B1063" s="269" t="s">
        <v>190</v>
      </c>
      <c r="C1063" s="270">
        <v>0</v>
      </c>
      <c r="D1063" s="270">
        <v>0</v>
      </c>
      <c r="E1063" s="270">
        <v>0</v>
      </c>
      <c r="F1063" s="270">
        <v>0</v>
      </c>
      <c r="G1063" s="270">
        <v>0</v>
      </c>
      <c r="H1063" s="270">
        <v>0</v>
      </c>
    </row>
    <row r="1064" spans="1:8">
      <c r="A1064" s="268">
        <v>42049</v>
      </c>
      <c r="B1064" s="269" t="s">
        <v>191</v>
      </c>
      <c r="C1064" s="270">
        <v>0</v>
      </c>
      <c r="D1064" s="270">
        <v>0</v>
      </c>
      <c r="E1064" s="270">
        <v>0</v>
      </c>
      <c r="F1064" s="270">
        <v>0</v>
      </c>
      <c r="G1064" s="270">
        <v>0</v>
      </c>
      <c r="H1064" s="270">
        <v>0</v>
      </c>
    </row>
    <row r="1065" spans="1:8">
      <c r="A1065" s="268">
        <v>42049</v>
      </c>
      <c r="B1065" s="269" t="s">
        <v>192</v>
      </c>
      <c r="C1065" s="270">
        <v>107.57599999999999</v>
      </c>
      <c r="D1065" s="270">
        <v>57.289149999999999</v>
      </c>
      <c r="E1065" s="270">
        <v>24.860800000000001</v>
      </c>
      <c r="F1065" s="270">
        <v>2.2763</v>
      </c>
      <c r="G1065" s="270">
        <v>26.675549999999998</v>
      </c>
      <c r="H1065" s="270">
        <v>218.67779999999996</v>
      </c>
    </row>
    <row r="1066" spans="1:8">
      <c r="A1066" s="268">
        <v>42049</v>
      </c>
      <c r="B1066" s="269" t="s">
        <v>193</v>
      </c>
      <c r="C1066" s="270">
        <v>1271.92725</v>
      </c>
      <c r="D1066" s="270">
        <v>677.36329999999998</v>
      </c>
      <c r="E1066" s="270">
        <v>293.94529999999997</v>
      </c>
      <c r="F1066" s="270">
        <v>26.9178</v>
      </c>
      <c r="G1066" s="270">
        <v>315.39504999999997</v>
      </c>
      <c r="H1066" s="270">
        <v>2585.5486999999998</v>
      </c>
    </row>
    <row r="1067" spans="1:8">
      <c r="A1067" s="268">
        <v>42049</v>
      </c>
      <c r="B1067" s="269" t="s">
        <v>65</v>
      </c>
      <c r="C1067" s="270">
        <v>3350.6736500000002</v>
      </c>
      <c r="D1067" s="270">
        <v>1784.3973500000002</v>
      </c>
      <c r="E1067" s="270">
        <v>774.34915000000001</v>
      </c>
      <c r="F1067" s="270">
        <v>70.911249999999995</v>
      </c>
      <c r="G1067" s="270">
        <v>830.85374999999999</v>
      </c>
      <c r="H1067" s="270">
        <v>6811.1851500000002</v>
      </c>
    </row>
    <row r="1068" spans="1:8">
      <c r="A1068" s="268">
        <v>42049</v>
      </c>
      <c r="B1068" s="269" t="s">
        <v>194</v>
      </c>
      <c r="C1068" s="270">
        <v>6043.2356500000005</v>
      </c>
      <c r="D1068" s="270">
        <v>3218.3184499999998</v>
      </c>
      <c r="E1068" s="270">
        <v>1396.6078</v>
      </c>
      <c r="F1068" s="270">
        <v>127.89439999999999</v>
      </c>
      <c r="G1068" s="270">
        <v>1498.51855</v>
      </c>
      <c r="H1068" s="270">
        <v>12284.574849999999</v>
      </c>
    </row>
    <row r="1069" spans="1:8">
      <c r="A1069" s="268">
        <v>42049</v>
      </c>
      <c r="B1069" s="269" t="s">
        <v>195</v>
      </c>
      <c r="C1069" s="270">
        <v>7653.7102499999992</v>
      </c>
      <c r="D1069" s="270">
        <v>4075.9744000000001</v>
      </c>
      <c r="E1069" s="270">
        <v>1768.79305</v>
      </c>
      <c r="F1069" s="270">
        <v>161.9777</v>
      </c>
      <c r="G1069" s="270">
        <v>1897.8621499999999</v>
      </c>
      <c r="H1069" s="270">
        <v>15558.317550000002</v>
      </c>
    </row>
    <row r="1070" spans="1:8">
      <c r="A1070" s="268">
        <v>42049</v>
      </c>
      <c r="B1070" s="269" t="s">
        <v>196</v>
      </c>
      <c r="C1070" s="270">
        <v>8732.6330999999991</v>
      </c>
      <c r="D1070" s="270">
        <v>4650.5540000000001</v>
      </c>
      <c r="E1070" s="270">
        <v>2018.1345999999999</v>
      </c>
      <c r="F1070" s="270">
        <v>184.81125</v>
      </c>
      <c r="G1070" s="270">
        <v>2165.3987999999999</v>
      </c>
      <c r="H1070" s="270">
        <v>17751.531749999995</v>
      </c>
    </row>
    <row r="1071" spans="1:8">
      <c r="A1071" s="268">
        <v>42049</v>
      </c>
      <c r="B1071" s="269" t="s">
        <v>197</v>
      </c>
      <c r="C1071" s="270">
        <v>9447.6964499999995</v>
      </c>
      <c r="D1071" s="270">
        <v>5031.35995</v>
      </c>
      <c r="E1071" s="270">
        <v>2183.3881999999999</v>
      </c>
      <c r="F1071" s="270">
        <v>199.94380000000001</v>
      </c>
      <c r="G1071" s="270">
        <v>2342.7105000000001</v>
      </c>
      <c r="H1071" s="270">
        <v>19205.098900000001</v>
      </c>
    </row>
    <row r="1072" spans="1:8">
      <c r="A1072" s="268">
        <v>42049</v>
      </c>
      <c r="B1072" s="269" t="s">
        <v>198</v>
      </c>
      <c r="C1072" s="270">
        <v>8191.5894000000008</v>
      </c>
      <c r="D1072" s="270">
        <v>4362.4218500000006</v>
      </c>
      <c r="E1072" s="270">
        <v>1893.0979</v>
      </c>
      <c r="F1072" s="270">
        <v>173.36090000000002</v>
      </c>
      <c r="G1072" s="270">
        <v>2031.2382</v>
      </c>
      <c r="H1072" s="270">
        <v>16651.708250000003</v>
      </c>
    </row>
    <row r="1073" spans="1:8">
      <c r="A1073" s="268">
        <v>42049</v>
      </c>
      <c r="B1073" s="269" t="s">
        <v>199</v>
      </c>
      <c r="C1073" s="270">
        <v>5347.1561999999994</v>
      </c>
      <c r="D1073" s="270">
        <v>2847.6215499999998</v>
      </c>
      <c r="E1073" s="270">
        <v>1235.7419</v>
      </c>
      <c r="F1073" s="270">
        <v>113.16305</v>
      </c>
      <c r="G1073" s="270">
        <v>1325.9141499999998</v>
      </c>
      <c r="H1073" s="270">
        <v>10869.59685</v>
      </c>
    </row>
    <row r="1074" spans="1:8">
      <c r="A1074" s="268">
        <v>42049</v>
      </c>
      <c r="B1074" s="269" t="s">
        <v>200</v>
      </c>
      <c r="C1074" s="270">
        <v>2486.9019499999999</v>
      </c>
      <c r="D1074" s="270">
        <v>1324.3969</v>
      </c>
      <c r="E1074" s="270">
        <v>574.73005000000001</v>
      </c>
      <c r="F1074" s="270">
        <v>52.631149999999998</v>
      </c>
      <c r="G1074" s="270">
        <v>616.66819999999996</v>
      </c>
      <c r="H1074" s="270">
        <v>5055.3282499999996</v>
      </c>
    </row>
    <row r="1075" spans="1:8">
      <c r="A1075" s="268">
        <v>42049</v>
      </c>
      <c r="B1075" s="269" t="s">
        <v>201</v>
      </c>
      <c r="C1075" s="270">
        <v>591.66714999999999</v>
      </c>
      <c r="D1075" s="270">
        <v>315.09160000000003</v>
      </c>
      <c r="E1075" s="270">
        <v>136.73610000000002</v>
      </c>
      <c r="F1075" s="270">
        <v>12.52135</v>
      </c>
      <c r="G1075" s="270">
        <v>146.71340000000001</v>
      </c>
      <c r="H1075" s="270">
        <v>1202.7296000000001</v>
      </c>
    </row>
    <row r="1076" spans="1:8">
      <c r="A1076" s="268">
        <v>42049</v>
      </c>
      <c r="B1076" s="269" t="s">
        <v>202</v>
      </c>
      <c r="C1076" s="270">
        <v>53.787999999999997</v>
      </c>
      <c r="D1076" s="270">
        <v>28.645000000000003</v>
      </c>
      <c r="E1076" s="270">
        <v>12.430400000000001</v>
      </c>
      <c r="F1076" s="270">
        <v>1.13815</v>
      </c>
      <c r="G1076" s="270">
        <v>13.337350000000001</v>
      </c>
      <c r="H1076" s="270">
        <v>109.33889999999998</v>
      </c>
    </row>
    <row r="1077" spans="1:8">
      <c r="A1077" s="268">
        <v>42049</v>
      </c>
      <c r="B1077" s="269" t="s">
        <v>203</v>
      </c>
      <c r="C1077" s="270">
        <v>0</v>
      </c>
      <c r="D1077" s="270">
        <v>0</v>
      </c>
      <c r="E1077" s="270">
        <v>0</v>
      </c>
      <c r="F1077" s="270">
        <v>0</v>
      </c>
      <c r="G1077" s="270">
        <v>0</v>
      </c>
      <c r="H1077" s="270">
        <v>0</v>
      </c>
    </row>
    <row r="1078" spans="1:8">
      <c r="A1078" s="268">
        <v>42049</v>
      </c>
      <c r="B1078" s="269" t="s">
        <v>204</v>
      </c>
      <c r="C1078" s="270">
        <v>0</v>
      </c>
      <c r="D1078" s="270">
        <v>0</v>
      </c>
      <c r="E1078" s="270">
        <v>0</v>
      </c>
      <c r="F1078" s="270">
        <v>0</v>
      </c>
      <c r="G1078" s="270">
        <v>0</v>
      </c>
      <c r="H1078" s="270">
        <v>0</v>
      </c>
    </row>
    <row r="1079" spans="1:8">
      <c r="A1079" s="268">
        <v>42049</v>
      </c>
      <c r="B1079" s="269" t="s">
        <v>205</v>
      </c>
      <c r="C1079" s="270">
        <v>0</v>
      </c>
      <c r="D1079" s="270">
        <v>0</v>
      </c>
      <c r="E1079" s="270">
        <v>0</v>
      </c>
      <c r="F1079" s="270">
        <v>0</v>
      </c>
      <c r="G1079" s="270">
        <v>0</v>
      </c>
      <c r="H1079" s="270">
        <v>0</v>
      </c>
    </row>
    <row r="1080" spans="1:8">
      <c r="A1080" s="268">
        <v>42049</v>
      </c>
      <c r="B1080" s="269" t="s">
        <v>71</v>
      </c>
      <c r="C1080" s="270">
        <v>0</v>
      </c>
      <c r="D1080" s="270">
        <v>0</v>
      </c>
      <c r="E1080" s="270">
        <v>0</v>
      </c>
      <c r="F1080" s="270">
        <v>0</v>
      </c>
      <c r="G1080" s="270">
        <v>0</v>
      </c>
      <c r="H1080" s="270">
        <v>0</v>
      </c>
    </row>
    <row r="1081" spans="1:8">
      <c r="A1081" s="268">
        <v>42049</v>
      </c>
      <c r="B1081" s="269" t="s">
        <v>206</v>
      </c>
      <c r="C1081" s="270">
        <v>0</v>
      </c>
      <c r="D1081" s="270">
        <v>0</v>
      </c>
      <c r="E1081" s="270">
        <v>0</v>
      </c>
      <c r="F1081" s="270">
        <v>0</v>
      </c>
      <c r="G1081" s="270">
        <v>0</v>
      </c>
      <c r="H1081" s="270">
        <v>0</v>
      </c>
    </row>
    <row r="1082" spans="1:8">
      <c r="A1082" s="268">
        <v>42050</v>
      </c>
      <c r="B1082" s="269" t="s">
        <v>185</v>
      </c>
      <c r="C1082" s="270">
        <v>0</v>
      </c>
      <c r="D1082" s="270">
        <v>0</v>
      </c>
      <c r="E1082" s="270">
        <v>0</v>
      </c>
      <c r="F1082" s="270">
        <v>0</v>
      </c>
      <c r="G1082" s="270">
        <v>0</v>
      </c>
      <c r="H1082" s="270">
        <v>0</v>
      </c>
    </row>
    <row r="1083" spans="1:8">
      <c r="A1083" s="268">
        <v>42050</v>
      </c>
      <c r="B1083" s="269" t="s">
        <v>186</v>
      </c>
      <c r="C1083" s="270">
        <v>0</v>
      </c>
      <c r="D1083" s="270">
        <v>0</v>
      </c>
      <c r="E1083" s="270">
        <v>0</v>
      </c>
      <c r="F1083" s="270">
        <v>0</v>
      </c>
      <c r="G1083" s="270">
        <v>0</v>
      </c>
      <c r="H1083" s="270">
        <v>0</v>
      </c>
    </row>
    <row r="1084" spans="1:8">
      <c r="A1084" s="268">
        <v>42050</v>
      </c>
      <c r="B1084" s="269" t="s">
        <v>187</v>
      </c>
      <c r="C1084" s="270">
        <v>0</v>
      </c>
      <c r="D1084" s="270">
        <v>0</v>
      </c>
      <c r="E1084" s="270">
        <v>0</v>
      </c>
      <c r="F1084" s="270">
        <v>0</v>
      </c>
      <c r="G1084" s="270">
        <v>0</v>
      </c>
      <c r="H1084" s="270">
        <v>0</v>
      </c>
    </row>
    <row r="1085" spans="1:8">
      <c r="A1085" s="268">
        <v>42050</v>
      </c>
      <c r="B1085" s="269" t="s">
        <v>188</v>
      </c>
      <c r="C1085" s="270">
        <v>0</v>
      </c>
      <c r="D1085" s="270">
        <v>0</v>
      </c>
      <c r="E1085" s="270">
        <v>0</v>
      </c>
      <c r="F1085" s="270">
        <v>0</v>
      </c>
      <c r="G1085" s="270">
        <v>0</v>
      </c>
      <c r="H1085" s="270">
        <v>0</v>
      </c>
    </row>
    <row r="1086" spans="1:8">
      <c r="A1086" s="268">
        <v>42050</v>
      </c>
      <c r="B1086" s="269" t="s">
        <v>189</v>
      </c>
      <c r="C1086" s="270">
        <v>0</v>
      </c>
      <c r="D1086" s="270">
        <v>0</v>
      </c>
      <c r="E1086" s="270">
        <v>0</v>
      </c>
      <c r="F1086" s="270">
        <v>0</v>
      </c>
      <c r="G1086" s="270">
        <v>0</v>
      </c>
      <c r="H1086" s="270">
        <v>0</v>
      </c>
    </row>
    <row r="1087" spans="1:8">
      <c r="A1087" s="268">
        <v>42050</v>
      </c>
      <c r="B1087" s="269" t="s">
        <v>190</v>
      </c>
      <c r="C1087" s="270">
        <v>0</v>
      </c>
      <c r="D1087" s="270">
        <v>0</v>
      </c>
      <c r="E1087" s="270">
        <v>0</v>
      </c>
      <c r="F1087" s="270">
        <v>0</v>
      </c>
      <c r="G1087" s="270">
        <v>0</v>
      </c>
      <c r="H1087" s="270">
        <v>0</v>
      </c>
    </row>
    <row r="1088" spans="1:8">
      <c r="A1088" s="268">
        <v>42050</v>
      </c>
      <c r="B1088" s="269" t="s">
        <v>191</v>
      </c>
      <c r="C1088" s="270">
        <v>0</v>
      </c>
      <c r="D1088" s="270">
        <v>0</v>
      </c>
      <c r="E1088" s="270">
        <v>0</v>
      </c>
      <c r="F1088" s="270">
        <v>0</v>
      </c>
      <c r="G1088" s="270">
        <v>0</v>
      </c>
      <c r="H1088" s="270">
        <v>0</v>
      </c>
    </row>
    <row r="1089" spans="1:8">
      <c r="A1089" s="268">
        <v>42050</v>
      </c>
      <c r="B1089" s="269" t="s">
        <v>192</v>
      </c>
      <c r="C1089" s="270">
        <v>94.920349999999999</v>
      </c>
      <c r="D1089" s="270">
        <v>50.549499999999995</v>
      </c>
      <c r="E1089" s="270">
        <v>21.935949999999998</v>
      </c>
      <c r="F1089" s="270">
        <v>2.0085500000000001</v>
      </c>
      <c r="G1089" s="270">
        <v>23.53735</v>
      </c>
      <c r="H1089" s="270">
        <v>192.95170000000002</v>
      </c>
    </row>
    <row r="1090" spans="1:8">
      <c r="A1090" s="268">
        <v>42050</v>
      </c>
      <c r="B1090" s="269" t="s">
        <v>193</v>
      </c>
      <c r="C1090" s="270">
        <v>1458.6025499999998</v>
      </c>
      <c r="D1090" s="270">
        <v>776.77760000000001</v>
      </c>
      <c r="E1090" s="270">
        <v>337.08704999999998</v>
      </c>
      <c r="F1090" s="270">
        <v>30.868600000000001</v>
      </c>
      <c r="G1090" s="270">
        <v>361.68434999999999</v>
      </c>
      <c r="H1090" s="270">
        <v>2965.0201499999994</v>
      </c>
    </row>
    <row r="1091" spans="1:8">
      <c r="A1091" s="268">
        <v>42050</v>
      </c>
      <c r="B1091" s="269" t="s">
        <v>65</v>
      </c>
      <c r="C1091" s="270">
        <v>4347.3326500000003</v>
      </c>
      <c r="D1091" s="270">
        <v>2315.1671000000001</v>
      </c>
      <c r="E1091" s="270">
        <v>1004.6804500000001</v>
      </c>
      <c r="F1091" s="270">
        <v>92.003999999999991</v>
      </c>
      <c r="G1091" s="270">
        <v>1077.9921000000002</v>
      </c>
      <c r="H1091" s="270">
        <v>8837.176300000001</v>
      </c>
    </row>
    <row r="1092" spans="1:8">
      <c r="A1092" s="268">
        <v>42050</v>
      </c>
      <c r="B1092" s="269" t="s">
        <v>194</v>
      </c>
      <c r="C1092" s="270">
        <v>6995.5985999999994</v>
      </c>
      <c r="D1092" s="270">
        <v>3725.4981500000004</v>
      </c>
      <c r="E1092" s="270">
        <v>1616.7016999999998</v>
      </c>
      <c r="F1092" s="270">
        <v>148.0496</v>
      </c>
      <c r="G1092" s="270">
        <v>1734.6732</v>
      </c>
      <c r="H1092" s="270">
        <v>14220.521250000002</v>
      </c>
    </row>
    <row r="1093" spans="1:8">
      <c r="A1093" s="268">
        <v>42050</v>
      </c>
      <c r="B1093" s="269" t="s">
        <v>195</v>
      </c>
      <c r="C1093" s="270">
        <v>8131.4740000000002</v>
      </c>
      <c r="D1093" s="270">
        <v>4330.4074499999997</v>
      </c>
      <c r="E1093" s="270">
        <v>1879.2054999999998</v>
      </c>
      <c r="F1093" s="270">
        <v>172.08844999999999</v>
      </c>
      <c r="G1093" s="270">
        <v>2016.3317500000001</v>
      </c>
      <c r="H1093" s="270">
        <v>16529.507149999998</v>
      </c>
    </row>
    <row r="1094" spans="1:8">
      <c r="A1094" s="268">
        <v>42050</v>
      </c>
      <c r="B1094" s="269" t="s">
        <v>196</v>
      </c>
      <c r="C1094" s="270">
        <v>9438.2044999999998</v>
      </c>
      <c r="D1094" s="270">
        <v>5026.3050000000003</v>
      </c>
      <c r="E1094" s="270">
        <v>2181.1943499999998</v>
      </c>
      <c r="F1094" s="270">
        <v>199.74319999999997</v>
      </c>
      <c r="G1094" s="270">
        <v>2340.3568499999997</v>
      </c>
      <c r="H1094" s="270">
        <v>19185.803899999999</v>
      </c>
    </row>
    <row r="1095" spans="1:8">
      <c r="A1095" s="268">
        <v>42050</v>
      </c>
      <c r="B1095" s="269" t="s">
        <v>197</v>
      </c>
      <c r="C1095" s="270">
        <v>8884.5051500000009</v>
      </c>
      <c r="D1095" s="270">
        <v>4731.4331999999995</v>
      </c>
      <c r="E1095" s="270">
        <v>2053.2328000000002</v>
      </c>
      <c r="F1095" s="270">
        <v>188.02509999999998</v>
      </c>
      <c r="G1095" s="270">
        <v>2203.0580500000001</v>
      </c>
      <c r="H1095" s="270">
        <v>18060.254299999997</v>
      </c>
    </row>
    <row r="1096" spans="1:8">
      <c r="A1096" s="268">
        <v>42050</v>
      </c>
      <c r="B1096" s="269" t="s">
        <v>198</v>
      </c>
      <c r="C1096" s="270">
        <v>8957.2770500000006</v>
      </c>
      <c r="D1096" s="270">
        <v>4770.1880999999994</v>
      </c>
      <c r="E1096" s="270">
        <v>2070.0508999999997</v>
      </c>
      <c r="F1096" s="270">
        <v>189.56530000000001</v>
      </c>
      <c r="G1096" s="270">
        <v>2221.1026999999999</v>
      </c>
      <c r="H1096" s="270">
        <v>18208.184049999996</v>
      </c>
    </row>
    <row r="1097" spans="1:8">
      <c r="A1097" s="268">
        <v>42050</v>
      </c>
      <c r="B1097" s="269" t="s">
        <v>199</v>
      </c>
      <c r="C1097" s="270">
        <v>8178.9337499999992</v>
      </c>
      <c r="D1097" s="270">
        <v>4355.6822000000002</v>
      </c>
      <c r="E1097" s="270">
        <v>1890.1730500000001</v>
      </c>
      <c r="F1097" s="270">
        <v>173.09315000000001</v>
      </c>
      <c r="G1097" s="270">
        <v>2028.1</v>
      </c>
      <c r="H1097" s="270">
        <v>16625.98215</v>
      </c>
    </row>
    <row r="1098" spans="1:8">
      <c r="A1098" s="268">
        <v>42050</v>
      </c>
      <c r="B1098" s="269" t="s">
        <v>200</v>
      </c>
      <c r="C1098" s="270">
        <v>4761.8164499999993</v>
      </c>
      <c r="D1098" s="270">
        <v>2535.9001999999996</v>
      </c>
      <c r="E1098" s="270">
        <v>1100.46865</v>
      </c>
      <c r="F1098" s="270">
        <v>100.77515</v>
      </c>
      <c r="G1098" s="270">
        <v>1180.7698500000001</v>
      </c>
      <c r="H1098" s="270">
        <v>9679.7302999999974</v>
      </c>
    </row>
    <row r="1099" spans="1:8">
      <c r="A1099" s="268">
        <v>42050</v>
      </c>
      <c r="B1099" s="269" t="s">
        <v>201</v>
      </c>
      <c r="C1099" s="270">
        <v>1354.1911</v>
      </c>
      <c r="D1099" s="270">
        <v>721.17314999999996</v>
      </c>
      <c r="E1099" s="270">
        <v>312.95724999999999</v>
      </c>
      <c r="F1099" s="270">
        <v>28.65945</v>
      </c>
      <c r="G1099" s="270">
        <v>335.79334999999998</v>
      </c>
      <c r="H1099" s="270">
        <v>2752.7743</v>
      </c>
    </row>
    <row r="1100" spans="1:8">
      <c r="A1100" s="268">
        <v>42050</v>
      </c>
      <c r="B1100" s="269" t="s">
        <v>202</v>
      </c>
      <c r="C1100" s="270">
        <v>98.084050000000005</v>
      </c>
      <c r="D1100" s="270">
        <v>52.234199999999994</v>
      </c>
      <c r="E1100" s="270">
        <v>22.6678</v>
      </c>
      <c r="F1100" s="270">
        <v>2.0756999999999999</v>
      </c>
      <c r="G1100" s="270">
        <v>24.321899999999999</v>
      </c>
      <c r="H1100" s="270">
        <v>199.38365000000002</v>
      </c>
    </row>
    <row r="1101" spans="1:8">
      <c r="A1101" s="268">
        <v>42050</v>
      </c>
      <c r="B1101" s="269" t="s">
        <v>203</v>
      </c>
      <c r="C1101" s="270">
        <v>0</v>
      </c>
      <c r="D1101" s="270">
        <v>0</v>
      </c>
      <c r="E1101" s="270">
        <v>0</v>
      </c>
      <c r="F1101" s="270">
        <v>0</v>
      </c>
      <c r="G1101" s="270">
        <v>0</v>
      </c>
      <c r="H1101" s="270">
        <v>0</v>
      </c>
    </row>
    <row r="1102" spans="1:8">
      <c r="A1102" s="268">
        <v>42050</v>
      </c>
      <c r="B1102" s="269" t="s">
        <v>204</v>
      </c>
      <c r="C1102" s="270">
        <v>0</v>
      </c>
      <c r="D1102" s="270">
        <v>0</v>
      </c>
      <c r="E1102" s="270">
        <v>0</v>
      </c>
      <c r="F1102" s="270">
        <v>0</v>
      </c>
      <c r="G1102" s="270">
        <v>0</v>
      </c>
      <c r="H1102" s="270">
        <v>0</v>
      </c>
    </row>
    <row r="1103" spans="1:8">
      <c r="A1103" s="268">
        <v>42050</v>
      </c>
      <c r="B1103" s="269" t="s">
        <v>205</v>
      </c>
      <c r="C1103" s="270">
        <v>0</v>
      </c>
      <c r="D1103" s="270">
        <v>0</v>
      </c>
      <c r="E1103" s="270">
        <v>0</v>
      </c>
      <c r="F1103" s="270">
        <v>0</v>
      </c>
      <c r="G1103" s="270">
        <v>0</v>
      </c>
      <c r="H1103" s="270">
        <v>0</v>
      </c>
    </row>
    <row r="1104" spans="1:8">
      <c r="A1104" s="268">
        <v>42050</v>
      </c>
      <c r="B1104" s="269" t="s">
        <v>71</v>
      </c>
      <c r="C1104" s="270">
        <v>0</v>
      </c>
      <c r="D1104" s="270">
        <v>0</v>
      </c>
      <c r="E1104" s="270">
        <v>0</v>
      </c>
      <c r="F1104" s="270">
        <v>0</v>
      </c>
      <c r="G1104" s="270">
        <v>0</v>
      </c>
      <c r="H1104" s="270">
        <v>0</v>
      </c>
    </row>
    <row r="1105" spans="1:8">
      <c r="A1105" s="268">
        <v>42050</v>
      </c>
      <c r="B1105" s="269" t="s">
        <v>206</v>
      </c>
      <c r="C1105" s="270">
        <v>0</v>
      </c>
      <c r="D1105" s="270">
        <v>0</v>
      </c>
      <c r="E1105" s="270">
        <v>0</v>
      </c>
      <c r="F1105" s="270">
        <v>0</v>
      </c>
      <c r="G1105" s="270">
        <v>0</v>
      </c>
      <c r="H1105" s="270">
        <v>0</v>
      </c>
    </row>
    <row r="1106" spans="1:8">
      <c r="A1106" s="268">
        <v>42051</v>
      </c>
      <c r="B1106" s="269" t="s">
        <v>185</v>
      </c>
      <c r="C1106" s="270">
        <v>0</v>
      </c>
      <c r="D1106" s="270">
        <v>0</v>
      </c>
      <c r="E1106" s="270">
        <v>0</v>
      </c>
      <c r="F1106" s="270">
        <v>0</v>
      </c>
      <c r="G1106" s="270">
        <v>0</v>
      </c>
      <c r="H1106" s="270">
        <v>0</v>
      </c>
    </row>
    <row r="1107" spans="1:8">
      <c r="A1107" s="268">
        <v>42051</v>
      </c>
      <c r="B1107" s="269" t="s">
        <v>186</v>
      </c>
      <c r="C1107" s="270">
        <v>0</v>
      </c>
      <c r="D1107" s="270">
        <v>0</v>
      </c>
      <c r="E1107" s="270">
        <v>0</v>
      </c>
      <c r="F1107" s="270">
        <v>0</v>
      </c>
      <c r="G1107" s="270">
        <v>0</v>
      </c>
      <c r="H1107" s="270">
        <v>0</v>
      </c>
    </row>
    <row r="1108" spans="1:8">
      <c r="A1108" s="268">
        <v>42051</v>
      </c>
      <c r="B1108" s="269" t="s">
        <v>187</v>
      </c>
      <c r="C1108" s="270">
        <v>0</v>
      </c>
      <c r="D1108" s="270">
        <v>0</v>
      </c>
      <c r="E1108" s="270">
        <v>0</v>
      </c>
      <c r="F1108" s="270">
        <v>0</v>
      </c>
      <c r="G1108" s="270">
        <v>0</v>
      </c>
      <c r="H1108" s="270">
        <v>0</v>
      </c>
    </row>
    <row r="1109" spans="1:8">
      <c r="A1109" s="268">
        <v>42051</v>
      </c>
      <c r="B1109" s="269" t="s">
        <v>188</v>
      </c>
      <c r="C1109" s="270">
        <v>0</v>
      </c>
      <c r="D1109" s="270">
        <v>0</v>
      </c>
      <c r="E1109" s="270">
        <v>0</v>
      </c>
      <c r="F1109" s="270">
        <v>0</v>
      </c>
      <c r="G1109" s="270">
        <v>0</v>
      </c>
      <c r="H1109" s="270">
        <v>0</v>
      </c>
    </row>
    <row r="1110" spans="1:8">
      <c r="A1110" s="268">
        <v>42051</v>
      </c>
      <c r="B1110" s="269" t="s">
        <v>189</v>
      </c>
      <c r="C1110" s="270">
        <v>0</v>
      </c>
      <c r="D1110" s="270">
        <v>0</v>
      </c>
      <c r="E1110" s="270">
        <v>0</v>
      </c>
      <c r="F1110" s="270">
        <v>0</v>
      </c>
      <c r="G1110" s="270">
        <v>0</v>
      </c>
      <c r="H1110" s="270">
        <v>0</v>
      </c>
    </row>
    <row r="1111" spans="1:8">
      <c r="A1111" s="268">
        <v>42051</v>
      </c>
      <c r="B1111" s="269" t="s">
        <v>190</v>
      </c>
      <c r="C1111" s="270">
        <v>0</v>
      </c>
      <c r="D1111" s="270">
        <v>0</v>
      </c>
      <c r="E1111" s="270">
        <v>0</v>
      </c>
      <c r="F1111" s="270">
        <v>0</v>
      </c>
      <c r="G1111" s="270">
        <v>0</v>
      </c>
      <c r="H1111" s="270">
        <v>0</v>
      </c>
    </row>
    <row r="1112" spans="1:8">
      <c r="A1112" s="268">
        <v>42051</v>
      </c>
      <c r="B1112" s="269" t="s">
        <v>191</v>
      </c>
      <c r="C1112" s="270">
        <v>0</v>
      </c>
      <c r="D1112" s="270">
        <v>0</v>
      </c>
      <c r="E1112" s="270">
        <v>0</v>
      </c>
      <c r="F1112" s="270">
        <v>0</v>
      </c>
      <c r="G1112" s="270">
        <v>0</v>
      </c>
      <c r="H1112" s="270">
        <v>0</v>
      </c>
    </row>
    <row r="1113" spans="1:8">
      <c r="A1113" s="268">
        <v>42051</v>
      </c>
      <c r="B1113" s="269" t="s">
        <v>192</v>
      </c>
      <c r="C1113" s="270">
        <v>98.084050000000005</v>
      </c>
      <c r="D1113" s="270">
        <v>52.234199999999994</v>
      </c>
      <c r="E1113" s="270">
        <v>22.6678</v>
      </c>
      <c r="F1113" s="270">
        <v>2.0756999999999999</v>
      </c>
      <c r="G1113" s="270">
        <v>24.321899999999999</v>
      </c>
      <c r="H1113" s="270">
        <v>199.38365000000002</v>
      </c>
    </row>
    <row r="1114" spans="1:8">
      <c r="A1114" s="268">
        <v>42051</v>
      </c>
      <c r="B1114" s="269" t="s">
        <v>193</v>
      </c>
      <c r="C1114" s="270">
        <v>1493.4066500000001</v>
      </c>
      <c r="D1114" s="270">
        <v>795.31184999999994</v>
      </c>
      <c r="E1114" s="270">
        <v>345.13060000000002</v>
      </c>
      <c r="F1114" s="270">
        <v>31.605549999999997</v>
      </c>
      <c r="G1114" s="270">
        <v>370.31439999999998</v>
      </c>
      <c r="H1114" s="270">
        <v>3035.7690500000003</v>
      </c>
    </row>
    <row r="1115" spans="1:8">
      <c r="A1115" s="268">
        <v>42051</v>
      </c>
      <c r="B1115" s="269" t="s">
        <v>65</v>
      </c>
      <c r="C1115" s="270">
        <v>4473.8925500000005</v>
      </c>
      <c r="D1115" s="270">
        <v>2382.5661499999997</v>
      </c>
      <c r="E1115" s="270">
        <v>1033.9280999999999</v>
      </c>
      <c r="F1115" s="270">
        <v>94.68235</v>
      </c>
      <c r="G1115" s="270">
        <v>1109.3749499999999</v>
      </c>
      <c r="H1115" s="270">
        <v>9094.4441000000006</v>
      </c>
    </row>
    <row r="1116" spans="1:8">
      <c r="A1116" s="268">
        <v>42051</v>
      </c>
      <c r="B1116" s="269" t="s">
        <v>194</v>
      </c>
      <c r="C1116" s="270">
        <v>6502.0146500000001</v>
      </c>
      <c r="D1116" s="270">
        <v>3462.64075</v>
      </c>
      <c r="E1116" s="270">
        <v>1502.63255</v>
      </c>
      <c r="F1116" s="270">
        <v>137.60395</v>
      </c>
      <c r="G1116" s="270">
        <v>1612.2808499999999</v>
      </c>
      <c r="H1116" s="270">
        <v>13217.17275</v>
      </c>
    </row>
    <row r="1117" spans="1:8">
      <c r="A1117" s="268">
        <v>42051</v>
      </c>
      <c r="B1117" s="269" t="s">
        <v>195</v>
      </c>
      <c r="C1117" s="270">
        <v>8251.7056499999999</v>
      </c>
      <c r="D1117" s="270">
        <v>4394.4362499999997</v>
      </c>
      <c r="E1117" s="270">
        <v>1906.9911499999998</v>
      </c>
      <c r="F1117" s="270">
        <v>174.63334999999998</v>
      </c>
      <c r="G1117" s="270">
        <v>2046.1446499999997</v>
      </c>
      <c r="H1117" s="270">
        <v>16773.911049999999</v>
      </c>
    </row>
    <row r="1118" spans="1:8">
      <c r="A1118" s="268">
        <v>42051</v>
      </c>
      <c r="B1118" s="269" t="s">
        <v>196</v>
      </c>
      <c r="C1118" s="270">
        <v>7830.8936000000003</v>
      </c>
      <c r="D1118" s="270">
        <v>4170.3337499999998</v>
      </c>
      <c r="E1118" s="270">
        <v>1809.7401000000002</v>
      </c>
      <c r="F1118" s="270">
        <v>165.72705000000002</v>
      </c>
      <c r="G1118" s="270">
        <v>1941.7977999999998</v>
      </c>
      <c r="H1118" s="270">
        <v>15918.492300000002</v>
      </c>
    </row>
    <row r="1119" spans="1:8">
      <c r="A1119" s="268">
        <v>42051</v>
      </c>
      <c r="B1119" s="269" t="s">
        <v>197</v>
      </c>
      <c r="C1119" s="270">
        <v>7210.7506000000003</v>
      </c>
      <c r="D1119" s="270">
        <v>3840.0772999999999</v>
      </c>
      <c r="E1119" s="270">
        <v>1666.4232999999999</v>
      </c>
      <c r="F1119" s="270">
        <v>152.60305</v>
      </c>
      <c r="G1119" s="270">
        <v>1788.0234499999997</v>
      </c>
      <c r="H1119" s="270">
        <v>14657.877700000001</v>
      </c>
    </row>
    <row r="1120" spans="1:8">
      <c r="A1120" s="268">
        <v>42051</v>
      </c>
      <c r="B1120" s="269" t="s">
        <v>198</v>
      </c>
      <c r="C1120" s="270">
        <v>7454.3784500000002</v>
      </c>
      <c r="D1120" s="270">
        <v>3969.8204500000002</v>
      </c>
      <c r="E1120" s="270">
        <v>1722.7264500000001</v>
      </c>
      <c r="F1120" s="270">
        <v>157.75914999999998</v>
      </c>
      <c r="G1120" s="270">
        <v>1848.4346499999999</v>
      </c>
      <c r="H1120" s="270">
        <v>15153.11915</v>
      </c>
    </row>
    <row r="1121" spans="1:8">
      <c r="A1121" s="268">
        <v>42051</v>
      </c>
      <c r="B1121" s="269" t="s">
        <v>199</v>
      </c>
      <c r="C1121" s="270">
        <v>6457.7185999999992</v>
      </c>
      <c r="D1121" s="270">
        <v>3439.0506999999998</v>
      </c>
      <c r="E1121" s="270">
        <v>1492.396</v>
      </c>
      <c r="F1121" s="270">
        <v>136.66639999999998</v>
      </c>
      <c r="G1121" s="270">
        <v>1601.2971499999999</v>
      </c>
      <c r="H1121" s="270">
        <v>13127.128850000001</v>
      </c>
    </row>
    <row r="1122" spans="1:8">
      <c r="A1122" s="268">
        <v>42051</v>
      </c>
      <c r="B1122" s="269" t="s">
        <v>200</v>
      </c>
      <c r="C1122" s="270">
        <v>3964.4892499999996</v>
      </c>
      <c r="D1122" s="270">
        <v>2111.2844</v>
      </c>
      <c r="E1122" s="270">
        <v>916.20394999999996</v>
      </c>
      <c r="F1122" s="270">
        <v>83.901799999999994</v>
      </c>
      <c r="G1122" s="270">
        <v>983.05984999999987</v>
      </c>
      <c r="H1122" s="270">
        <v>8058.9392499999994</v>
      </c>
    </row>
    <row r="1123" spans="1:8">
      <c r="A1123" s="268">
        <v>42051</v>
      </c>
      <c r="B1123" s="269" t="s">
        <v>201</v>
      </c>
      <c r="C1123" s="270">
        <v>1306.7313499999998</v>
      </c>
      <c r="D1123" s="270">
        <v>695.89839999999992</v>
      </c>
      <c r="E1123" s="270">
        <v>301.98885000000001</v>
      </c>
      <c r="F1123" s="270">
        <v>27.654749999999996</v>
      </c>
      <c r="G1123" s="270">
        <v>324.02510000000001</v>
      </c>
      <c r="H1123" s="270">
        <v>2656.2984499999998</v>
      </c>
    </row>
    <row r="1124" spans="1:8">
      <c r="A1124" s="268">
        <v>42051</v>
      </c>
      <c r="B1124" s="269" t="s">
        <v>202</v>
      </c>
      <c r="C1124" s="270">
        <v>75.935599999999994</v>
      </c>
      <c r="D1124" s="270">
        <v>40.439599999999999</v>
      </c>
      <c r="E1124" s="270">
        <v>17.549099999999999</v>
      </c>
      <c r="F1124" s="270">
        <v>1.6073500000000001</v>
      </c>
      <c r="G1124" s="270">
        <v>18.8292</v>
      </c>
      <c r="H1124" s="270">
        <v>154.36085</v>
      </c>
    </row>
    <row r="1125" spans="1:8">
      <c r="A1125" s="268">
        <v>42051</v>
      </c>
      <c r="B1125" s="269" t="s">
        <v>203</v>
      </c>
      <c r="C1125" s="270">
        <v>0</v>
      </c>
      <c r="D1125" s="270">
        <v>0</v>
      </c>
      <c r="E1125" s="270">
        <v>0</v>
      </c>
      <c r="F1125" s="270">
        <v>0</v>
      </c>
      <c r="G1125" s="270">
        <v>0</v>
      </c>
      <c r="H1125" s="270">
        <v>0</v>
      </c>
    </row>
    <row r="1126" spans="1:8">
      <c r="A1126" s="268">
        <v>42051</v>
      </c>
      <c r="B1126" s="269" t="s">
        <v>204</v>
      </c>
      <c r="C1126" s="270">
        <v>0</v>
      </c>
      <c r="D1126" s="270">
        <v>0</v>
      </c>
      <c r="E1126" s="270">
        <v>0</v>
      </c>
      <c r="F1126" s="270">
        <v>0</v>
      </c>
      <c r="G1126" s="270">
        <v>0</v>
      </c>
      <c r="H1126" s="270">
        <v>0</v>
      </c>
    </row>
    <row r="1127" spans="1:8">
      <c r="A1127" s="268">
        <v>42051</v>
      </c>
      <c r="B1127" s="269" t="s">
        <v>205</v>
      </c>
      <c r="C1127" s="270">
        <v>0</v>
      </c>
      <c r="D1127" s="270">
        <v>0</v>
      </c>
      <c r="E1127" s="270">
        <v>0</v>
      </c>
      <c r="F1127" s="270">
        <v>0</v>
      </c>
      <c r="G1127" s="270">
        <v>0</v>
      </c>
      <c r="H1127" s="270">
        <v>0</v>
      </c>
    </row>
    <row r="1128" spans="1:8">
      <c r="A1128" s="268">
        <v>42051</v>
      </c>
      <c r="B1128" s="269" t="s">
        <v>71</v>
      </c>
      <c r="C1128" s="270">
        <v>0</v>
      </c>
      <c r="D1128" s="270">
        <v>0</v>
      </c>
      <c r="E1128" s="270">
        <v>0</v>
      </c>
      <c r="F1128" s="270">
        <v>0</v>
      </c>
      <c r="G1128" s="270">
        <v>0</v>
      </c>
      <c r="H1128" s="270">
        <v>0</v>
      </c>
    </row>
    <row r="1129" spans="1:8">
      <c r="A1129" s="268">
        <v>42051</v>
      </c>
      <c r="B1129" s="269" t="s">
        <v>206</v>
      </c>
      <c r="C1129" s="270">
        <v>0</v>
      </c>
      <c r="D1129" s="270">
        <v>0</v>
      </c>
      <c r="E1129" s="270">
        <v>0</v>
      </c>
      <c r="F1129" s="270">
        <v>0</v>
      </c>
      <c r="G1129" s="270">
        <v>0</v>
      </c>
      <c r="H1129" s="270">
        <v>0</v>
      </c>
    </row>
    <row r="1130" spans="1:8">
      <c r="A1130" s="268">
        <v>42052</v>
      </c>
      <c r="B1130" s="269" t="s">
        <v>185</v>
      </c>
      <c r="C1130" s="270">
        <v>0</v>
      </c>
      <c r="D1130" s="270">
        <v>0</v>
      </c>
      <c r="E1130" s="270">
        <v>0</v>
      </c>
      <c r="F1130" s="270">
        <v>0</v>
      </c>
      <c r="G1130" s="270">
        <v>0</v>
      </c>
      <c r="H1130" s="270">
        <v>0</v>
      </c>
    </row>
    <row r="1131" spans="1:8">
      <c r="A1131" s="268">
        <v>42052</v>
      </c>
      <c r="B1131" s="269" t="s">
        <v>186</v>
      </c>
      <c r="C1131" s="270">
        <v>0</v>
      </c>
      <c r="D1131" s="270">
        <v>0</v>
      </c>
      <c r="E1131" s="270">
        <v>0</v>
      </c>
      <c r="F1131" s="270">
        <v>0</v>
      </c>
      <c r="G1131" s="270">
        <v>0</v>
      </c>
      <c r="H1131" s="270">
        <v>0</v>
      </c>
    </row>
    <row r="1132" spans="1:8">
      <c r="A1132" s="268">
        <v>42052</v>
      </c>
      <c r="B1132" s="269" t="s">
        <v>187</v>
      </c>
      <c r="C1132" s="270">
        <v>0</v>
      </c>
      <c r="D1132" s="270">
        <v>0</v>
      </c>
      <c r="E1132" s="270">
        <v>0</v>
      </c>
      <c r="F1132" s="270">
        <v>0</v>
      </c>
      <c r="G1132" s="270">
        <v>0</v>
      </c>
      <c r="H1132" s="270">
        <v>0</v>
      </c>
    </row>
    <row r="1133" spans="1:8">
      <c r="A1133" s="268">
        <v>42052</v>
      </c>
      <c r="B1133" s="269" t="s">
        <v>188</v>
      </c>
      <c r="C1133" s="270">
        <v>0</v>
      </c>
      <c r="D1133" s="270">
        <v>0</v>
      </c>
      <c r="E1133" s="270">
        <v>0</v>
      </c>
      <c r="F1133" s="270">
        <v>0</v>
      </c>
      <c r="G1133" s="270">
        <v>0</v>
      </c>
      <c r="H1133" s="270">
        <v>0</v>
      </c>
    </row>
    <row r="1134" spans="1:8">
      <c r="A1134" s="268">
        <v>42052</v>
      </c>
      <c r="B1134" s="269" t="s">
        <v>189</v>
      </c>
      <c r="C1134" s="270">
        <v>0</v>
      </c>
      <c r="D1134" s="270">
        <v>0</v>
      </c>
      <c r="E1134" s="270">
        <v>0</v>
      </c>
      <c r="F1134" s="270">
        <v>0</v>
      </c>
      <c r="G1134" s="270">
        <v>0</v>
      </c>
      <c r="H1134" s="270">
        <v>0</v>
      </c>
    </row>
    <row r="1135" spans="1:8">
      <c r="A1135" s="268">
        <v>42052</v>
      </c>
      <c r="B1135" s="269" t="s">
        <v>190</v>
      </c>
      <c r="C1135" s="270">
        <v>0</v>
      </c>
      <c r="D1135" s="270">
        <v>0</v>
      </c>
      <c r="E1135" s="270">
        <v>0</v>
      </c>
      <c r="F1135" s="270">
        <v>0</v>
      </c>
      <c r="G1135" s="270">
        <v>0</v>
      </c>
      <c r="H1135" s="270">
        <v>0</v>
      </c>
    </row>
    <row r="1136" spans="1:8">
      <c r="A1136" s="268">
        <v>42052</v>
      </c>
      <c r="B1136" s="269" t="s">
        <v>191</v>
      </c>
      <c r="C1136" s="270">
        <v>0</v>
      </c>
      <c r="D1136" s="270">
        <v>0</v>
      </c>
      <c r="E1136" s="270">
        <v>0</v>
      </c>
      <c r="F1136" s="270">
        <v>0</v>
      </c>
      <c r="G1136" s="270">
        <v>0</v>
      </c>
      <c r="H1136" s="270">
        <v>0</v>
      </c>
    </row>
    <row r="1137" spans="1:8">
      <c r="A1137" s="268">
        <v>42052</v>
      </c>
      <c r="B1137" s="269" t="s">
        <v>192</v>
      </c>
      <c r="C1137" s="270">
        <v>142.3801</v>
      </c>
      <c r="D1137" s="270">
        <v>75.824249999999992</v>
      </c>
      <c r="E1137" s="270">
        <v>32.904350000000001</v>
      </c>
      <c r="F1137" s="270">
        <v>3.0132499999999998</v>
      </c>
      <c r="G1137" s="270">
        <v>35.305599999999998</v>
      </c>
      <c r="H1137" s="270">
        <v>289.42755000000005</v>
      </c>
    </row>
    <row r="1138" spans="1:8">
      <c r="A1138" s="268">
        <v>42052</v>
      </c>
      <c r="B1138" s="269" t="s">
        <v>193</v>
      </c>
      <c r="C1138" s="270">
        <v>1737.0345</v>
      </c>
      <c r="D1138" s="270">
        <v>925.05584999999996</v>
      </c>
      <c r="E1138" s="270">
        <v>401.43374999999997</v>
      </c>
      <c r="F1138" s="270">
        <v>36.761650000000003</v>
      </c>
      <c r="G1138" s="270">
        <v>430.72645</v>
      </c>
      <c r="H1138" s="270">
        <v>3531.0121999999997</v>
      </c>
    </row>
    <row r="1139" spans="1:8">
      <c r="A1139" s="268">
        <v>42052</v>
      </c>
      <c r="B1139" s="269" t="s">
        <v>65</v>
      </c>
      <c r="C1139" s="270">
        <v>4856.7359499999993</v>
      </c>
      <c r="D1139" s="270">
        <v>2586.4497000000001</v>
      </c>
      <c r="E1139" s="270">
        <v>1122.4046000000001</v>
      </c>
      <c r="F1139" s="270">
        <v>102.78455</v>
      </c>
      <c r="G1139" s="270">
        <v>1204.3072</v>
      </c>
      <c r="H1139" s="270">
        <v>9872.6820000000007</v>
      </c>
    </row>
    <row r="1140" spans="1:8">
      <c r="A1140" s="268">
        <v>42052</v>
      </c>
      <c r="B1140" s="269" t="s">
        <v>194</v>
      </c>
      <c r="C1140" s="270">
        <v>7596.7576999999992</v>
      </c>
      <c r="D1140" s="270">
        <v>4045.6447000000003</v>
      </c>
      <c r="E1140" s="270">
        <v>1755.6307999999999</v>
      </c>
      <c r="F1140" s="270">
        <v>160.7724</v>
      </c>
      <c r="G1140" s="270">
        <v>1883.7402499999998</v>
      </c>
      <c r="H1140" s="270">
        <v>15442.54585</v>
      </c>
    </row>
    <row r="1141" spans="1:8">
      <c r="A1141" s="268">
        <v>42052</v>
      </c>
      <c r="B1141" s="269" t="s">
        <v>195</v>
      </c>
      <c r="C1141" s="270">
        <v>9390.7447499999998</v>
      </c>
      <c r="D1141" s="270">
        <v>5001.0302499999998</v>
      </c>
      <c r="E1141" s="270">
        <v>2170.22595</v>
      </c>
      <c r="F1141" s="270">
        <v>198.73849999999999</v>
      </c>
      <c r="G1141" s="270">
        <v>2328.5886</v>
      </c>
      <c r="H1141" s="270">
        <v>19089.32805</v>
      </c>
    </row>
    <row r="1142" spans="1:8">
      <c r="A1142" s="268">
        <v>42052</v>
      </c>
      <c r="B1142" s="269" t="s">
        <v>196</v>
      </c>
      <c r="C1142" s="270">
        <v>10770.247150000001</v>
      </c>
      <c r="D1142" s="270">
        <v>5735.6835499999997</v>
      </c>
      <c r="E1142" s="270">
        <v>2489.0328999999997</v>
      </c>
      <c r="F1142" s="270">
        <v>227.93344999999997</v>
      </c>
      <c r="G1142" s="270">
        <v>2670.6583500000002</v>
      </c>
      <c r="H1142" s="270">
        <v>21893.555400000001</v>
      </c>
    </row>
    <row r="1143" spans="1:8">
      <c r="A1143" s="268">
        <v>42052</v>
      </c>
      <c r="B1143" s="269" t="s">
        <v>197</v>
      </c>
      <c r="C1143" s="270">
        <v>11096.1397</v>
      </c>
      <c r="D1143" s="270">
        <v>5909.2365499999996</v>
      </c>
      <c r="E1143" s="270">
        <v>2564.3471500000001</v>
      </c>
      <c r="F1143" s="270">
        <v>234.83035000000001</v>
      </c>
      <c r="G1143" s="270">
        <v>2751.4686999999999</v>
      </c>
      <c r="H1143" s="270">
        <v>22556.02245</v>
      </c>
    </row>
    <row r="1144" spans="1:8">
      <c r="A1144" s="268">
        <v>42052</v>
      </c>
      <c r="B1144" s="269" t="s">
        <v>198</v>
      </c>
      <c r="C1144" s="270">
        <v>10289.3197</v>
      </c>
      <c r="D1144" s="270">
        <v>5479.5657999999994</v>
      </c>
      <c r="E1144" s="270">
        <v>2377.8894499999997</v>
      </c>
      <c r="F1144" s="270">
        <v>217.75555</v>
      </c>
      <c r="G1144" s="270">
        <v>2551.4050499999998</v>
      </c>
      <c r="H1144" s="270">
        <v>20915.935549999998</v>
      </c>
    </row>
    <row r="1145" spans="1:8">
      <c r="A1145" s="268">
        <v>42052</v>
      </c>
      <c r="B1145" s="269" t="s">
        <v>199</v>
      </c>
      <c r="C1145" s="270">
        <v>8378.2655500000001</v>
      </c>
      <c r="D1145" s="270">
        <v>4461.8361500000001</v>
      </c>
      <c r="E1145" s="270">
        <v>1936.23965</v>
      </c>
      <c r="F1145" s="270">
        <v>177.3117</v>
      </c>
      <c r="G1145" s="270">
        <v>2077.5275000000001</v>
      </c>
      <c r="H1145" s="270">
        <v>17031.180550000001</v>
      </c>
    </row>
    <row r="1146" spans="1:8">
      <c r="A1146" s="268">
        <v>42052</v>
      </c>
      <c r="B1146" s="269" t="s">
        <v>200</v>
      </c>
      <c r="C1146" s="270">
        <v>5024.4281999999994</v>
      </c>
      <c r="D1146" s="270">
        <v>2675.7532500000002</v>
      </c>
      <c r="E1146" s="270">
        <v>1161.1586499999999</v>
      </c>
      <c r="F1146" s="270">
        <v>106.33329999999999</v>
      </c>
      <c r="G1146" s="270">
        <v>1245.8891999999998</v>
      </c>
      <c r="H1146" s="270">
        <v>10213.562599999999</v>
      </c>
    </row>
    <row r="1147" spans="1:8">
      <c r="A1147" s="268">
        <v>42052</v>
      </c>
      <c r="B1147" s="269" t="s">
        <v>201</v>
      </c>
      <c r="C1147" s="270">
        <v>1540.8664000000001</v>
      </c>
      <c r="D1147" s="270">
        <v>820.58659999999998</v>
      </c>
      <c r="E1147" s="270">
        <v>356.09815000000003</v>
      </c>
      <c r="F1147" s="270">
        <v>32.609399999999994</v>
      </c>
      <c r="G1147" s="270">
        <v>382.08265</v>
      </c>
      <c r="H1147" s="270">
        <v>3132.2431999999999</v>
      </c>
    </row>
    <row r="1148" spans="1:8">
      <c r="A1148" s="268">
        <v>42052</v>
      </c>
      <c r="B1148" s="269" t="s">
        <v>202</v>
      </c>
      <c r="C1148" s="270">
        <v>104.41229999999999</v>
      </c>
      <c r="D1148" s="270">
        <v>55.60445</v>
      </c>
      <c r="E1148" s="270">
        <v>24.129799999999999</v>
      </c>
      <c r="F1148" s="270">
        <v>2.21</v>
      </c>
      <c r="G1148" s="270">
        <v>25.891000000000002</v>
      </c>
      <c r="H1148" s="270">
        <v>212.24754999999999</v>
      </c>
    </row>
    <row r="1149" spans="1:8">
      <c r="A1149" s="268">
        <v>42052</v>
      </c>
      <c r="B1149" s="269" t="s">
        <v>203</v>
      </c>
      <c r="C1149" s="270">
        <v>0</v>
      </c>
      <c r="D1149" s="270">
        <v>0</v>
      </c>
      <c r="E1149" s="270">
        <v>0</v>
      </c>
      <c r="F1149" s="270">
        <v>0</v>
      </c>
      <c r="G1149" s="270">
        <v>0</v>
      </c>
      <c r="H1149" s="270">
        <v>0</v>
      </c>
    </row>
    <row r="1150" spans="1:8">
      <c r="A1150" s="268">
        <v>42052</v>
      </c>
      <c r="B1150" s="269" t="s">
        <v>204</v>
      </c>
      <c r="C1150" s="270">
        <v>0</v>
      </c>
      <c r="D1150" s="270">
        <v>0</v>
      </c>
      <c r="E1150" s="270">
        <v>0</v>
      </c>
      <c r="F1150" s="270">
        <v>0</v>
      </c>
      <c r="G1150" s="270">
        <v>0</v>
      </c>
      <c r="H1150" s="270">
        <v>0</v>
      </c>
    </row>
    <row r="1151" spans="1:8">
      <c r="A1151" s="268">
        <v>42052</v>
      </c>
      <c r="B1151" s="269" t="s">
        <v>205</v>
      </c>
      <c r="C1151" s="270">
        <v>0</v>
      </c>
      <c r="D1151" s="270">
        <v>0</v>
      </c>
      <c r="E1151" s="270">
        <v>0</v>
      </c>
      <c r="F1151" s="270">
        <v>0</v>
      </c>
      <c r="G1151" s="270">
        <v>0</v>
      </c>
      <c r="H1151" s="270">
        <v>0</v>
      </c>
    </row>
    <row r="1152" spans="1:8">
      <c r="A1152" s="268">
        <v>42052</v>
      </c>
      <c r="B1152" s="269" t="s">
        <v>71</v>
      </c>
      <c r="C1152" s="270">
        <v>0</v>
      </c>
      <c r="D1152" s="270">
        <v>0</v>
      </c>
      <c r="E1152" s="270">
        <v>0</v>
      </c>
      <c r="F1152" s="270">
        <v>0</v>
      </c>
      <c r="G1152" s="270">
        <v>0</v>
      </c>
      <c r="H1152" s="270">
        <v>0</v>
      </c>
    </row>
    <row r="1153" spans="1:8">
      <c r="A1153" s="268">
        <v>42052</v>
      </c>
      <c r="B1153" s="269" t="s">
        <v>206</v>
      </c>
      <c r="C1153" s="270">
        <v>0</v>
      </c>
      <c r="D1153" s="270">
        <v>0</v>
      </c>
      <c r="E1153" s="270">
        <v>0</v>
      </c>
      <c r="F1153" s="270">
        <v>0</v>
      </c>
      <c r="G1153" s="270">
        <v>0</v>
      </c>
      <c r="H1153" s="270">
        <v>0</v>
      </c>
    </row>
    <row r="1154" spans="1:8">
      <c r="A1154" s="268">
        <v>42053</v>
      </c>
      <c r="B1154" s="269" t="s">
        <v>185</v>
      </c>
      <c r="C1154" s="270">
        <v>0</v>
      </c>
      <c r="D1154" s="270">
        <v>0</v>
      </c>
      <c r="E1154" s="270">
        <v>0</v>
      </c>
      <c r="F1154" s="270">
        <v>0</v>
      </c>
      <c r="G1154" s="270">
        <v>0</v>
      </c>
      <c r="H1154" s="270">
        <v>0</v>
      </c>
    </row>
    <row r="1155" spans="1:8">
      <c r="A1155" s="268">
        <v>42053</v>
      </c>
      <c r="B1155" s="269" t="s">
        <v>186</v>
      </c>
      <c r="C1155" s="270">
        <v>0</v>
      </c>
      <c r="D1155" s="270">
        <v>0</v>
      </c>
      <c r="E1155" s="270">
        <v>0</v>
      </c>
      <c r="F1155" s="270">
        <v>0</v>
      </c>
      <c r="G1155" s="270">
        <v>0</v>
      </c>
      <c r="H1155" s="270">
        <v>0</v>
      </c>
    </row>
    <row r="1156" spans="1:8">
      <c r="A1156" s="268">
        <v>42053</v>
      </c>
      <c r="B1156" s="269" t="s">
        <v>187</v>
      </c>
      <c r="C1156" s="270">
        <v>0</v>
      </c>
      <c r="D1156" s="270">
        <v>0</v>
      </c>
      <c r="E1156" s="270">
        <v>0</v>
      </c>
      <c r="F1156" s="270">
        <v>0</v>
      </c>
      <c r="G1156" s="270">
        <v>0</v>
      </c>
      <c r="H1156" s="270">
        <v>0</v>
      </c>
    </row>
    <row r="1157" spans="1:8">
      <c r="A1157" s="268">
        <v>42053</v>
      </c>
      <c r="B1157" s="269" t="s">
        <v>188</v>
      </c>
      <c r="C1157" s="270">
        <v>0</v>
      </c>
      <c r="D1157" s="270">
        <v>0</v>
      </c>
      <c r="E1157" s="270">
        <v>0</v>
      </c>
      <c r="F1157" s="270">
        <v>0</v>
      </c>
      <c r="G1157" s="270">
        <v>0</v>
      </c>
      <c r="H1157" s="270">
        <v>0</v>
      </c>
    </row>
    <row r="1158" spans="1:8">
      <c r="A1158" s="268">
        <v>42053</v>
      </c>
      <c r="B1158" s="269" t="s">
        <v>189</v>
      </c>
      <c r="C1158" s="270">
        <v>0</v>
      </c>
      <c r="D1158" s="270">
        <v>0</v>
      </c>
      <c r="E1158" s="270">
        <v>0</v>
      </c>
      <c r="F1158" s="270">
        <v>0</v>
      </c>
      <c r="G1158" s="270">
        <v>0</v>
      </c>
      <c r="H1158" s="270">
        <v>0</v>
      </c>
    </row>
    <row r="1159" spans="1:8">
      <c r="A1159" s="268">
        <v>42053</v>
      </c>
      <c r="B1159" s="269" t="s">
        <v>190</v>
      </c>
      <c r="C1159" s="270">
        <v>0</v>
      </c>
      <c r="D1159" s="270">
        <v>0</v>
      </c>
      <c r="E1159" s="270">
        <v>0</v>
      </c>
      <c r="F1159" s="270">
        <v>0</v>
      </c>
      <c r="G1159" s="270">
        <v>0</v>
      </c>
      <c r="H1159" s="270">
        <v>0</v>
      </c>
    </row>
    <row r="1160" spans="1:8">
      <c r="A1160" s="268">
        <v>42053</v>
      </c>
      <c r="B1160" s="269" t="s">
        <v>191</v>
      </c>
      <c r="C1160" s="270">
        <v>0</v>
      </c>
      <c r="D1160" s="270">
        <v>0</v>
      </c>
      <c r="E1160" s="270">
        <v>0</v>
      </c>
      <c r="F1160" s="270">
        <v>0</v>
      </c>
      <c r="G1160" s="270">
        <v>0</v>
      </c>
      <c r="H1160" s="270">
        <v>0</v>
      </c>
    </row>
    <row r="1161" spans="1:8">
      <c r="A1161" s="268">
        <v>42053</v>
      </c>
      <c r="B1161" s="269" t="s">
        <v>192</v>
      </c>
      <c r="C1161" s="270">
        <v>142.3801</v>
      </c>
      <c r="D1161" s="270">
        <v>75.824249999999992</v>
      </c>
      <c r="E1161" s="270">
        <v>32.904350000000001</v>
      </c>
      <c r="F1161" s="270">
        <v>3.0132499999999998</v>
      </c>
      <c r="G1161" s="270">
        <v>35.305599999999998</v>
      </c>
      <c r="H1161" s="270">
        <v>289.42755000000005</v>
      </c>
    </row>
    <row r="1162" spans="1:8">
      <c r="A1162" s="268">
        <v>42053</v>
      </c>
      <c r="B1162" s="269" t="s">
        <v>193</v>
      </c>
      <c r="C1162" s="270">
        <v>1730.70625</v>
      </c>
      <c r="D1162" s="270">
        <v>921.68560000000002</v>
      </c>
      <c r="E1162" s="270">
        <v>399.97089999999997</v>
      </c>
      <c r="F1162" s="270">
        <v>36.62735</v>
      </c>
      <c r="G1162" s="270">
        <v>429.15735000000001</v>
      </c>
      <c r="H1162" s="270">
        <v>3518.1474499999999</v>
      </c>
    </row>
    <row r="1163" spans="1:8">
      <c r="A1163" s="268">
        <v>42053</v>
      </c>
      <c r="B1163" s="269" t="s">
        <v>65</v>
      </c>
      <c r="C1163" s="270">
        <v>4844.0802999999996</v>
      </c>
      <c r="D1163" s="270">
        <v>2579.7092000000002</v>
      </c>
      <c r="E1163" s="270">
        <v>1119.47975</v>
      </c>
      <c r="F1163" s="270">
        <v>102.5168</v>
      </c>
      <c r="G1163" s="270">
        <v>1201.1690000000001</v>
      </c>
      <c r="H1163" s="270">
        <v>9846.9550499999987</v>
      </c>
    </row>
    <row r="1164" spans="1:8">
      <c r="A1164" s="268">
        <v>42053</v>
      </c>
      <c r="B1164" s="269" t="s">
        <v>194</v>
      </c>
      <c r="C1164" s="270">
        <v>7425.9017499999991</v>
      </c>
      <c r="D1164" s="270">
        <v>3954.6556</v>
      </c>
      <c r="E1164" s="270">
        <v>1716.1457499999999</v>
      </c>
      <c r="F1164" s="270">
        <v>157.15649999999999</v>
      </c>
      <c r="G1164" s="270">
        <v>1841.3737000000001</v>
      </c>
      <c r="H1164" s="270">
        <v>15095.233299999998</v>
      </c>
    </row>
    <row r="1165" spans="1:8">
      <c r="A1165" s="268">
        <v>42053</v>
      </c>
      <c r="B1165" s="269" t="s">
        <v>195</v>
      </c>
      <c r="C1165" s="270">
        <v>9292.6606999999985</v>
      </c>
      <c r="D1165" s="270">
        <v>4948.7960499999999</v>
      </c>
      <c r="E1165" s="270">
        <v>2147.5589999999997</v>
      </c>
      <c r="F1165" s="270">
        <v>196.6628</v>
      </c>
      <c r="G1165" s="270">
        <v>2304.2667000000001</v>
      </c>
      <c r="H1165" s="270">
        <v>18889.945249999997</v>
      </c>
    </row>
    <row r="1166" spans="1:8">
      <c r="A1166" s="268">
        <v>42053</v>
      </c>
      <c r="B1166" s="269" t="s">
        <v>196</v>
      </c>
      <c r="C1166" s="270">
        <v>10624.70335</v>
      </c>
      <c r="D1166" s="270">
        <v>5658.1737499999999</v>
      </c>
      <c r="E1166" s="270">
        <v>2455.3975500000001</v>
      </c>
      <c r="F1166" s="270">
        <v>224.85305</v>
      </c>
      <c r="G1166" s="270">
        <v>2634.5690500000001</v>
      </c>
      <c r="H1166" s="270">
        <v>21597.696749999999</v>
      </c>
    </row>
    <row r="1167" spans="1:8">
      <c r="A1167" s="268">
        <v>42053</v>
      </c>
      <c r="B1167" s="269" t="s">
        <v>197</v>
      </c>
      <c r="C1167" s="270">
        <v>10918.9555</v>
      </c>
      <c r="D1167" s="270">
        <v>5814.8771999999999</v>
      </c>
      <c r="E1167" s="270">
        <v>2523.3992499999999</v>
      </c>
      <c r="F1167" s="270">
        <v>231.08100000000002</v>
      </c>
      <c r="G1167" s="270">
        <v>2707.53305</v>
      </c>
      <c r="H1167" s="270">
        <v>22195.846000000001</v>
      </c>
    </row>
    <row r="1168" spans="1:8">
      <c r="A1168" s="268">
        <v>42053</v>
      </c>
      <c r="B1168" s="269" t="s">
        <v>198</v>
      </c>
      <c r="C1168" s="270">
        <v>10162.7598</v>
      </c>
      <c r="D1168" s="270">
        <v>5412.1667500000003</v>
      </c>
      <c r="E1168" s="270">
        <v>2348.64095</v>
      </c>
      <c r="F1168" s="270">
        <v>215.0772</v>
      </c>
      <c r="G1168" s="270">
        <v>2520.0221999999999</v>
      </c>
      <c r="H1168" s="270">
        <v>20658.666899999997</v>
      </c>
    </row>
    <row r="1169" spans="1:8">
      <c r="A1169" s="268">
        <v>42053</v>
      </c>
      <c r="B1169" s="269" t="s">
        <v>199</v>
      </c>
      <c r="C1169" s="270">
        <v>8264.3613000000005</v>
      </c>
      <c r="D1169" s="270">
        <v>4401.1767499999996</v>
      </c>
      <c r="E1169" s="270">
        <v>1909.9159999999999</v>
      </c>
      <c r="F1169" s="270">
        <v>174.90109999999999</v>
      </c>
      <c r="G1169" s="270">
        <v>2049.2837</v>
      </c>
      <c r="H1169" s="270">
        <v>16799.638849999999</v>
      </c>
    </row>
    <row r="1170" spans="1:8">
      <c r="A1170" s="268">
        <v>42053</v>
      </c>
      <c r="B1170" s="269" t="s">
        <v>200</v>
      </c>
      <c r="C1170" s="270">
        <v>4992.7878000000001</v>
      </c>
      <c r="D1170" s="270">
        <v>2658.9036999999998</v>
      </c>
      <c r="E1170" s="270">
        <v>1153.8469500000001</v>
      </c>
      <c r="F1170" s="270">
        <v>105.6635</v>
      </c>
      <c r="G1170" s="270">
        <v>1238.04285</v>
      </c>
      <c r="H1170" s="270">
        <v>10149.2448</v>
      </c>
    </row>
    <row r="1171" spans="1:8">
      <c r="A1171" s="268">
        <v>42053</v>
      </c>
      <c r="B1171" s="269" t="s">
        <v>201</v>
      </c>
      <c r="C1171" s="270">
        <v>1575.6704999999999</v>
      </c>
      <c r="D1171" s="270">
        <v>839.12170000000003</v>
      </c>
      <c r="E1171" s="270">
        <v>364.14169999999996</v>
      </c>
      <c r="F1171" s="270">
        <v>33.346350000000001</v>
      </c>
      <c r="G1171" s="270">
        <v>390.71355</v>
      </c>
      <c r="H1171" s="270">
        <v>3202.9938000000002</v>
      </c>
    </row>
    <row r="1172" spans="1:8">
      <c r="A1172" s="268">
        <v>42053</v>
      </c>
      <c r="B1172" s="269" t="s">
        <v>202</v>
      </c>
      <c r="C1172" s="270">
        <v>107.57599999999999</v>
      </c>
      <c r="D1172" s="270">
        <v>57.289149999999999</v>
      </c>
      <c r="E1172" s="270">
        <v>24.860800000000001</v>
      </c>
      <c r="F1172" s="270">
        <v>2.2763</v>
      </c>
      <c r="G1172" s="270">
        <v>26.675549999999998</v>
      </c>
      <c r="H1172" s="270">
        <v>218.67779999999996</v>
      </c>
    </row>
    <row r="1173" spans="1:8">
      <c r="A1173" s="268">
        <v>42053</v>
      </c>
      <c r="B1173" s="269" t="s">
        <v>203</v>
      </c>
      <c r="C1173" s="270">
        <v>0</v>
      </c>
      <c r="D1173" s="270">
        <v>0</v>
      </c>
      <c r="E1173" s="270">
        <v>0</v>
      </c>
      <c r="F1173" s="270">
        <v>0</v>
      </c>
      <c r="G1173" s="270">
        <v>0</v>
      </c>
      <c r="H1173" s="270">
        <v>0</v>
      </c>
    </row>
    <row r="1174" spans="1:8">
      <c r="A1174" s="268">
        <v>42053</v>
      </c>
      <c r="B1174" s="269" t="s">
        <v>204</v>
      </c>
      <c r="C1174" s="270">
        <v>0</v>
      </c>
      <c r="D1174" s="270">
        <v>0</v>
      </c>
      <c r="E1174" s="270">
        <v>0</v>
      </c>
      <c r="F1174" s="270">
        <v>0</v>
      </c>
      <c r="G1174" s="270">
        <v>0</v>
      </c>
      <c r="H1174" s="270">
        <v>0</v>
      </c>
    </row>
    <row r="1175" spans="1:8">
      <c r="A1175" s="268">
        <v>42053</v>
      </c>
      <c r="B1175" s="269" t="s">
        <v>205</v>
      </c>
      <c r="C1175" s="270">
        <v>0</v>
      </c>
      <c r="D1175" s="270">
        <v>0</v>
      </c>
      <c r="E1175" s="270">
        <v>0</v>
      </c>
      <c r="F1175" s="270">
        <v>0</v>
      </c>
      <c r="G1175" s="270">
        <v>0</v>
      </c>
      <c r="H1175" s="270">
        <v>0</v>
      </c>
    </row>
    <row r="1176" spans="1:8">
      <c r="A1176" s="268">
        <v>42053</v>
      </c>
      <c r="B1176" s="269" t="s">
        <v>71</v>
      </c>
      <c r="C1176" s="270">
        <v>0</v>
      </c>
      <c r="D1176" s="270">
        <v>0</v>
      </c>
      <c r="E1176" s="270">
        <v>0</v>
      </c>
      <c r="F1176" s="270">
        <v>0</v>
      </c>
      <c r="G1176" s="270">
        <v>0</v>
      </c>
      <c r="H1176" s="270">
        <v>0</v>
      </c>
    </row>
    <row r="1177" spans="1:8">
      <c r="A1177" s="268">
        <v>42053</v>
      </c>
      <c r="B1177" s="269" t="s">
        <v>206</v>
      </c>
      <c r="C1177" s="270">
        <v>0</v>
      </c>
      <c r="D1177" s="270">
        <v>0</v>
      </c>
      <c r="E1177" s="270">
        <v>0</v>
      </c>
      <c r="F1177" s="270">
        <v>0</v>
      </c>
      <c r="G1177" s="270">
        <v>0</v>
      </c>
      <c r="H1177" s="270">
        <v>0</v>
      </c>
    </row>
    <row r="1178" spans="1:8">
      <c r="A1178" s="268">
        <v>42054</v>
      </c>
      <c r="B1178" s="269" t="s">
        <v>185</v>
      </c>
      <c r="C1178" s="270">
        <v>0</v>
      </c>
      <c r="D1178" s="270">
        <v>0</v>
      </c>
      <c r="E1178" s="270">
        <v>0</v>
      </c>
      <c r="F1178" s="270">
        <v>0</v>
      </c>
      <c r="G1178" s="270">
        <v>0</v>
      </c>
      <c r="H1178" s="270">
        <v>0</v>
      </c>
    </row>
    <row r="1179" spans="1:8">
      <c r="A1179" s="268">
        <v>42054</v>
      </c>
      <c r="B1179" s="269" t="s">
        <v>186</v>
      </c>
      <c r="C1179" s="270">
        <v>0</v>
      </c>
      <c r="D1179" s="270">
        <v>0</v>
      </c>
      <c r="E1179" s="270">
        <v>0</v>
      </c>
      <c r="F1179" s="270">
        <v>0</v>
      </c>
      <c r="G1179" s="270">
        <v>0</v>
      </c>
      <c r="H1179" s="270">
        <v>0</v>
      </c>
    </row>
    <row r="1180" spans="1:8">
      <c r="A1180" s="268">
        <v>42054</v>
      </c>
      <c r="B1180" s="269" t="s">
        <v>187</v>
      </c>
      <c r="C1180" s="270">
        <v>0</v>
      </c>
      <c r="D1180" s="270">
        <v>0</v>
      </c>
      <c r="E1180" s="270">
        <v>0</v>
      </c>
      <c r="F1180" s="270">
        <v>0</v>
      </c>
      <c r="G1180" s="270">
        <v>0</v>
      </c>
      <c r="H1180" s="270">
        <v>0</v>
      </c>
    </row>
    <row r="1181" spans="1:8">
      <c r="A1181" s="268">
        <v>42054</v>
      </c>
      <c r="B1181" s="269" t="s">
        <v>188</v>
      </c>
      <c r="C1181" s="270">
        <v>0</v>
      </c>
      <c r="D1181" s="270">
        <v>0</v>
      </c>
      <c r="E1181" s="270">
        <v>0</v>
      </c>
      <c r="F1181" s="270">
        <v>0</v>
      </c>
      <c r="G1181" s="270">
        <v>0</v>
      </c>
      <c r="H1181" s="270">
        <v>0</v>
      </c>
    </row>
    <row r="1182" spans="1:8">
      <c r="A1182" s="268">
        <v>42054</v>
      </c>
      <c r="B1182" s="269" t="s">
        <v>189</v>
      </c>
      <c r="C1182" s="270">
        <v>0</v>
      </c>
      <c r="D1182" s="270">
        <v>0</v>
      </c>
      <c r="E1182" s="270">
        <v>0</v>
      </c>
      <c r="F1182" s="270">
        <v>0</v>
      </c>
      <c r="G1182" s="270">
        <v>0</v>
      </c>
      <c r="H1182" s="270">
        <v>0</v>
      </c>
    </row>
    <row r="1183" spans="1:8">
      <c r="A1183" s="268">
        <v>42054</v>
      </c>
      <c r="B1183" s="269" t="s">
        <v>190</v>
      </c>
      <c r="C1183" s="270">
        <v>0</v>
      </c>
      <c r="D1183" s="270">
        <v>0</v>
      </c>
      <c r="E1183" s="270">
        <v>0</v>
      </c>
      <c r="F1183" s="270">
        <v>0</v>
      </c>
      <c r="G1183" s="270">
        <v>0</v>
      </c>
      <c r="H1183" s="270">
        <v>0</v>
      </c>
    </row>
    <row r="1184" spans="1:8">
      <c r="A1184" s="268">
        <v>42054</v>
      </c>
      <c r="B1184" s="269" t="s">
        <v>191</v>
      </c>
      <c r="C1184" s="270">
        <v>0</v>
      </c>
      <c r="D1184" s="270">
        <v>0</v>
      </c>
      <c r="E1184" s="270">
        <v>0</v>
      </c>
      <c r="F1184" s="270">
        <v>0</v>
      </c>
      <c r="G1184" s="270">
        <v>0</v>
      </c>
      <c r="H1184" s="270">
        <v>0</v>
      </c>
    </row>
    <row r="1185" spans="1:8">
      <c r="A1185" s="268">
        <v>42054</v>
      </c>
      <c r="B1185" s="269" t="s">
        <v>192</v>
      </c>
      <c r="C1185" s="270">
        <v>148.70749999999998</v>
      </c>
      <c r="D1185" s="270">
        <v>79.194500000000005</v>
      </c>
      <c r="E1185" s="270">
        <v>34.367200000000004</v>
      </c>
      <c r="F1185" s="270">
        <v>3.1475499999999998</v>
      </c>
      <c r="G1185" s="270">
        <v>36.874699999999997</v>
      </c>
      <c r="H1185" s="270">
        <v>302.29145</v>
      </c>
    </row>
    <row r="1186" spans="1:8">
      <c r="A1186" s="268">
        <v>42054</v>
      </c>
      <c r="B1186" s="269" t="s">
        <v>193</v>
      </c>
      <c r="C1186" s="270">
        <v>1705.3949499999999</v>
      </c>
      <c r="D1186" s="270">
        <v>908.20630000000006</v>
      </c>
      <c r="E1186" s="270">
        <v>394.12119999999999</v>
      </c>
      <c r="F1186" s="270">
        <v>36.091850000000001</v>
      </c>
      <c r="G1186" s="270">
        <v>422.88009999999997</v>
      </c>
      <c r="H1186" s="270">
        <v>3466.6943999999994</v>
      </c>
    </row>
    <row r="1187" spans="1:8">
      <c r="A1187" s="268">
        <v>42054</v>
      </c>
      <c r="B1187" s="269" t="s">
        <v>65</v>
      </c>
      <c r="C1187" s="270">
        <v>4673.2243499999995</v>
      </c>
      <c r="D1187" s="270">
        <v>2488.7201</v>
      </c>
      <c r="E1187" s="270">
        <v>1079.9947</v>
      </c>
      <c r="F1187" s="270">
        <v>98.900899999999993</v>
      </c>
      <c r="G1187" s="270">
        <v>1158.8024499999999</v>
      </c>
      <c r="H1187" s="270">
        <v>9499.6424999999999</v>
      </c>
    </row>
    <row r="1188" spans="1:8">
      <c r="A1188" s="268">
        <v>42054</v>
      </c>
      <c r="B1188" s="269" t="s">
        <v>194</v>
      </c>
      <c r="C1188" s="270">
        <v>7261.3740499999994</v>
      </c>
      <c r="D1188" s="270">
        <v>3867.0367499999998</v>
      </c>
      <c r="E1188" s="270">
        <v>1678.1226999999999</v>
      </c>
      <c r="F1188" s="270">
        <v>153.67404999999999</v>
      </c>
      <c r="G1188" s="270">
        <v>1800.5762499999998</v>
      </c>
      <c r="H1188" s="270">
        <v>14760.783799999999</v>
      </c>
    </row>
    <row r="1189" spans="1:8">
      <c r="A1189" s="268">
        <v>42054</v>
      </c>
      <c r="B1189" s="269" t="s">
        <v>195</v>
      </c>
      <c r="C1189" s="270">
        <v>8931.964899999999</v>
      </c>
      <c r="D1189" s="270">
        <v>4756.70795</v>
      </c>
      <c r="E1189" s="270">
        <v>2064.2012</v>
      </c>
      <c r="F1189" s="270">
        <v>189.02979999999999</v>
      </c>
      <c r="G1189" s="270">
        <v>2214.8262999999997</v>
      </c>
      <c r="H1189" s="270">
        <v>18156.730149999999</v>
      </c>
    </row>
    <row r="1190" spans="1:8">
      <c r="A1190" s="268">
        <v>42054</v>
      </c>
      <c r="B1190" s="269" t="s">
        <v>196</v>
      </c>
      <c r="C1190" s="270">
        <v>10102.644399999999</v>
      </c>
      <c r="D1190" s="270">
        <v>5380.1514999999999</v>
      </c>
      <c r="E1190" s="270">
        <v>2334.7476999999999</v>
      </c>
      <c r="F1190" s="270">
        <v>213.80474999999998</v>
      </c>
      <c r="G1190" s="270">
        <v>2505.1157499999999</v>
      </c>
      <c r="H1190" s="270">
        <v>20536.464099999997</v>
      </c>
    </row>
    <row r="1191" spans="1:8">
      <c r="A1191" s="268">
        <v>42054</v>
      </c>
      <c r="B1191" s="269" t="s">
        <v>197</v>
      </c>
      <c r="C1191" s="270">
        <v>10450.6837</v>
      </c>
      <c r="D1191" s="270">
        <v>5565.4999499999994</v>
      </c>
      <c r="E1191" s="270">
        <v>2415.1806500000002</v>
      </c>
      <c r="F1191" s="270">
        <v>221.17085</v>
      </c>
      <c r="G1191" s="270">
        <v>2591.41795</v>
      </c>
      <c r="H1191" s="270">
        <v>21243.953099999999</v>
      </c>
    </row>
    <row r="1192" spans="1:8">
      <c r="A1192" s="268">
        <v>42054</v>
      </c>
      <c r="B1192" s="269" t="s">
        <v>198</v>
      </c>
      <c r="C1192" s="270">
        <v>9732.4566500000001</v>
      </c>
      <c r="D1192" s="270">
        <v>5183.0084500000003</v>
      </c>
      <c r="E1192" s="270">
        <v>2249.1968999999999</v>
      </c>
      <c r="F1192" s="270">
        <v>205.97030000000001</v>
      </c>
      <c r="G1192" s="270">
        <v>2413.3217</v>
      </c>
      <c r="H1192" s="270">
        <v>19783.954000000002</v>
      </c>
    </row>
    <row r="1193" spans="1:8">
      <c r="A1193" s="268">
        <v>42054</v>
      </c>
      <c r="B1193" s="269" t="s">
        <v>199</v>
      </c>
      <c r="C1193" s="270">
        <v>7849.8774999999996</v>
      </c>
      <c r="D1193" s="270">
        <v>4180.4436500000002</v>
      </c>
      <c r="E1193" s="270">
        <v>1814.1278</v>
      </c>
      <c r="F1193" s="270">
        <v>166.12909999999999</v>
      </c>
      <c r="G1193" s="270">
        <v>1946.5050999999999</v>
      </c>
      <c r="H1193" s="270">
        <v>15957.08315</v>
      </c>
    </row>
    <row r="1194" spans="1:8">
      <c r="A1194" s="268">
        <v>42054</v>
      </c>
      <c r="B1194" s="269" t="s">
        <v>200</v>
      </c>
      <c r="C1194" s="270">
        <v>4546.6644499999993</v>
      </c>
      <c r="D1194" s="270">
        <v>2421.32105</v>
      </c>
      <c r="E1194" s="270">
        <v>1050.7462</v>
      </c>
      <c r="F1194" s="270">
        <v>96.222549999999998</v>
      </c>
      <c r="G1194" s="270">
        <v>1127.4195999999999</v>
      </c>
      <c r="H1194" s="270">
        <v>9242.3738499999999</v>
      </c>
    </row>
    <row r="1195" spans="1:8">
      <c r="A1195" s="268">
        <v>42054</v>
      </c>
      <c r="B1195" s="269" t="s">
        <v>201</v>
      </c>
      <c r="C1195" s="270">
        <v>1195.9908</v>
      </c>
      <c r="D1195" s="270">
        <v>636.92369999999994</v>
      </c>
      <c r="E1195" s="270">
        <v>276.39704999999998</v>
      </c>
      <c r="F1195" s="270">
        <v>25.311299999999999</v>
      </c>
      <c r="G1195" s="270">
        <v>296.56585000000001</v>
      </c>
      <c r="H1195" s="270">
        <v>2431.1886999999992</v>
      </c>
    </row>
    <row r="1196" spans="1:8">
      <c r="A1196" s="268">
        <v>42054</v>
      </c>
      <c r="B1196" s="269" t="s">
        <v>202</v>
      </c>
      <c r="C1196" s="270">
        <v>110.7397</v>
      </c>
      <c r="D1196" s="270">
        <v>58.974700000000006</v>
      </c>
      <c r="E1196" s="270">
        <v>25.592650000000003</v>
      </c>
      <c r="F1196" s="270">
        <v>2.3434500000000003</v>
      </c>
      <c r="G1196" s="270">
        <v>27.460099999999997</v>
      </c>
      <c r="H1196" s="270">
        <v>225.11060000000001</v>
      </c>
    </row>
    <row r="1197" spans="1:8">
      <c r="A1197" s="268">
        <v>42054</v>
      </c>
      <c r="B1197" s="269" t="s">
        <v>203</v>
      </c>
      <c r="C1197" s="270">
        <v>0</v>
      </c>
      <c r="D1197" s="270">
        <v>0</v>
      </c>
      <c r="E1197" s="270">
        <v>0</v>
      </c>
      <c r="F1197" s="270">
        <v>0</v>
      </c>
      <c r="G1197" s="270">
        <v>0</v>
      </c>
      <c r="H1197" s="270">
        <v>0</v>
      </c>
    </row>
    <row r="1198" spans="1:8">
      <c r="A1198" s="268">
        <v>42054</v>
      </c>
      <c r="B1198" s="269" t="s">
        <v>204</v>
      </c>
      <c r="C1198" s="270">
        <v>0</v>
      </c>
      <c r="D1198" s="270">
        <v>0</v>
      </c>
      <c r="E1198" s="270">
        <v>0</v>
      </c>
      <c r="F1198" s="270">
        <v>0</v>
      </c>
      <c r="G1198" s="270">
        <v>0</v>
      </c>
      <c r="H1198" s="270">
        <v>0</v>
      </c>
    </row>
    <row r="1199" spans="1:8">
      <c r="A1199" s="268">
        <v>42054</v>
      </c>
      <c r="B1199" s="269" t="s">
        <v>205</v>
      </c>
      <c r="C1199" s="270">
        <v>0</v>
      </c>
      <c r="D1199" s="270">
        <v>0</v>
      </c>
      <c r="E1199" s="270">
        <v>0</v>
      </c>
      <c r="F1199" s="270">
        <v>0</v>
      </c>
      <c r="G1199" s="270">
        <v>0</v>
      </c>
      <c r="H1199" s="270">
        <v>0</v>
      </c>
    </row>
    <row r="1200" spans="1:8">
      <c r="A1200" s="268">
        <v>42054</v>
      </c>
      <c r="B1200" s="269" t="s">
        <v>71</v>
      </c>
      <c r="C1200" s="270">
        <v>0</v>
      </c>
      <c r="D1200" s="270">
        <v>0</v>
      </c>
      <c r="E1200" s="270">
        <v>0</v>
      </c>
      <c r="F1200" s="270">
        <v>0</v>
      </c>
      <c r="G1200" s="270">
        <v>0</v>
      </c>
      <c r="H1200" s="270">
        <v>0</v>
      </c>
    </row>
    <row r="1201" spans="1:8">
      <c r="A1201" s="268">
        <v>42054</v>
      </c>
      <c r="B1201" s="269" t="s">
        <v>206</v>
      </c>
      <c r="C1201" s="270">
        <v>0</v>
      </c>
      <c r="D1201" s="270">
        <v>0</v>
      </c>
      <c r="E1201" s="270">
        <v>0</v>
      </c>
      <c r="F1201" s="270">
        <v>0</v>
      </c>
      <c r="G1201" s="270">
        <v>0</v>
      </c>
      <c r="H1201" s="270">
        <v>0</v>
      </c>
    </row>
    <row r="1202" spans="1:8">
      <c r="A1202" s="268">
        <v>42055</v>
      </c>
      <c r="B1202" s="269" t="s">
        <v>185</v>
      </c>
      <c r="C1202" s="270">
        <v>0</v>
      </c>
      <c r="D1202" s="270">
        <v>0</v>
      </c>
      <c r="E1202" s="270">
        <v>0</v>
      </c>
      <c r="F1202" s="270">
        <v>0</v>
      </c>
      <c r="G1202" s="270">
        <v>0</v>
      </c>
      <c r="H1202" s="270">
        <v>0</v>
      </c>
    </row>
    <row r="1203" spans="1:8">
      <c r="A1203" s="268">
        <v>42055</v>
      </c>
      <c r="B1203" s="269" t="s">
        <v>186</v>
      </c>
      <c r="C1203" s="270">
        <v>0</v>
      </c>
      <c r="D1203" s="270">
        <v>0</v>
      </c>
      <c r="E1203" s="270">
        <v>0</v>
      </c>
      <c r="F1203" s="270">
        <v>0</v>
      </c>
      <c r="G1203" s="270">
        <v>0</v>
      </c>
      <c r="H1203" s="270">
        <v>0</v>
      </c>
    </row>
    <row r="1204" spans="1:8">
      <c r="A1204" s="268">
        <v>42055</v>
      </c>
      <c r="B1204" s="269" t="s">
        <v>187</v>
      </c>
      <c r="C1204" s="270">
        <v>0</v>
      </c>
      <c r="D1204" s="270">
        <v>0</v>
      </c>
      <c r="E1204" s="270">
        <v>0</v>
      </c>
      <c r="F1204" s="270">
        <v>0</v>
      </c>
      <c r="G1204" s="270">
        <v>0</v>
      </c>
      <c r="H1204" s="270">
        <v>0</v>
      </c>
    </row>
    <row r="1205" spans="1:8">
      <c r="A1205" s="268">
        <v>42055</v>
      </c>
      <c r="B1205" s="269" t="s">
        <v>188</v>
      </c>
      <c r="C1205" s="270">
        <v>0</v>
      </c>
      <c r="D1205" s="270">
        <v>0</v>
      </c>
      <c r="E1205" s="270">
        <v>0</v>
      </c>
      <c r="F1205" s="270">
        <v>0</v>
      </c>
      <c r="G1205" s="270">
        <v>0</v>
      </c>
      <c r="H1205" s="270">
        <v>0</v>
      </c>
    </row>
    <row r="1206" spans="1:8">
      <c r="A1206" s="268">
        <v>42055</v>
      </c>
      <c r="B1206" s="269" t="s">
        <v>189</v>
      </c>
      <c r="C1206" s="270">
        <v>0</v>
      </c>
      <c r="D1206" s="270">
        <v>0</v>
      </c>
      <c r="E1206" s="270">
        <v>0</v>
      </c>
      <c r="F1206" s="270">
        <v>0</v>
      </c>
      <c r="G1206" s="270">
        <v>0</v>
      </c>
      <c r="H1206" s="270">
        <v>0</v>
      </c>
    </row>
    <row r="1207" spans="1:8">
      <c r="A1207" s="268">
        <v>42055</v>
      </c>
      <c r="B1207" s="269" t="s">
        <v>190</v>
      </c>
      <c r="C1207" s="270">
        <v>0</v>
      </c>
      <c r="D1207" s="270">
        <v>0</v>
      </c>
      <c r="E1207" s="270">
        <v>0</v>
      </c>
      <c r="F1207" s="270">
        <v>0</v>
      </c>
      <c r="G1207" s="270">
        <v>0</v>
      </c>
      <c r="H1207" s="270">
        <v>0</v>
      </c>
    </row>
    <row r="1208" spans="1:8">
      <c r="A1208" s="268">
        <v>42055</v>
      </c>
      <c r="B1208" s="269" t="s">
        <v>191</v>
      </c>
      <c r="C1208" s="270">
        <v>0</v>
      </c>
      <c r="D1208" s="270">
        <v>0</v>
      </c>
      <c r="E1208" s="270">
        <v>0</v>
      </c>
      <c r="F1208" s="270">
        <v>0</v>
      </c>
      <c r="G1208" s="270">
        <v>0</v>
      </c>
      <c r="H1208" s="270">
        <v>0</v>
      </c>
    </row>
    <row r="1209" spans="1:8">
      <c r="A1209" s="268">
        <v>42055</v>
      </c>
      <c r="B1209" s="269" t="s">
        <v>192</v>
      </c>
      <c r="C1209" s="270">
        <v>44.296050000000001</v>
      </c>
      <c r="D1209" s="270">
        <v>23.590049999999998</v>
      </c>
      <c r="E1209" s="270">
        <v>10.236549999999999</v>
      </c>
      <c r="F1209" s="270">
        <v>0.93754999999999999</v>
      </c>
      <c r="G1209" s="270">
        <v>10.983700000000001</v>
      </c>
      <c r="H1209" s="270">
        <v>90.043899999999979</v>
      </c>
    </row>
    <row r="1210" spans="1:8">
      <c r="A1210" s="268">
        <v>42055</v>
      </c>
      <c r="B1210" s="269" t="s">
        <v>193</v>
      </c>
      <c r="C1210" s="270">
        <v>673.93184999999994</v>
      </c>
      <c r="D1210" s="270">
        <v>358.90145000000001</v>
      </c>
      <c r="E1210" s="270">
        <v>155.74719999999999</v>
      </c>
      <c r="F1210" s="270">
        <v>14.263</v>
      </c>
      <c r="G1210" s="270">
        <v>167.11255</v>
      </c>
      <c r="H1210" s="270">
        <v>1369.95605</v>
      </c>
    </row>
    <row r="1211" spans="1:8">
      <c r="A1211" s="268">
        <v>42055</v>
      </c>
      <c r="B1211" s="269" t="s">
        <v>65</v>
      </c>
      <c r="C1211" s="270">
        <v>3069.078</v>
      </c>
      <c r="D1211" s="270">
        <v>1634.43355</v>
      </c>
      <c r="E1211" s="270">
        <v>709.27229999999997</v>
      </c>
      <c r="F1211" s="270">
        <v>64.951899999999995</v>
      </c>
      <c r="G1211" s="270">
        <v>761.02795000000003</v>
      </c>
      <c r="H1211" s="270">
        <v>6238.7636999999995</v>
      </c>
    </row>
    <row r="1212" spans="1:8">
      <c r="A1212" s="268">
        <v>42055</v>
      </c>
      <c r="B1212" s="269" t="s">
        <v>194</v>
      </c>
      <c r="C1212" s="270">
        <v>4970.6401999999998</v>
      </c>
      <c r="D1212" s="270">
        <v>2647.1091000000001</v>
      </c>
      <c r="E1212" s="270">
        <v>1148.7282499999999</v>
      </c>
      <c r="F1212" s="270">
        <v>105.19515</v>
      </c>
      <c r="G1212" s="270">
        <v>1232.5509999999999</v>
      </c>
      <c r="H1212" s="270">
        <v>10104.2237</v>
      </c>
    </row>
    <row r="1213" spans="1:8">
      <c r="A1213" s="268">
        <v>42055</v>
      </c>
      <c r="B1213" s="269" t="s">
        <v>195</v>
      </c>
      <c r="C1213" s="270">
        <v>6869.0387000000001</v>
      </c>
      <c r="D1213" s="270">
        <v>3658.0990999999995</v>
      </c>
      <c r="E1213" s="270">
        <v>1587.4532000000002</v>
      </c>
      <c r="F1213" s="270">
        <v>145.37125</v>
      </c>
      <c r="G1213" s="270">
        <v>1703.29035</v>
      </c>
      <c r="H1213" s="270">
        <v>13963.2526</v>
      </c>
    </row>
    <row r="1214" spans="1:8">
      <c r="A1214" s="268">
        <v>42055</v>
      </c>
      <c r="B1214" s="269" t="s">
        <v>196</v>
      </c>
      <c r="C1214" s="270">
        <v>8074.5214499999993</v>
      </c>
      <c r="D1214" s="270">
        <v>4300.0777499999995</v>
      </c>
      <c r="E1214" s="270">
        <v>1866.0432499999997</v>
      </c>
      <c r="F1214" s="270">
        <v>170.88314999999997</v>
      </c>
      <c r="G1214" s="270">
        <v>2002.2089999999998</v>
      </c>
      <c r="H1214" s="270">
        <v>16413.7346</v>
      </c>
    </row>
    <row r="1215" spans="1:8">
      <c r="A1215" s="268">
        <v>42055</v>
      </c>
      <c r="B1215" s="269" t="s">
        <v>197</v>
      </c>
      <c r="C1215" s="270">
        <v>7834.0581500000008</v>
      </c>
      <c r="D1215" s="270">
        <v>4172.0184499999996</v>
      </c>
      <c r="E1215" s="270">
        <v>1810.4719500000001</v>
      </c>
      <c r="F1215" s="270">
        <v>165.79419999999999</v>
      </c>
      <c r="G1215" s="270">
        <v>1942.5823499999999</v>
      </c>
      <c r="H1215" s="270">
        <v>15924.9251</v>
      </c>
    </row>
    <row r="1216" spans="1:8">
      <c r="A1216" s="268">
        <v>42055</v>
      </c>
      <c r="B1216" s="269" t="s">
        <v>198</v>
      </c>
      <c r="C1216" s="270">
        <v>7777.1055999999999</v>
      </c>
      <c r="D1216" s="270">
        <v>4141.6887499999993</v>
      </c>
      <c r="E1216" s="270">
        <v>1797.3097</v>
      </c>
      <c r="F1216" s="270">
        <v>164.5889</v>
      </c>
      <c r="G1216" s="270">
        <v>1928.46045</v>
      </c>
      <c r="H1216" s="270">
        <v>15809.153400000001</v>
      </c>
    </row>
    <row r="1217" spans="1:8">
      <c r="A1217" s="268">
        <v>42055</v>
      </c>
      <c r="B1217" s="269" t="s">
        <v>199</v>
      </c>
      <c r="C1217" s="270">
        <v>5758.4754499999999</v>
      </c>
      <c r="D1217" s="270">
        <v>3066.66995</v>
      </c>
      <c r="E1217" s="270">
        <v>1330.7991</v>
      </c>
      <c r="F1217" s="270">
        <v>121.86789999999999</v>
      </c>
      <c r="G1217" s="270">
        <v>1427.9082000000001</v>
      </c>
      <c r="H1217" s="270">
        <v>11705.720599999999</v>
      </c>
    </row>
    <row r="1218" spans="1:8">
      <c r="A1218" s="268">
        <v>42055</v>
      </c>
      <c r="B1218" s="269" t="s">
        <v>200</v>
      </c>
      <c r="C1218" s="270">
        <v>3201.9652999999998</v>
      </c>
      <c r="D1218" s="270">
        <v>1705.2028500000001</v>
      </c>
      <c r="E1218" s="270">
        <v>739.9828</v>
      </c>
      <c r="F1218" s="270">
        <v>67.7637</v>
      </c>
      <c r="G1218" s="270">
        <v>793.97990000000004</v>
      </c>
      <c r="H1218" s="270">
        <v>6508.89455</v>
      </c>
    </row>
    <row r="1219" spans="1:8">
      <c r="A1219" s="268">
        <v>42055</v>
      </c>
      <c r="B1219" s="269" t="s">
        <v>201</v>
      </c>
      <c r="C1219" s="270">
        <v>746.70375000000001</v>
      </c>
      <c r="D1219" s="270">
        <v>397.65635000000003</v>
      </c>
      <c r="E1219" s="270">
        <v>172.56530000000001</v>
      </c>
      <c r="F1219" s="270">
        <v>15.802350000000001</v>
      </c>
      <c r="G1219" s="270">
        <v>185.15719999999999</v>
      </c>
      <c r="H1219" s="270">
        <v>1517.8849499999999</v>
      </c>
    </row>
    <row r="1220" spans="1:8">
      <c r="A1220" s="268">
        <v>42055</v>
      </c>
      <c r="B1220" s="269" t="s">
        <v>202</v>
      </c>
      <c r="C1220" s="270">
        <v>69.608199999999997</v>
      </c>
      <c r="D1220" s="270">
        <v>37.06935</v>
      </c>
      <c r="E1220" s="270">
        <v>16.08625</v>
      </c>
      <c r="F1220" s="270">
        <v>1.47305</v>
      </c>
      <c r="G1220" s="270">
        <v>17.260100000000001</v>
      </c>
      <c r="H1220" s="270">
        <v>141.49695</v>
      </c>
    </row>
    <row r="1221" spans="1:8">
      <c r="A1221" s="268">
        <v>42055</v>
      </c>
      <c r="B1221" s="269" t="s">
        <v>203</v>
      </c>
      <c r="C1221" s="270">
        <v>0</v>
      </c>
      <c r="D1221" s="270">
        <v>0</v>
      </c>
      <c r="E1221" s="270">
        <v>0</v>
      </c>
      <c r="F1221" s="270">
        <v>0</v>
      </c>
      <c r="G1221" s="270">
        <v>0</v>
      </c>
      <c r="H1221" s="270">
        <v>0</v>
      </c>
    </row>
    <row r="1222" spans="1:8">
      <c r="A1222" s="268">
        <v>42055</v>
      </c>
      <c r="B1222" s="269" t="s">
        <v>204</v>
      </c>
      <c r="C1222" s="270">
        <v>0</v>
      </c>
      <c r="D1222" s="270">
        <v>0</v>
      </c>
      <c r="E1222" s="270">
        <v>0</v>
      </c>
      <c r="F1222" s="270">
        <v>0</v>
      </c>
      <c r="G1222" s="270">
        <v>0</v>
      </c>
      <c r="H1222" s="270">
        <v>0</v>
      </c>
    </row>
    <row r="1223" spans="1:8">
      <c r="A1223" s="268">
        <v>42055</v>
      </c>
      <c r="B1223" s="269" t="s">
        <v>205</v>
      </c>
      <c r="C1223" s="270">
        <v>0</v>
      </c>
      <c r="D1223" s="270">
        <v>0</v>
      </c>
      <c r="E1223" s="270">
        <v>0</v>
      </c>
      <c r="F1223" s="270">
        <v>0</v>
      </c>
      <c r="G1223" s="270">
        <v>0</v>
      </c>
      <c r="H1223" s="270">
        <v>0</v>
      </c>
    </row>
    <row r="1224" spans="1:8">
      <c r="A1224" s="268">
        <v>42055</v>
      </c>
      <c r="B1224" s="269" t="s">
        <v>71</v>
      </c>
      <c r="C1224" s="270">
        <v>0</v>
      </c>
      <c r="D1224" s="270">
        <v>0</v>
      </c>
      <c r="E1224" s="270">
        <v>0</v>
      </c>
      <c r="F1224" s="270">
        <v>0</v>
      </c>
      <c r="G1224" s="270">
        <v>0</v>
      </c>
      <c r="H1224" s="270">
        <v>0</v>
      </c>
    </row>
    <row r="1225" spans="1:8">
      <c r="A1225" s="268">
        <v>42055</v>
      </c>
      <c r="B1225" s="269" t="s">
        <v>206</v>
      </c>
      <c r="C1225" s="270">
        <v>0</v>
      </c>
      <c r="D1225" s="270">
        <v>0</v>
      </c>
      <c r="E1225" s="270">
        <v>0</v>
      </c>
      <c r="F1225" s="270">
        <v>0</v>
      </c>
      <c r="G1225" s="270">
        <v>0</v>
      </c>
      <c r="H1225" s="270">
        <v>0</v>
      </c>
    </row>
    <row r="1226" spans="1:8">
      <c r="A1226" s="268">
        <v>42056</v>
      </c>
      <c r="B1226" s="269" t="s">
        <v>185</v>
      </c>
      <c r="C1226" s="270">
        <v>0</v>
      </c>
      <c r="D1226" s="270">
        <v>0</v>
      </c>
      <c r="E1226" s="270">
        <v>0</v>
      </c>
      <c r="F1226" s="270">
        <v>0</v>
      </c>
      <c r="G1226" s="270">
        <v>0</v>
      </c>
      <c r="H1226" s="270">
        <v>0</v>
      </c>
    </row>
    <row r="1227" spans="1:8">
      <c r="A1227" s="268">
        <v>42056</v>
      </c>
      <c r="B1227" s="269" t="s">
        <v>186</v>
      </c>
      <c r="C1227" s="270">
        <v>0</v>
      </c>
      <c r="D1227" s="270">
        <v>0</v>
      </c>
      <c r="E1227" s="270">
        <v>0</v>
      </c>
      <c r="F1227" s="270">
        <v>0</v>
      </c>
      <c r="G1227" s="270">
        <v>0</v>
      </c>
      <c r="H1227" s="270">
        <v>0</v>
      </c>
    </row>
    <row r="1228" spans="1:8">
      <c r="A1228" s="268">
        <v>42056</v>
      </c>
      <c r="B1228" s="269" t="s">
        <v>187</v>
      </c>
      <c r="C1228" s="270">
        <v>0</v>
      </c>
      <c r="D1228" s="270">
        <v>0</v>
      </c>
      <c r="E1228" s="270">
        <v>0</v>
      </c>
      <c r="F1228" s="270">
        <v>0</v>
      </c>
      <c r="G1228" s="270">
        <v>0</v>
      </c>
      <c r="H1228" s="270">
        <v>0</v>
      </c>
    </row>
    <row r="1229" spans="1:8">
      <c r="A1229" s="268">
        <v>42056</v>
      </c>
      <c r="B1229" s="269" t="s">
        <v>188</v>
      </c>
      <c r="C1229" s="270">
        <v>0</v>
      </c>
      <c r="D1229" s="270">
        <v>0</v>
      </c>
      <c r="E1229" s="270">
        <v>0</v>
      </c>
      <c r="F1229" s="270">
        <v>0</v>
      </c>
      <c r="G1229" s="270">
        <v>0</v>
      </c>
      <c r="H1229" s="270">
        <v>0</v>
      </c>
    </row>
    <row r="1230" spans="1:8">
      <c r="A1230" s="268">
        <v>42056</v>
      </c>
      <c r="B1230" s="269" t="s">
        <v>189</v>
      </c>
      <c r="C1230" s="270">
        <v>0</v>
      </c>
      <c r="D1230" s="270">
        <v>0</v>
      </c>
      <c r="E1230" s="270">
        <v>0</v>
      </c>
      <c r="F1230" s="270">
        <v>0</v>
      </c>
      <c r="G1230" s="270">
        <v>0</v>
      </c>
      <c r="H1230" s="270">
        <v>0</v>
      </c>
    </row>
    <row r="1231" spans="1:8">
      <c r="A1231" s="268">
        <v>42056</v>
      </c>
      <c r="B1231" s="269" t="s">
        <v>190</v>
      </c>
      <c r="C1231" s="270">
        <v>0</v>
      </c>
      <c r="D1231" s="270">
        <v>0</v>
      </c>
      <c r="E1231" s="270">
        <v>0</v>
      </c>
      <c r="F1231" s="270">
        <v>0</v>
      </c>
      <c r="G1231" s="270">
        <v>0</v>
      </c>
      <c r="H1231" s="270">
        <v>0</v>
      </c>
    </row>
    <row r="1232" spans="1:8">
      <c r="A1232" s="268">
        <v>42056</v>
      </c>
      <c r="B1232" s="269" t="s">
        <v>191</v>
      </c>
      <c r="C1232" s="270">
        <v>0</v>
      </c>
      <c r="D1232" s="270">
        <v>0</v>
      </c>
      <c r="E1232" s="270">
        <v>0</v>
      </c>
      <c r="F1232" s="270">
        <v>0</v>
      </c>
      <c r="G1232" s="270">
        <v>0</v>
      </c>
      <c r="H1232" s="270">
        <v>0</v>
      </c>
    </row>
    <row r="1233" spans="1:8">
      <c r="A1233" s="268">
        <v>42056</v>
      </c>
      <c r="B1233" s="269" t="s">
        <v>192</v>
      </c>
      <c r="C1233" s="270">
        <v>101.24775</v>
      </c>
      <c r="D1233" s="270">
        <v>53.919750000000001</v>
      </c>
      <c r="E1233" s="270">
        <v>23.398799999999998</v>
      </c>
      <c r="F1233" s="270">
        <v>2.1428499999999997</v>
      </c>
      <c r="G1233" s="270">
        <v>25.106449999999999</v>
      </c>
      <c r="H1233" s="270">
        <v>205.81559999999999</v>
      </c>
    </row>
    <row r="1234" spans="1:8">
      <c r="A1234" s="268">
        <v>42056</v>
      </c>
      <c r="B1234" s="269" t="s">
        <v>193</v>
      </c>
      <c r="C1234" s="270">
        <v>765.68764999999996</v>
      </c>
      <c r="D1234" s="270">
        <v>407.76625000000001</v>
      </c>
      <c r="E1234" s="270">
        <v>176.95214999999999</v>
      </c>
      <c r="F1234" s="270">
        <v>16.2044</v>
      </c>
      <c r="G1234" s="270">
        <v>189.86449999999999</v>
      </c>
      <c r="H1234" s="270">
        <v>1556.4749500000003</v>
      </c>
    </row>
    <row r="1235" spans="1:8">
      <c r="A1235" s="268">
        <v>42056</v>
      </c>
      <c r="B1235" s="269" t="s">
        <v>65</v>
      </c>
      <c r="C1235" s="270">
        <v>2622.9537999999998</v>
      </c>
      <c r="D1235" s="270">
        <v>1396.8508999999999</v>
      </c>
      <c r="E1235" s="270">
        <v>606.17155000000002</v>
      </c>
      <c r="F1235" s="270">
        <v>55.510099999999994</v>
      </c>
      <c r="G1235" s="270">
        <v>650.40385000000003</v>
      </c>
      <c r="H1235" s="270">
        <v>5331.8901999999998</v>
      </c>
    </row>
    <row r="1236" spans="1:8">
      <c r="A1236" s="268">
        <v>42056</v>
      </c>
      <c r="B1236" s="269" t="s">
        <v>194</v>
      </c>
      <c r="C1236" s="270">
        <v>4439.0884500000002</v>
      </c>
      <c r="D1236" s="270">
        <v>2364.0319</v>
      </c>
      <c r="E1236" s="270">
        <v>1025.8853999999999</v>
      </c>
      <c r="F1236" s="270">
        <v>93.945399999999992</v>
      </c>
      <c r="G1236" s="270">
        <v>1100.74405</v>
      </c>
      <c r="H1236" s="270">
        <v>9023.6952000000001</v>
      </c>
    </row>
    <row r="1237" spans="1:8">
      <c r="A1237" s="268">
        <v>42056</v>
      </c>
      <c r="B1237" s="269" t="s">
        <v>195</v>
      </c>
      <c r="C1237" s="270">
        <v>5593.9477499999994</v>
      </c>
      <c r="D1237" s="270">
        <v>2979.0502499999998</v>
      </c>
      <c r="E1237" s="270">
        <v>1292.7760499999999</v>
      </c>
      <c r="F1237" s="270">
        <v>118.38629999999999</v>
      </c>
      <c r="G1237" s="270">
        <v>1387.1107500000001</v>
      </c>
      <c r="H1237" s="270">
        <v>11371.2711</v>
      </c>
    </row>
    <row r="1238" spans="1:8">
      <c r="A1238" s="268">
        <v>42056</v>
      </c>
      <c r="B1238" s="269" t="s">
        <v>196</v>
      </c>
      <c r="C1238" s="270">
        <v>6568.4591499999997</v>
      </c>
      <c r="D1238" s="270">
        <v>3498.0253999999995</v>
      </c>
      <c r="E1238" s="270">
        <v>1517.9886499999998</v>
      </c>
      <c r="F1238" s="270">
        <v>139.00985</v>
      </c>
      <c r="G1238" s="270">
        <v>1628.7564</v>
      </c>
      <c r="H1238" s="270">
        <v>13352.239449999997</v>
      </c>
    </row>
    <row r="1239" spans="1:8">
      <c r="A1239" s="268">
        <v>42056</v>
      </c>
      <c r="B1239" s="269" t="s">
        <v>197</v>
      </c>
      <c r="C1239" s="270">
        <v>6112.8429999999998</v>
      </c>
      <c r="D1239" s="270">
        <v>3255.3878</v>
      </c>
      <c r="E1239" s="270">
        <v>1412.6940499999998</v>
      </c>
      <c r="F1239" s="270">
        <v>129.36744999999999</v>
      </c>
      <c r="G1239" s="270">
        <v>1515.7794999999999</v>
      </c>
      <c r="H1239" s="270">
        <v>12426.071800000002</v>
      </c>
    </row>
    <row r="1240" spans="1:8">
      <c r="A1240" s="268">
        <v>42056</v>
      </c>
      <c r="B1240" s="269" t="s">
        <v>198</v>
      </c>
      <c r="C1240" s="270">
        <v>5859.7232000000004</v>
      </c>
      <c r="D1240" s="270">
        <v>3120.5888500000001</v>
      </c>
      <c r="E1240" s="270">
        <v>1354.1978999999999</v>
      </c>
      <c r="F1240" s="270">
        <v>124.01075</v>
      </c>
      <c r="G1240" s="270">
        <v>1453.0137999999999</v>
      </c>
      <c r="H1240" s="270">
        <v>11911.5345</v>
      </c>
    </row>
    <row r="1241" spans="1:8">
      <c r="A1241" s="268">
        <v>42056</v>
      </c>
      <c r="B1241" s="269" t="s">
        <v>199</v>
      </c>
      <c r="C1241" s="270">
        <v>5581.2912500000002</v>
      </c>
      <c r="D1241" s="270">
        <v>2972.3105999999998</v>
      </c>
      <c r="E1241" s="270">
        <v>1289.8512000000001</v>
      </c>
      <c r="F1241" s="270">
        <v>118.11854999999998</v>
      </c>
      <c r="G1241" s="270">
        <v>1383.97255</v>
      </c>
      <c r="H1241" s="270">
        <v>11345.544149999998</v>
      </c>
    </row>
    <row r="1242" spans="1:8">
      <c r="A1242" s="268">
        <v>42056</v>
      </c>
      <c r="B1242" s="269" t="s">
        <v>200</v>
      </c>
      <c r="C1242" s="270">
        <v>3189.3096499999997</v>
      </c>
      <c r="D1242" s="270">
        <v>1698.4631999999999</v>
      </c>
      <c r="E1242" s="270">
        <v>737.05794999999989</v>
      </c>
      <c r="F1242" s="270">
        <v>67.495949999999993</v>
      </c>
      <c r="G1242" s="270">
        <v>790.84170000000006</v>
      </c>
      <c r="H1242" s="270">
        <v>6483.1684500000001</v>
      </c>
    </row>
    <row r="1243" spans="1:8">
      <c r="A1243" s="268">
        <v>42056</v>
      </c>
      <c r="B1243" s="269" t="s">
        <v>201</v>
      </c>
      <c r="C1243" s="270">
        <v>1189.6633999999999</v>
      </c>
      <c r="D1243" s="270">
        <v>633.55345</v>
      </c>
      <c r="E1243" s="270">
        <v>274.93419999999998</v>
      </c>
      <c r="F1243" s="270">
        <v>25.177</v>
      </c>
      <c r="G1243" s="270">
        <v>294.99675000000002</v>
      </c>
      <c r="H1243" s="270">
        <v>2418.3248000000003</v>
      </c>
    </row>
    <row r="1244" spans="1:8">
      <c r="A1244" s="268">
        <v>42056</v>
      </c>
      <c r="B1244" s="269" t="s">
        <v>202</v>
      </c>
      <c r="C1244" s="270">
        <v>79.100149999999999</v>
      </c>
      <c r="D1244" s="270">
        <v>42.124299999999998</v>
      </c>
      <c r="E1244" s="270">
        <v>18.280100000000001</v>
      </c>
      <c r="F1244" s="270">
        <v>1.6736500000000001</v>
      </c>
      <c r="G1244" s="270">
        <v>19.61375</v>
      </c>
      <c r="H1244" s="270">
        <v>160.79194999999999</v>
      </c>
    </row>
    <row r="1245" spans="1:8">
      <c r="A1245" s="268">
        <v>42056</v>
      </c>
      <c r="B1245" s="269" t="s">
        <v>203</v>
      </c>
      <c r="C1245" s="270">
        <v>0</v>
      </c>
      <c r="D1245" s="270">
        <v>0</v>
      </c>
      <c r="E1245" s="270">
        <v>0</v>
      </c>
      <c r="F1245" s="270">
        <v>0</v>
      </c>
      <c r="G1245" s="270">
        <v>0</v>
      </c>
      <c r="H1245" s="270">
        <v>0</v>
      </c>
    </row>
    <row r="1246" spans="1:8">
      <c r="A1246" s="268">
        <v>42056</v>
      </c>
      <c r="B1246" s="269" t="s">
        <v>204</v>
      </c>
      <c r="C1246" s="270">
        <v>0</v>
      </c>
      <c r="D1246" s="270">
        <v>0</v>
      </c>
      <c r="E1246" s="270">
        <v>0</v>
      </c>
      <c r="F1246" s="270">
        <v>0</v>
      </c>
      <c r="G1246" s="270">
        <v>0</v>
      </c>
      <c r="H1246" s="270">
        <v>0</v>
      </c>
    </row>
    <row r="1247" spans="1:8">
      <c r="A1247" s="268">
        <v>42056</v>
      </c>
      <c r="B1247" s="269" t="s">
        <v>205</v>
      </c>
      <c r="C1247" s="270">
        <v>0</v>
      </c>
      <c r="D1247" s="270">
        <v>0</v>
      </c>
      <c r="E1247" s="270">
        <v>0</v>
      </c>
      <c r="F1247" s="270">
        <v>0</v>
      </c>
      <c r="G1247" s="270">
        <v>0</v>
      </c>
      <c r="H1247" s="270">
        <v>0</v>
      </c>
    </row>
    <row r="1248" spans="1:8">
      <c r="A1248" s="268">
        <v>42056</v>
      </c>
      <c r="B1248" s="269" t="s">
        <v>71</v>
      </c>
      <c r="C1248" s="270">
        <v>0</v>
      </c>
      <c r="D1248" s="270">
        <v>0</v>
      </c>
      <c r="E1248" s="270">
        <v>0</v>
      </c>
      <c r="F1248" s="270">
        <v>0</v>
      </c>
      <c r="G1248" s="270">
        <v>0</v>
      </c>
      <c r="H1248" s="270">
        <v>0</v>
      </c>
    </row>
    <row r="1249" spans="1:8">
      <c r="A1249" s="268">
        <v>42056</v>
      </c>
      <c r="B1249" s="269" t="s">
        <v>206</v>
      </c>
      <c r="C1249" s="270">
        <v>0</v>
      </c>
      <c r="D1249" s="270">
        <v>0</v>
      </c>
      <c r="E1249" s="270">
        <v>0</v>
      </c>
      <c r="F1249" s="270">
        <v>0</v>
      </c>
      <c r="G1249" s="270">
        <v>0</v>
      </c>
      <c r="H1249" s="270">
        <v>0</v>
      </c>
    </row>
    <row r="1250" spans="1:8">
      <c r="A1250" s="268">
        <v>42057</v>
      </c>
      <c r="B1250" s="269" t="s">
        <v>185</v>
      </c>
      <c r="C1250" s="270">
        <v>0</v>
      </c>
      <c r="D1250" s="270">
        <v>0</v>
      </c>
      <c r="E1250" s="270">
        <v>0</v>
      </c>
      <c r="F1250" s="270">
        <v>0</v>
      </c>
      <c r="G1250" s="270">
        <v>0</v>
      </c>
      <c r="H1250" s="270">
        <v>0</v>
      </c>
    </row>
    <row r="1251" spans="1:8">
      <c r="A1251" s="268">
        <v>42057</v>
      </c>
      <c r="B1251" s="269" t="s">
        <v>186</v>
      </c>
      <c r="C1251" s="270">
        <v>0</v>
      </c>
      <c r="D1251" s="270">
        <v>0</v>
      </c>
      <c r="E1251" s="270">
        <v>0</v>
      </c>
      <c r="F1251" s="270">
        <v>0</v>
      </c>
      <c r="G1251" s="270">
        <v>0</v>
      </c>
      <c r="H1251" s="270">
        <v>0</v>
      </c>
    </row>
    <row r="1252" spans="1:8">
      <c r="A1252" s="268">
        <v>42057</v>
      </c>
      <c r="B1252" s="269" t="s">
        <v>187</v>
      </c>
      <c r="C1252" s="270">
        <v>0</v>
      </c>
      <c r="D1252" s="270">
        <v>0</v>
      </c>
      <c r="E1252" s="270">
        <v>0</v>
      </c>
      <c r="F1252" s="270">
        <v>0</v>
      </c>
      <c r="G1252" s="270">
        <v>0</v>
      </c>
      <c r="H1252" s="270">
        <v>0</v>
      </c>
    </row>
    <row r="1253" spans="1:8">
      <c r="A1253" s="268">
        <v>42057</v>
      </c>
      <c r="B1253" s="269" t="s">
        <v>188</v>
      </c>
      <c r="C1253" s="270">
        <v>0</v>
      </c>
      <c r="D1253" s="270">
        <v>0</v>
      </c>
      <c r="E1253" s="270">
        <v>0</v>
      </c>
      <c r="F1253" s="270">
        <v>0</v>
      </c>
      <c r="G1253" s="270">
        <v>0</v>
      </c>
      <c r="H1253" s="270">
        <v>0</v>
      </c>
    </row>
    <row r="1254" spans="1:8">
      <c r="A1254" s="268">
        <v>42057</v>
      </c>
      <c r="B1254" s="269" t="s">
        <v>189</v>
      </c>
      <c r="C1254" s="270">
        <v>0</v>
      </c>
      <c r="D1254" s="270">
        <v>0</v>
      </c>
      <c r="E1254" s="270">
        <v>0</v>
      </c>
      <c r="F1254" s="270">
        <v>0</v>
      </c>
      <c r="G1254" s="270">
        <v>0</v>
      </c>
      <c r="H1254" s="270">
        <v>0</v>
      </c>
    </row>
    <row r="1255" spans="1:8">
      <c r="A1255" s="268">
        <v>42057</v>
      </c>
      <c r="B1255" s="269" t="s">
        <v>190</v>
      </c>
      <c r="C1255" s="270">
        <v>0</v>
      </c>
      <c r="D1255" s="270">
        <v>0</v>
      </c>
      <c r="E1255" s="270">
        <v>0</v>
      </c>
      <c r="F1255" s="270">
        <v>0</v>
      </c>
      <c r="G1255" s="270">
        <v>0</v>
      </c>
      <c r="H1255" s="270">
        <v>0</v>
      </c>
    </row>
    <row r="1256" spans="1:8">
      <c r="A1256" s="268">
        <v>42057</v>
      </c>
      <c r="B1256" s="269" t="s">
        <v>191</v>
      </c>
      <c r="C1256" s="270">
        <v>0</v>
      </c>
      <c r="D1256" s="270">
        <v>0</v>
      </c>
      <c r="E1256" s="270">
        <v>0</v>
      </c>
      <c r="F1256" s="270">
        <v>0</v>
      </c>
      <c r="G1256" s="270">
        <v>0</v>
      </c>
      <c r="H1256" s="270">
        <v>0</v>
      </c>
    </row>
    <row r="1257" spans="1:8">
      <c r="A1257" s="268">
        <v>42057</v>
      </c>
      <c r="B1257" s="269" t="s">
        <v>192</v>
      </c>
      <c r="C1257" s="270">
        <v>113.90424999999999</v>
      </c>
      <c r="D1257" s="270">
        <v>60.659400000000005</v>
      </c>
      <c r="E1257" s="270">
        <v>26.323650000000001</v>
      </c>
      <c r="F1257" s="270">
        <v>2.4105999999999996</v>
      </c>
      <c r="G1257" s="270">
        <v>28.24465</v>
      </c>
      <c r="H1257" s="270">
        <v>231.54255000000001</v>
      </c>
    </row>
    <row r="1258" spans="1:8">
      <c r="A1258" s="268">
        <v>42057</v>
      </c>
      <c r="B1258" s="269" t="s">
        <v>193</v>
      </c>
      <c r="C1258" s="270">
        <v>1509.2268499999998</v>
      </c>
      <c r="D1258" s="270">
        <v>803.73704999999995</v>
      </c>
      <c r="E1258" s="270">
        <v>348.78645</v>
      </c>
      <c r="F1258" s="270">
        <v>31.940449999999998</v>
      </c>
      <c r="G1258" s="270">
        <v>374.23714999999999</v>
      </c>
      <c r="H1258" s="270">
        <v>3067.9279499999998</v>
      </c>
    </row>
    <row r="1259" spans="1:8">
      <c r="A1259" s="268">
        <v>42057</v>
      </c>
      <c r="B1259" s="269" t="s">
        <v>65</v>
      </c>
      <c r="C1259" s="270">
        <v>4122.6886999999997</v>
      </c>
      <c r="D1259" s="270">
        <v>2195.5329999999999</v>
      </c>
      <c r="E1259" s="270">
        <v>952.76414999999986</v>
      </c>
      <c r="F1259" s="270">
        <v>87.249099999999999</v>
      </c>
      <c r="G1259" s="270">
        <v>1022.2882</v>
      </c>
      <c r="H1259" s="270">
        <v>8380.5231499999991</v>
      </c>
    </row>
    <row r="1260" spans="1:8">
      <c r="A1260" s="268">
        <v>42057</v>
      </c>
      <c r="B1260" s="269" t="s">
        <v>194</v>
      </c>
      <c r="C1260" s="270">
        <v>6286.86265</v>
      </c>
      <c r="D1260" s="270">
        <v>3348.0616</v>
      </c>
      <c r="E1260" s="270">
        <v>1452.91095</v>
      </c>
      <c r="F1260" s="270">
        <v>133.0505</v>
      </c>
      <c r="G1260" s="270">
        <v>1558.9305999999999</v>
      </c>
      <c r="H1260" s="270">
        <v>12779.8163</v>
      </c>
    </row>
    <row r="1261" spans="1:8">
      <c r="A1261" s="268">
        <v>42057</v>
      </c>
      <c r="B1261" s="269" t="s">
        <v>195</v>
      </c>
      <c r="C1261" s="270">
        <v>7995.4213</v>
      </c>
      <c r="D1261" s="270">
        <v>4257.9525999999996</v>
      </c>
      <c r="E1261" s="270">
        <v>1847.76315</v>
      </c>
      <c r="F1261" s="270">
        <v>169.20949999999999</v>
      </c>
      <c r="G1261" s="270">
        <v>1982.5952500000001</v>
      </c>
      <c r="H1261" s="270">
        <v>16252.941800000001</v>
      </c>
    </row>
    <row r="1262" spans="1:8">
      <c r="A1262" s="268">
        <v>42057</v>
      </c>
      <c r="B1262" s="269" t="s">
        <v>196</v>
      </c>
      <c r="C1262" s="270">
        <v>9817.8841999999986</v>
      </c>
      <c r="D1262" s="270">
        <v>5228.5029999999997</v>
      </c>
      <c r="E1262" s="270">
        <v>2268.9389999999999</v>
      </c>
      <c r="F1262" s="270">
        <v>207.77824999999999</v>
      </c>
      <c r="G1262" s="270">
        <v>2434.5045500000001</v>
      </c>
      <c r="H1262" s="270">
        <v>19957.608999999997</v>
      </c>
    </row>
    <row r="1263" spans="1:8">
      <c r="A1263" s="268">
        <v>42057</v>
      </c>
      <c r="B1263" s="269" t="s">
        <v>197</v>
      </c>
      <c r="C1263" s="270">
        <v>10659.507449999999</v>
      </c>
      <c r="D1263" s="270">
        <v>5676.70885</v>
      </c>
      <c r="E1263" s="270">
        <v>2463.4402500000001</v>
      </c>
      <c r="F1263" s="270">
        <v>225.58999999999997</v>
      </c>
      <c r="G1263" s="270">
        <v>2643.1991000000003</v>
      </c>
      <c r="H1263" s="270">
        <v>21668.445650000001</v>
      </c>
    </row>
    <row r="1264" spans="1:8">
      <c r="A1264" s="268">
        <v>42057</v>
      </c>
      <c r="B1264" s="269" t="s">
        <v>198</v>
      </c>
      <c r="C1264" s="270">
        <v>9944.4440999999988</v>
      </c>
      <c r="D1264" s="270">
        <v>5295.9029</v>
      </c>
      <c r="E1264" s="270">
        <v>2298.1875</v>
      </c>
      <c r="F1264" s="270">
        <v>210.45660000000001</v>
      </c>
      <c r="G1264" s="270">
        <v>2465.8873999999996</v>
      </c>
      <c r="H1264" s="270">
        <v>20214.878499999999</v>
      </c>
    </row>
    <row r="1265" spans="1:8">
      <c r="A1265" s="268">
        <v>42057</v>
      </c>
      <c r="B1265" s="269" t="s">
        <v>199</v>
      </c>
      <c r="C1265" s="270">
        <v>7274.0305500000004</v>
      </c>
      <c r="D1265" s="270">
        <v>3873.7763999999997</v>
      </c>
      <c r="E1265" s="270">
        <v>1681.04755</v>
      </c>
      <c r="F1265" s="270">
        <v>153.9418</v>
      </c>
      <c r="G1265" s="270">
        <v>1803.7144499999997</v>
      </c>
      <c r="H1265" s="270">
        <v>14786.510749999999</v>
      </c>
    </row>
    <row r="1266" spans="1:8">
      <c r="A1266" s="268">
        <v>42057</v>
      </c>
      <c r="B1266" s="269" t="s">
        <v>200</v>
      </c>
      <c r="C1266" s="270">
        <v>4274.5607500000006</v>
      </c>
      <c r="D1266" s="270">
        <v>2276.4122000000002</v>
      </c>
      <c r="E1266" s="270">
        <v>987.86234999999999</v>
      </c>
      <c r="F1266" s="270">
        <v>90.463799999999992</v>
      </c>
      <c r="G1266" s="270">
        <v>1059.9474500000001</v>
      </c>
      <c r="H1266" s="270">
        <v>8689.2465499999998</v>
      </c>
    </row>
    <row r="1267" spans="1:8">
      <c r="A1267" s="268">
        <v>42057</v>
      </c>
      <c r="B1267" s="269" t="s">
        <v>201</v>
      </c>
      <c r="C1267" s="270">
        <v>1540.8664000000001</v>
      </c>
      <c r="D1267" s="270">
        <v>820.58659999999998</v>
      </c>
      <c r="E1267" s="270">
        <v>356.09815000000003</v>
      </c>
      <c r="F1267" s="270">
        <v>32.609399999999994</v>
      </c>
      <c r="G1267" s="270">
        <v>382.08265</v>
      </c>
      <c r="H1267" s="270">
        <v>3132.2431999999999</v>
      </c>
    </row>
    <row r="1268" spans="1:8">
      <c r="A1268" s="268">
        <v>42057</v>
      </c>
      <c r="B1268" s="269" t="s">
        <v>202</v>
      </c>
      <c r="C1268" s="270">
        <v>113.90424999999999</v>
      </c>
      <c r="D1268" s="270">
        <v>60.659400000000005</v>
      </c>
      <c r="E1268" s="270">
        <v>26.323650000000001</v>
      </c>
      <c r="F1268" s="270">
        <v>2.4105999999999996</v>
      </c>
      <c r="G1268" s="270">
        <v>28.24465</v>
      </c>
      <c r="H1268" s="270">
        <v>231.54255000000001</v>
      </c>
    </row>
    <row r="1269" spans="1:8">
      <c r="A1269" s="268">
        <v>42057</v>
      </c>
      <c r="B1269" s="269" t="s">
        <v>203</v>
      </c>
      <c r="C1269" s="270">
        <v>0</v>
      </c>
      <c r="D1269" s="270">
        <v>0</v>
      </c>
      <c r="E1269" s="270">
        <v>0</v>
      </c>
      <c r="F1269" s="270">
        <v>0</v>
      </c>
      <c r="G1269" s="270">
        <v>0</v>
      </c>
      <c r="H1269" s="270">
        <v>0</v>
      </c>
    </row>
    <row r="1270" spans="1:8">
      <c r="A1270" s="268">
        <v>42057</v>
      </c>
      <c r="B1270" s="269" t="s">
        <v>204</v>
      </c>
      <c r="C1270" s="270">
        <v>0</v>
      </c>
      <c r="D1270" s="270">
        <v>0</v>
      </c>
      <c r="E1270" s="270">
        <v>0</v>
      </c>
      <c r="F1270" s="270">
        <v>0</v>
      </c>
      <c r="G1270" s="270">
        <v>0</v>
      </c>
      <c r="H1270" s="270">
        <v>0</v>
      </c>
    </row>
    <row r="1271" spans="1:8">
      <c r="A1271" s="268">
        <v>42057</v>
      </c>
      <c r="B1271" s="269" t="s">
        <v>205</v>
      </c>
      <c r="C1271" s="270">
        <v>0</v>
      </c>
      <c r="D1271" s="270">
        <v>0</v>
      </c>
      <c r="E1271" s="270">
        <v>0</v>
      </c>
      <c r="F1271" s="270">
        <v>0</v>
      </c>
      <c r="G1271" s="270">
        <v>0</v>
      </c>
      <c r="H1271" s="270">
        <v>0</v>
      </c>
    </row>
    <row r="1272" spans="1:8">
      <c r="A1272" s="268">
        <v>42057</v>
      </c>
      <c r="B1272" s="269" t="s">
        <v>71</v>
      </c>
      <c r="C1272" s="270">
        <v>0</v>
      </c>
      <c r="D1272" s="270">
        <v>0</v>
      </c>
      <c r="E1272" s="270">
        <v>0</v>
      </c>
      <c r="F1272" s="270">
        <v>0</v>
      </c>
      <c r="G1272" s="270">
        <v>0</v>
      </c>
      <c r="H1272" s="270">
        <v>0</v>
      </c>
    </row>
    <row r="1273" spans="1:8">
      <c r="A1273" s="268">
        <v>42057</v>
      </c>
      <c r="B1273" s="269" t="s">
        <v>206</v>
      </c>
      <c r="C1273" s="270">
        <v>0</v>
      </c>
      <c r="D1273" s="270">
        <v>0</v>
      </c>
      <c r="E1273" s="270">
        <v>0</v>
      </c>
      <c r="F1273" s="270">
        <v>0</v>
      </c>
      <c r="G1273" s="270">
        <v>0</v>
      </c>
      <c r="H1273" s="270">
        <v>0</v>
      </c>
    </row>
    <row r="1274" spans="1:8">
      <c r="A1274" s="268">
        <v>42058</v>
      </c>
      <c r="B1274" s="269" t="s">
        <v>185</v>
      </c>
      <c r="C1274" s="270">
        <v>0</v>
      </c>
      <c r="D1274" s="270">
        <v>0</v>
      </c>
      <c r="E1274" s="270">
        <v>0</v>
      </c>
      <c r="F1274" s="270">
        <v>0</v>
      </c>
      <c r="G1274" s="270">
        <v>0</v>
      </c>
      <c r="H1274" s="270">
        <v>0</v>
      </c>
    </row>
    <row r="1275" spans="1:8">
      <c r="A1275" s="268">
        <v>42058</v>
      </c>
      <c r="B1275" s="269" t="s">
        <v>186</v>
      </c>
      <c r="C1275" s="270">
        <v>0</v>
      </c>
      <c r="D1275" s="270">
        <v>0</v>
      </c>
      <c r="E1275" s="270">
        <v>0</v>
      </c>
      <c r="F1275" s="270">
        <v>0</v>
      </c>
      <c r="G1275" s="270">
        <v>0</v>
      </c>
      <c r="H1275" s="270">
        <v>0</v>
      </c>
    </row>
    <row r="1276" spans="1:8">
      <c r="A1276" s="268">
        <v>42058</v>
      </c>
      <c r="B1276" s="269" t="s">
        <v>187</v>
      </c>
      <c r="C1276" s="270">
        <v>0</v>
      </c>
      <c r="D1276" s="270">
        <v>0</v>
      </c>
      <c r="E1276" s="270">
        <v>0</v>
      </c>
      <c r="F1276" s="270">
        <v>0</v>
      </c>
      <c r="G1276" s="270">
        <v>0</v>
      </c>
      <c r="H1276" s="270">
        <v>0</v>
      </c>
    </row>
    <row r="1277" spans="1:8">
      <c r="A1277" s="268">
        <v>42058</v>
      </c>
      <c r="B1277" s="269" t="s">
        <v>188</v>
      </c>
      <c r="C1277" s="270">
        <v>0</v>
      </c>
      <c r="D1277" s="270">
        <v>0</v>
      </c>
      <c r="E1277" s="270">
        <v>0</v>
      </c>
      <c r="F1277" s="270">
        <v>0</v>
      </c>
      <c r="G1277" s="270">
        <v>0</v>
      </c>
      <c r="H1277" s="270">
        <v>0</v>
      </c>
    </row>
    <row r="1278" spans="1:8">
      <c r="A1278" s="268">
        <v>42058</v>
      </c>
      <c r="B1278" s="269" t="s">
        <v>189</v>
      </c>
      <c r="C1278" s="270">
        <v>0</v>
      </c>
      <c r="D1278" s="270">
        <v>0</v>
      </c>
      <c r="E1278" s="270">
        <v>0</v>
      </c>
      <c r="F1278" s="270">
        <v>0</v>
      </c>
      <c r="G1278" s="270">
        <v>0</v>
      </c>
      <c r="H1278" s="270">
        <v>0</v>
      </c>
    </row>
    <row r="1279" spans="1:8">
      <c r="A1279" s="268">
        <v>42058</v>
      </c>
      <c r="B1279" s="269" t="s">
        <v>190</v>
      </c>
      <c r="C1279" s="270">
        <v>0</v>
      </c>
      <c r="D1279" s="270">
        <v>0</v>
      </c>
      <c r="E1279" s="270">
        <v>0</v>
      </c>
      <c r="F1279" s="270">
        <v>0</v>
      </c>
      <c r="G1279" s="270">
        <v>0</v>
      </c>
      <c r="H1279" s="270">
        <v>0</v>
      </c>
    </row>
    <row r="1280" spans="1:8">
      <c r="A1280" s="268">
        <v>42058</v>
      </c>
      <c r="B1280" s="269" t="s">
        <v>191</v>
      </c>
      <c r="C1280" s="270">
        <v>0</v>
      </c>
      <c r="D1280" s="270">
        <v>0</v>
      </c>
      <c r="E1280" s="270">
        <v>0</v>
      </c>
      <c r="F1280" s="270">
        <v>0</v>
      </c>
      <c r="G1280" s="270">
        <v>0</v>
      </c>
      <c r="H1280" s="270">
        <v>0</v>
      </c>
    </row>
    <row r="1281" spans="1:8">
      <c r="A1281" s="268">
        <v>42058</v>
      </c>
      <c r="B1281" s="269" t="s">
        <v>192</v>
      </c>
      <c r="C1281" s="270">
        <v>164.52770000000001</v>
      </c>
      <c r="D1281" s="270">
        <v>87.618849999999995</v>
      </c>
      <c r="E1281" s="270">
        <v>38.023049999999998</v>
      </c>
      <c r="F1281" s="270">
        <v>3.4815999999999998</v>
      </c>
      <c r="G1281" s="270">
        <v>40.797449999999998</v>
      </c>
      <c r="H1281" s="270">
        <v>334.44865000000004</v>
      </c>
    </row>
    <row r="1282" spans="1:8">
      <c r="A1282" s="268">
        <v>42058</v>
      </c>
      <c r="B1282" s="269" t="s">
        <v>193</v>
      </c>
      <c r="C1282" s="270">
        <v>1841.4467999999999</v>
      </c>
      <c r="D1282" s="270">
        <v>980.66030000000001</v>
      </c>
      <c r="E1282" s="270">
        <v>425.56355000000002</v>
      </c>
      <c r="F1282" s="270">
        <v>38.970799999999997</v>
      </c>
      <c r="G1282" s="270">
        <v>456.61660000000001</v>
      </c>
      <c r="H1282" s="270">
        <v>3743.2580500000004</v>
      </c>
    </row>
    <row r="1283" spans="1:8">
      <c r="A1283" s="268">
        <v>42058</v>
      </c>
      <c r="B1283" s="269" t="s">
        <v>65</v>
      </c>
      <c r="C1283" s="270">
        <v>5014.9362499999997</v>
      </c>
      <c r="D1283" s="270">
        <v>2670.6983</v>
      </c>
      <c r="E1283" s="270">
        <v>1158.9648</v>
      </c>
      <c r="F1283" s="270">
        <v>106.1327</v>
      </c>
      <c r="G1283" s="270">
        <v>1243.5355499999998</v>
      </c>
      <c r="H1283" s="270">
        <v>10194.267599999999</v>
      </c>
    </row>
    <row r="1284" spans="1:8">
      <c r="A1284" s="268">
        <v>42058</v>
      </c>
      <c r="B1284" s="269" t="s">
        <v>194</v>
      </c>
      <c r="C1284" s="270">
        <v>7596.7576999999992</v>
      </c>
      <c r="D1284" s="270">
        <v>4045.6447000000003</v>
      </c>
      <c r="E1284" s="270">
        <v>1755.6307999999999</v>
      </c>
      <c r="F1284" s="270">
        <v>160.7724</v>
      </c>
      <c r="G1284" s="270">
        <v>1883.7402499999998</v>
      </c>
      <c r="H1284" s="270">
        <v>15442.54585</v>
      </c>
    </row>
    <row r="1285" spans="1:8">
      <c r="A1285" s="268">
        <v>42058</v>
      </c>
      <c r="B1285" s="269" t="s">
        <v>195</v>
      </c>
      <c r="C1285" s="270">
        <v>9365.4326000000001</v>
      </c>
      <c r="D1285" s="270">
        <v>4987.5509499999998</v>
      </c>
      <c r="E1285" s="270">
        <v>2164.3762499999998</v>
      </c>
      <c r="F1285" s="270">
        <v>198.203</v>
      </c>
      <c r="G1285" s="270">
        <v>2322.3121999999998</v>
      </c>
      <c r="H1285" s="270">
        <v>19037.875000000004</v>
      </c>
    </row>
    <row r="1286" spans="1:8">
      <c r="A1286" s="268">
        <v>42058</v>
      </c>
      <c r="B1286" s="269" t="s">
        <v>196</v>
      </c>
      <c r="C1286" s="270">
        <v>10650.0155</v>
      </c>
      <c r="D1286" s="270">
        <v>5671.6538999999993</v>
      </c>
      <c r="E1286" s="270">
        <v>2461.2472499999999</v>
      </c>
      <c r="F1286" s="270">
        <v>225.38939999999999</v>
      </c>
      <c r="G1286" s="270">
        <v>2640.8454499999998</v>
      </c>
      <c r="H1286" s="270">
        <v>21649.1515</v>
      </c>
    </row>
    <row r="1287" spans="1:8">
      <c r="A1287" s="268">
        <v>42058</v>
      </c>
      <c r="B1287" s="269" t="s">
        <v>197</v>
      </c>
      <c r="C1287" s="270">
        <v>11092.975149999998</v>
      </c>
      <c r="D1287" s="270">
        <v>5907.5518499999998</v>
      </c>
      <c r="E1287" s="270">
        <v>2563.6161499999998</v>
      </c>
      <c r="F1287" s="270">
        <v>234.76320000000001</v>
      </c>
      <c r="G1287" s="270">
        <v>2750.68415</v>
      </c>
      <c r="H1287" s="270">
        <v>22549.590499999998</v>
      </c>
    </row>
    <row r="1288" spans="1:8">
      <c r="A1288" s="268">
        <v>42058</v>
      </c>
      <c r="B1288" s="269" t="s">
        <v>198</v>
      </c>
      <c r="C1288" s="270">
        <v>10245.023649999999</v>
      </c>
      <c r="D1288" s="270">
        <v>5455.9757499999996</v>
      </c>
      <c r="E1288" s="270">
        <v>2367.6520499999997</v>
      </c>
      <c r="F1288" s="270">
        <v>216.81800000000001</v>
      </c>
      <c r="G1288" s="270">
        <v>2540.4205000000002</v>
      </c>
      <c r="H1288" s="270">
        <v>20825.889950000001</v>
      </c>
    </row>
    <row r="1289" spans="1:8">
      <c r="A1289" s="268">
        <v>42058</v>
      </c>
      <c r="B1289" s="269" t="s">
        <v>199</v>
      </c>
      <c r="C1289" s="270">
        <v>8375.1009999999987</v>
      </c>
      <c r="D1289" s="270">
        <v>4460.1505999999999</v>
      </c>
      <c r="E1289" s="270">
        <v>1935.50865</v>
      </c>
      <c r="F1289" s="270">
        <v>177.24455</v>
      </c>
      <c r="G1289" s="270">
        <v>2076.7429499999998</v>
      </c>
      <c r="H1289" s="270">
        <v>17024.747749999999</v>
      </c>
    </row>
    <row r="1290" spans="1:8">
      <c r="A1290" s="268">
        <v>42058</v>
      </c>
      <c r="B1290" s="269" t="s">
        <v>200</v>
      </c>
      <c r="C1290" s="270">
        <v>5138.3315999999995</v>
      </c>
      <c r="D1290" s="270">
        <v>2736.4126500000002</v>
      </c>
      <c r="E1290" s="270">
        <v>1187.4822999999999</v>
      </c>
      <c r="F1290" s="270">
        <v>108.7439</v>
      </c>
      <c r="G1290" s="270">
        <v>1274.133</v>
      </c>
      <c r="H1290" s="270">
        <v>10445.103449999999</v>
      </c>
    </row>
    <row r="1291" spans="1:8">
      <c r="A1291" s="268">
        <v>42058</v>
      </c>
      <c r="B1291" s="269" t="s">
        <v>201</v>
      </c>
      <c r="C1291" s="270">
        <v>1746.5264500000001</v>
      </c>
      <c r="D1291" s="270">
        <v>930.11080000000004</v>
      </c>
      <c r="E1291" s="270">
        <v>403.62675000000002</v>
      </c>
      <c r="F1291" s="270">
        <v>36.962249999999997</v>
      </c>
      <c r="G1291" s="270">
        <v>433.08009999999996</v>
      </c>
      <c r="H1291" s="270">
        <v>3550.3063499999998</v>
      </c>
    </row>
    <row r="1292" spans="1:8">
      <c r="A1292" s="268">
        <v>42058</v>
      </c>
      <c r="B1292" s="269" t="s">
        <v>202</v>
      </c>
      <c r="C1292" s="270">
        <v>120.23165</v>
      </c>
      <c r="D1292" s="270">
        <v>64.02964999999999</v>
      </c>
      <c r="E1292" s="270">
        <v>27.78565</v>
      </c>
      <c r="F1292" s="270">
        <v>2.5449000000000002</v>
      </c>
      <c r="G1292" s="270">
        <v>29.813750000000002</v>
      </c>
      <c r="H1292" s="270">
        <v>244.40559999999999</v>
      </c>
    </row>
    <row r="1293" spans="1:8">
      <c r="A1293" s="268">
        <v>42058</v>
      </c>
      <c r="B1293" s="269" t="s">
        <v>203</v>
      </c>
      <c r="C1293" s="270">
        <v>0</v>
      </c>
      <c r="D1293" s="270">
        <v>0</v>
      </c>
      <c r="E1293" s="270">
        <v>0</v>
      </c>
      <c r="F1293" s="270">
        <v>0</v>
      </c>
      <c r="G1293" s="270">
        <v>0</v>
      </c>
      <c r="H1293" s="270">
        <v>0</v>
      </c>
    </row>
    <row r="1294" spans="1:8">
      <c r="A1294" s="268">
        <v>42058</v>
      </c>
      <c r="B1294" s="269" t="s">
        <v>204</v>
      </c>
      <c r="C1294" s="270">
        <v>0</v>
      </c>
      <c r="D1294" s="270">
        <v>0</v>
      </c>
      <c r="E1294" s="270">
        <v>0</v>
      </c>
      <c r="F1294" s="270">
        <v>0</v>
      </c>
      <c r="G1294" s="270">
        <v>0</v>
      </c>
      <c r="H1294" s="270">
        <v>0</v>
      </c>
    </row>
    <row r="1295" spans="1:8">
      <c r="A1295" s="268">
        <v>42058</v>
      </c>
      <c r="B1295" s="269" t="s">
        <v>205</v>
      </c>
      <c r="C1295" s="270">
        <v>0</v>
      </c>
      <c r="D1295" s="270">
        <v>0</v>
      </c>
      <c r="E1295" s="270">
        <v>0</v>
      </c>
      <c r="F1295" s="270">
        <v>0</v>
      </c>
      <c r="G1295" s="270">
        <v>0</v>
      </c>
      <c r="H1295" s="270">
        <v>0</v>
      </c>
    </row>
    <row r="1296" spans="1:8">
      <c r="A1296" s="268">
        <v>42058</v>
      </c>
      <c r="B1296" s="269" t="s">
        <v>71</v>
      </c>
      <c r="C1296" s="270">
        <v>0</v>
      </c>
      <c r="D1296" s="270">
        <v>0</v>
      </c>
      <c r="E1296" s="270">
        <v>0</v>
      </c>
      <c r="F1296" s="270">
        <v>0</v>
      </c>
      <c r="G1296" s="270">
        <v>0</v>
      </c>
      <c r="H1296" s="270">
        <v>0</v>
      </c>
    </row>
    <row r="1297" spans="1:8">
      <c r="A1297" s="268">
        <v>42058</v>
      </c>
      <c r="B1297" s="269" t="s">
        <v>206</v>
      </c>
      <c r="C1297" s="270">
        <v>0</v>
      </c>
      <c r="D1297" s="270">
        <v>0</v>
      </c>
      <c r="E1297" s="270">
        <v>0</v>
      </c>
      <c r="F1297" s="270">
        <v>0</v>
      </c>
      <c r="G1297" s="270">
        <v>0</v>
      </c>
      <c r="H1297" s="270">
        <v>0</v>
      </c>
    </row>
    <row r="1298" spans="1:8">
      <c r="A1298" s="268">
        <v>42059</v>
      </c>
      <c r="B1298" s="269" t="s">
        <v>185</v>
      </c>
      <c r="C1298" s="270">
        <v>0</v>
      </c>
      <c r="D1298" s="270">
        <v>0</v>
      </c>
      <c r="E1298" s="270">
        <v>0</v>
      </c>
      <c r="F1298" s="270">
        <v>0</v>
      </c>
      <c r="G1298" s="270">
        <v>0</v>
      </c>
      <c r="H1298" s="270">
        <v>0</v>
      </c>
    </row>
    <row r="1299" spans="1:8">
      <c r="A1299" s="268">
        <v>42059</v>
      </c>
      <c r="B1299" s="269" t="s">
        <v>186</v>
      </c>
      <c r="C1299" s="270">
        <v>0</v>
      </c>
      <c r="D1299" s="270">
        <v>0</v>
      </c>
      <c r="E1299" s="270">
        <v>0</v>
      </c>
      <c r="F1299" s="270">
        <v>0</v>
      </c>
      <c r="G1299" s="270">
        <v>0</v>
      </c>
      <c r="H1299" s="270">
        <v>0</v>
      </c>
    </row>
    <row r="1300" spans="1:8">
      <c r="A1300" s="268">
        <v>42059</v>
      </c>
      <c r="B1300" s="269" t="s">
        <v>187</v>
      </c>
      <c r="C1300" s="270">
        <v>0</v>
      </c>
      <c r="D1300" s="270">
        <v>0</v>
      </c>
      <c r="E1300" s="270">
        <v>0</v>
      </c>
      <c r="F1300" s="270">
        <v>0</v>
      </c>
      <c r="G1300" s="270">
        <v>0</v>
      </c>
      <c r="H1300" s="270">
        <v>0</v>
      </c>
    </row>
    <row r="1301" spans="1:8">
      <c r="A1301" s="268">
        <v>42059</v>
      </c>
      <c r="B1301" s="269" t="s">
        <v>188</v>
      </c>
      <c r="C1301" s="270">
        <v>0</v>
      </c>
      <c r="D1301" s="270">
        <v>0</v>
      </c>
      <c r="E1301" s="270">
        <v>0</v>
      </c>
      <c r="F1301" s="270">
        <v>0</v>
      </c>
      <c r="G1301" s="270">
        <v>0</v>
      </c>
      <c r="H1301" s="270">
        <v>0</v>
      </c>
    </row>
    <row r="1302" spans="1:8">
      <c r="A1302" s="268">
        <v>42059</v>
      </c>
      <c r="B1302" s="269" t="s">
        <v>189</v>
      </c>
      <c r="C1302" s="270">
        <v>0</v>
      </c>
      <c r="D1302" s="270">
        <v>0</v>
      </c>
      <c r="E1302" s="270">
        <v>0</v>
      </c>
      <c r="F1302" s="270">
        <v>0</v>
      </c>
      <c r="G1302" s="270">
        <v>0</v>
      </c>
      <c r="H1302" s="270">
        <v>0</v>
      </c>
    </row>
    <row r="1303" spans="1:8">
      <c r="A1303" s="268">
        <v>42059</v>
      </c>
      <c r="B1303" s="269" t="s">
        <v>190</v>
      </c>
      <c r="C1303" s="270">
        <v>0</v>
      </c>
      <c r="D1303" s="270">
        <v>0</v>
      </c>
      <c r="E1303" s="270">
        <v>0</v>
      </c>
      <c r="F1303" s="270">
        <v>0</v>
      </c>
      <c r="G1303" s="270">
        <v>0</v>
      </c>
      <c r="H1303" s="270">
        <v>0</v>
      </c>
    </row>
    <row r="1304" spans="1:8">
      <c r="A1304" s="268">
        <v>42059</v>
      </c>
      <c r="B1304" s="269" t="s">
        <v>191</v>
      </c>
      <c r="C1304" s="270">
        <v>0</v>
      </c>
      <c r="D1304" s="270">
        <v>0</v>
      </c>
      <c r="E1304" s="270">
        <v>0</v>
      </c>
      <c r="F1304" s="270">
        <v>0</v>
      </c>
      <c r="G1304" s="270">
        <v>0</v>
      </c>
      <c r="H1304" s="270">
        <v>0</v>
      </c>
    </row>
    <row r="1305" spans="1:8">
      <c r="A1305" s="268">
        <v>42059</v>
      </c>
      <c r="B1305" s="269" t="s">
        <v>192</v>
      </c>
      <c r="C1305" s="270">
        <v>234.13589999999999</v>
      </c>
      <c r="D1305" s="270">
        <v>124.68905000000001</v>
      </c>
      <c r="E1305" s="270">
        <v>54.109299999999998</v>
      </c>
      <c r="F1305" s="270">
        <v>4.9554999999999998</v>
      </c>
      <c r="G1305" s="270">
        <v>58.057549999999999</v>
      </c>
      <c r="H1305" s="270">
        <v>475.9473000000001</v>
      </c>
    </row>
    <row r="1306" spans="1:8">
      <c r="A1306" s="268">
        <v>42059</v>
      </c>
      <c r="B1306" s="269" t="s">
        <v>193</v>
      </c>
      <c r="C1306" s="270">
        <v>2040.7786000000001</v>
      </c>
      <c r="D1306" s="270">
        <v>1086.8142499999999</v>
      </c>
      <c r="E1306" s="270">
        <v>471.62929999999994</v>
      </c>
      <c r="F1306" s="270">
        <v>43.189349999999997</v>
      </c>
      <c r="G1306" s="270">
        <v>506.04410000000001</v>
      </c>
      <c r="H1306" s="270">
        <v>4148.4556000000002</v>
      </c>
    </row>
    <row r="1307" spans="1:8">
      <c r="A1307" s="268">
        <v>42059</v>
      </c>
      <c r="B1307" s="269" t="s">
        <v>65</v>
      </c>
      <c r="C1307" s="270">
        <v>5201.6115499999996</v>
      </c>
      <c r="D1307" s="270">
        <v>2770.1125999999999</v>
      </c>
      <c r="E1307" s="270">
        <v>1202.10655</v>
      </c>
      <c r="F1307" s="270">
        <v>110.08264999999999</v>
      </c>
      <c r="G1307" s="270">
        <v>1289.82485</v>
      </c>
      <c r="H1307" s="270">
        <v>10573.7382</v>
      </c>
    </row>
    <row r="1308" spans="1:8">
      <c r="A1308" s="268">
        <v>42059</v>
      </c>
      <c r="B1308" s="269" t="s">
        <v>194</v>
      </c>
      <c r="C1308" s="270">
        <v>7701.17</v>
      </c>
      <c r="D1308" s="270">
        <v>4101.2491499999996</v>
      </c>
      <c r="E1308" s="270">
        <v>1779.7605999999998</v>
      </c>
      <c r="F1308" s="270">
        <v>162.98155</v>
      </c>
      <c r="G1308" s="270">
        <v>1909.6303999999998</v>
      </c>
      <c r="H1308" s="270">
        <v>15654.791700000002</v>
      </c>
    </row>
    <row r="1309" spans="1:8">
      <c r="A1309" s="268">
        <v>42059</v>
      </c>
      <c r="B1309" s="269" t="s">
        <v>195</v>
      </c>
      <c r="C1309" s="270">
        <v>9526.7965999999997</v>
      </c>
      <c r="D1309" s="270">
        <v>5073.4850999999999</v>
      </c>
      <c r="E1309" s="270">
        <v>2201.6682999999998</v>
      </c>
      <c r="F1309" s="270">
        <v>201.6183</v>
      </c>
      <c r="G1309" s="270">
        <v>2362.3242499999997</v>
      </c>
      <c r="H1309" s="270">
        <v>19365.892549999997</v>
      </c>
    </row>
    <row r="1310" spans="1:8">
      <c r="A1310" s="268">
        <v>42059</v>
      </c>
      <c r="B1310" s="269" t="s">
        <v>196</v>
      </c>
      <c r="C1310" s="270">
        <v>10947.431349999999</v>
      </c>
      <c r="D1310" s="270">
        <v>5830.0420499999991</v>
      </c>
      <c r="E1310" s="270">
        <v>2529.9807999999998</v>
      </c>
      <c r="F1310" s="270">
        <v>231.68365</v>
      </c>
      <c r="G1310" s="270">
        <v>2714.5939999999996</v>
      </c>
      <c r="H1310" s="270">
        <v>22253.731849999996</v>
      </c>
    </row>
    <row r="1311" spans="1:8">
      <c r="A1311" s="268">
        <v>42059</v>
      </c>
      <c r="B1311" s="269" t="s">
        <v>197</v>
      </c>
      <c r="C1311" s="270">
        <v>11323.947349999999</v>
      </c>
      <c r="D1311" s="270">
        <v>6030.5553499999996</v>
      </c>
      <c r="E1311" s="270">
        <v>2616.9944500000001</v>
      </c>
      <c r="F1311" s="270">
        <v>239.65154999999999</v>
      </c>
      <c r="G1311" s="270">
        <v>2807.9571499999997</v>
      </c>
      <c r="H1311" s="270">
        <v>23019.105849999996</v>
      </c>
    </row>
    <row r="1312" spans="1:8">
      <c r="A1312" s="268">
        <v>42059</v>
      </c>
      <c r="B1312" s="269" t="s">
        <v>198</v>
      </c>
      <c r="C1312" s="270">
        <v>10586.735549999999</v>
      </c>
      <c r="D1312" s="270">
        <v>5637.9539499999992</v>
      </c>
      <c r="E1312" s="270">
        <v>2446.623</v>
      </c>
      <c r="F1312" s="270">
        <v>224.0498</v>
      </c>
      <c r="G1312" s="270">
        <v>2625.1536000000001</v>
      </c>
      <c r="H1312" s="270">
        <v>21520.515899999999</v>
      </c>
    </row>
    <row r="1313" spans="1:8">
      <c r="A1313" s="268">
        <v>42059</v>
      </c>
      <c r="B1313" s="269" t="s">
        <v>199</v>
      </c>
      <c r="C1313" s="270">
        <v>8637.7135999999991</v>
      </c>
      <c r="D1313" s="270">
        <v>4600.0045</v>
      </c>
      <c r="E1313" s="270">
        <v>1996.19865</v>
      </c>
      <c r="F1313" s="270">
        <v>182.80185</v>
      </c>
      <c r="G1313" s="270">
        <v>2141.8623000000002</v>
      </c>
      <c r="H1313" s="270">
        <v>17558.580900000001</v>
      </c>
    </row>
    <row r="1314" spans="1:8">
      <c r="A1314" s="268">
        <v>42059</v>
      </c>
      <c r="B1314" s="269" t="s">
        <v>200</v>
      </c>
      <c r="C1314" s="270">
        <v>5343.9916499999999</v>
      </c>
      <c r="D1314" s="270">
        <v>2845.93685</v>
      </c>
      <c r="E1314" s="270">
        <v>1235.0109</v>
      </c>
      <c r="F1314" s="270">
        <v>113.0959</v>
      </c>
      <c r="G1314" s="270">
        <v>1325.1296</v>
      </c>
      <c r="H1314" s="270">
        <v>10863.1649</v>
      </c>
    </row>
    <row r="1315" spans="1:8">
      <c r="A1315" s="268">
        <v>42059</v>
      </c>
      <c r="B1315" s="269" t="s">
        <v>201</v>
      </c>
      <c r="C1315" s="270">
        <v>1892.07025</v>
      </c>
      <c r="D1315" s="270">
        <v>1007.61975</v>
      </c>
      <c r="E1315" s="270">
        <v>437.26294999999999</v>
      </c>
      <c r="F1315" s="270">
        <v>40.042650000000002</v>
      </c>
      <c r="G1315" s="270">
        <v>469.16940000000005</v>
      </c>
      <c r="H1315" s="270">
        <v>3846.1650000000004</v>
      </c>
    </row>
    <row r="1316" spans="1:8">
      <c r="A1316" s="268">
        <v>42059</v>
      </c>
      <c r="B1316" s="269" t="s">
        <v>202</v>
      </c>
      <c r="C1316" s="270">
        <v>158.2003</v>
      </c>
      <c r="D1316" s="270">
        <v>84.249449999999996</v>
      </c>
      <c r="E1316" s="270">
        <v>36.560200000000002</v>
      </c>
      <c r="F1316" s="270">
        <v>3.34815</v>
      </c>
      <c r="G1316" s="270">
        <v>39.228349999999999</v>
      </c>
      <c r="H1316" s="270">
        <v>321.58645000000001</v>
      </c>
    </row>
    <row r="1317" spans="1:8">
      <c r="A1317" s="268">
        <v>42059</v>
      </c>
      <c r="B1317" s="269" t="s">
        <v>203</v>
      </c>
      <c r="C1317" s="270">
        <v>3.1637</v>
      </c>
      <c r="D1317" s="270">
        <v>1.6846999999999999</v>
      </c>
      <c r="E1317" s="270">
        <v>0.73099999999999998</v>
      </c>
      <c r="F1317" s="270">
        <v>6.7150000000000001E-2</v>
      </c>
      <c r="G1317" s="270">
        <v>0.78454999999999997</v>
      </c>
      <c r="H1317" s="270">
        <v>6.4310999999999998</v>
      </c>
    </row>
    <row r="1318" spans="1:8">
      <c r="A1318" s="268">
        <v>42059</v>
      </c>
      <c r="B1318" s="269" t="s">
        <v>204</v>
      </c>
      <c r="C1318" s="270">
        <v>0</v>
      </c>
      <c r="D1318" s="270">
        <v>0</v>
      </c>
      <c r="E1318" s="270">
        <v>0</v>
      </c>
      <c r="F1318" s="270">
        <v>0</v>
      </c>
      <c r="G1318" s="270">
        <v>0</v>
      </c>
      <c r="H1318" s="270">
        <v>0</v>
      </c>
    </row>
    <row r="1319" spans="1:8">
      <c r="A1319" s="268">
        <v>42059</v>
      </c>
      <c r="B1319" s="269" t="s">
        <v>205</v>
      </c>
      <c r="C1319" s="270">
        <v>0</v>
      </c>
      <c r="D1319" s="270">
        <v>0</v>
      </c>
      <c r="E1319" s="270">
        <v>0</v>
      </c>
      <c r="F1319" s="270">
        <v>0</v>
      </c>
      <c r="G1319" s="270">
        <v>0</v>
      </c>
      <c r="H1319" s="270">
        <v>0</v>
      </c>
    </row>
    <row r="1320" spans="1:8">
      <c r="A1320" s="268">
        <v>42059</v>
      </c>
      <c r="B1320" s="269" t="s">
        <v>71</v>
      </c>
      <c r="C1320" s="270">
        <v>0</v>
      </c>
      <c r="D1320" s="270">
        <v>0</v>
      </c>
      <c r="E1320" s="270">
        <v>0</v>
      </c>
      <c r="F1320" s="270">
        <v>0</v>
      </c>
      <c r="G1320" s="270">
        <v>0</v>
      </c>
      <c r="H1320" s="270">
        <v>0</v>
      </c>
    </row>
    <row r="1321" spans="1:8">
      <c r="A1321" s="268">
        <v>42059</v>
      </c>
      <c r="B1321" s="269" t="s">
        <v>206</v>
      </c>
      <c r="C1321" s="270">
        <v>0</v>
      </c>
      <c r="D1321" s="270">
        <v>0</v>
      </c>
      <c r="E1321" s="270">
        <v>0</v>
      </c>
      <c r="F1321" s="270">
        <v>0</v>
      </c>
      <c r="G1321" s="270">
        <v>0</v>
      </c>
      <c r="H1321" s="270">
        <v>0</v>
      </c>
    </row>
    <row r="1322" spans="1:8">
      <c r="A1322" s="268">
        <v>42060</v>
      </c>
      <c r="B1322" s="269" t="s">
        <v>185</v>
      </c>
      <c r="C1322" s="270">
        <v>0</v>
      </c>
      <c r="D1322" s="270">
        <v>0</v>
      </c>
      <c r="E1322" s="270">
        <v>0</v>
      </c>
      <c r="F1322" s="270">
        <v>0</v>
      </c>
      <c r="G1322" s="270">
        <v>0</v>
      </c>
      <c r="H1322" s="270">
        <v>0</v>
      </c>
    </row>
    <row r="1323" spans="1:8">
      <c r="A1323" s="268">
        <v>42060</v>
      </c>
      <c r="B1323" s="269" t="s">
        <v>186</v>
      </c>
      <c r="C1323" s="270">
        <v>0</v>
      </c>
      <c r="D1323" s="270">
        <v>0</v>
      </c>
      <c r="E1323" s="270">
        <v>0</v>
      </c>
      <c r="F1323" s="270">
        <v>0</v>
      </c>
      <c r="G1323" s="270">
        <v>0</v>
      </c>
      <c r="H1323" s="270">
        <v>0</v>
      </c>
    </row>
    <row r="1324" spans="1:8">
      <c r="A1324" s="268">
        <v>42060</v>
      </c>
      <c r="B1324" s="269" t="s">
        <v>187</v>
      </c>
      <c r="C1324" s="270">
        <v>0</v>
      </c>
      <c r="D1324" s="270">
        <v>0</v>
      </c>
      <c r="E1324" s="270">
        <v>0</v>
      </c>
      <c r="F1324" s="270">
        <v>0</v>
      </c>
      <c r="G1324" s="270">
        <v>0</v>
      </c>
      <c r="H1324" s="270">
        <v>0</v>
      </c>
    </row>
    <row r="1325" spans="1:8">
      <c r="A1325" s="268">
        <v>42060</v>
      </c>
      <c r="B1325" s="269" t="s">
        <v>188</v>
      </c>
      <c r="C1325" s="270">
        <v>0</v>
      </c>
      <c r="D1325" s="270">
        <v>0</v>
      </c>
      <c r="E1325" s="270">
        <v>0</v>
      </c>
      <c r="F1325" s="270">
        <v>0</v>
      </c>
      <c r="G1325" s="270">
        <v>0</v>
      </c>
      <c r="H1325" s="270">
        <v>0</v>
      </c>
    </row>
    <row r="1326" spans="1:8">
      <c r="A1326" s="268">
        <v>42060</v>
      </c>
      <c r="B1326" s="269" t="s">
        <v>189</v>
      </c>
      <c r="C1326" s="270">
        <v>0</v>
      </c>
      <c r="D1326" s="270">
        <v>0</v>
      </c>
      <c r="E1326" s="270">
        <v>0</v>
      </c>
      <c r="F1326" s="270">
        <v>0</v>
      </c>
      <c r="G1326" s="270">
        <v>0</v>
      </c>
      <c r="H1326" s="270">
        <v>0</v>
      </c>
    </row>
    <row r="1327" spans="1:8">
      <c r="A1327" s="268">
        <v>42060</v>
      </c>
      <c r="B1327" s="269" t="s">
        <v>190</v>
      </c>
      <c r="C1327" s="270">
        <v>0</v>
      </c>
      <c r="D1327" s="270">
        <v>0</v>
      </c>
      <c r="E1327" s="270">
        <v>0</v>
      </c>
      <c r="F1327" s="270">
        <v>0</v>
      </c>
      <c r="G1327" s="270">
        <v>0</v>
      </c>
      <c r="H1327" s="270">
        <v>0</v>
      </c>
    </row>
    <row r="1328" spans="1:8">
      <c r="A1328" s="268">
        <v>42060</v>
      </c>
      <c r="B1328" s="269" t="s">
        <v>191</v>
      </c>
      <c r="C1328" s="270">
        <v>0</v>
      </c>
      <c r="D1328" s="270">
        <v>0</v>
      </c>
      <c r="E1328" s="270">
        <v>0</v>
      </c>
      <c r="F1328" s="270">
        <v>0</v>
      </c>
      <c r="G1328" s="270">
        <v>0</v>
      </c>
      <c r="H1328" s="270">
        <v>0</v>
      </c>
    </row>
    <row r="1329" spans="1:8">
      <c r="A1329" s="268">
        <v>42060</v>
      </c>
      <c r="B1329" s="269" t="s">
        <v>192</v>
      </c>
      <c r="C1329" s="270">
        <v>230.97220000000002</v>
      </c>
      <c r="D1329" s="270">
        <v>123.0035</v>
      </c>
      <c r="E1329" s="270">
        <v>53.378300000000003</v>
      </c>
      <c r="F1329" s="270">
        <v>4.88835</v>
      </c>
      <c r="G1329" s="270">
        <v>57.272999999999996</v>
      </c>
      <c r="H1329" s="270">
        <v>469.51534999999996</v>
      </c>
    </row>
    <row r="1330" spans="1:8">
      <c r="A1330" s="268">
        <v>42060</v>
      </c>
      <c r="B1330" s="269" t="s">
        <v>193</v>
      </c>
      <c r="C1330" s="270">
        <v>1752.8546999999999</v>
      </c>
      <c r="D1330" s="270">
        <v>933.48104999999998</v>
      </c>
      <c r="E1330" s="270">
        <v>405.08960000000002</v>
      </c>
      <c r="F1330" s="270">
        <v>37.095700000000001</v>
      </c>
      <c r="G1330" s="270">
        <v>434.64919999999995</v>
      </c>
      <c r="H1330" s="270">
        <v>3563.1702499999992</v>
      </c>
    </row>
    <row r="1331" spans="1:8">
      <c r="A1331" s="268">
        <v>42060</v>
      </c>
      <c r="B1331" s="269" t="s">
        <v>65</v>
      </c>
      <c r="C1331" s="270">
        <v>4682.7163</v>
      </c>
      <c r="D1331" s="270">
        <v>2493.7750500000002</v>
      </c>
      <c r="E1331" s="270">
        <v>1082.1885500000001</v>
      </c>
      <c r="F1331" s="270">
        <v>99.101500000000001</v>
      </c>
      <c r="G1331" s="270">
        <v>1161.1560999999999</v>
      </c>
      <c r="H1331" s="270">
        <v>9518.9375000000018</v>
      </c>
    </row>
    <row r="1332" spans="1:8">
      <c r="A1332" s="268">
        <v>42060</v>
      </c>
      <c r="B1332" s="269" t="s">
        <v>194</v>
      </c>
      <c r="C1332" s="270">
        <v>7261.3740499999994</v>
      </c>
      <c r="D1332" s="270">
        <v>3867.0367499999998</v>
      </c>
      <c r="E1332" s="270">
        <v>1678.1226999999999</v>
      </c>
      <c r="F1332" s="270">
        <v>153.67404999999999</v>
      </c>
      <c r="G1332" s="270">
        <v>1800.5762499999998</v>
      </c>
      <c r="H1332" s="270">
        <v>14760.783799999999</v>
      </c>
    </row>
    <row r="1333" spans="1:8">
      <c r="A1333" s="268">
        <v>42060</v>
      </c>
      <c r="B1333" s="269" t="s">
        <v>195</v>
      </c>
      <c r="C1333" s="270">
        <v>9096.4925999999996</v>
      </c>
      <c r="D1333" s="270">
        <v>4844.3267999999998</v>
      </c>
      <c r="E1333" s="270">
        <v>2102.2234000000003</v>
      </c>
      <c r="F1333" s="270">
        <v>192.51140000000001</v>
      </c>
      <c r="G1333" s="270">
        <v>2255.6237500000002</v>
      </c>
      <c r="H1333" s="270">
        <v>18491.177950000001</v>
      </c>
    </row>
    <row r="1334" spans="1:8">
      <c r="A1334" s="268">
        <v>42060</v>
      </c>
      <c r="B1334" s="269" t="s">
        <v>196</v>
      </c>
      <c r="C1334" s="270">
        <v>9482.5005499999988</v>
      </c>
      <c r="D1334" s="270">
        <v>5049.8950500000001</v>
      </c>
      <c r="E1334" s="270">
        <v>2191.4308999999998</v>
      </c>
      <c r="F1334" s="270">
        <v>200.68074999999999</v>
      </c>
      <c r="G1334" s="270">
        <v>2351.3405499999999</v>
      </c>
      <c r="H1334" s="270">
        <v>19275.8478</v>
      </c>
    </row>
    <row r="1335" spans="1:8">
      <c r="A1335" s="268">
        <v>42060</v>
      </c>
      <c r="B1335" s="269" t="s">
        <v>197</v>
      </c>
      <c r="C1335" s="270">
        <v>9716.63645</v>
      </c>
      <c r="D1335" s="270">
        <v>5174.5841</v>
      </c>
      <c r="E1335" s="270">
        <v>2245.5401999999999</v>
      </c>
      <c r="F1335" s="270">
        <v>205.6354</v>
      </c>
      <c r="G1335" s="270">
        <v>2409.3989499999998</v>
      </c>
      <c r="H1335" s="270">
        <v>19751.795099999996</v>
      </c>
    </row>
    <row r="1336" spans="1:8">
      <c r="A1336" s="268">
        <v>42060</v>
      </c>
      <c r="B1336" s="269" t="s">
        <v>198</v>
      </c>
      <c r="C1336" s="270">
        <v>9422.3842999999997</v>
      </c>
      <c r="D1336" s="270">
        <v>5017.8806500000001</v>
      </c>
      <c r="E1336" s="270">
        <v>2177.5385000000001</v>
      </c>
      <c r="F1336" s="270">
        <v>199.4083</v>
      </c>
      <c r="G1336" s="270">
        <v>2336.4340999999999</v>
      </c>
      <c r="H1336" s="270">
        <v>19153.645850000001</v>
      </c>
    </row>
    <row r="1337" spans="1:8">
      <c r="A1337" s="268">
        <v>42060</v>
      </c>
      <c r="B1337" s="269" t="s">
        <v>199</v>
      </c>
      <c r="C1337" s="270">
        <v>7679.0215499999995</v>
      </c>
      <c r="D1337" s="270">
        <v>4089.4545499999995</v>
      </c>
      <c r="E1337" s="270">
        <v>1774.64275</v>
      </c>
      <c r="F1337" s="270">
        <v>162.51320000000001</v>
      </c>
      <c r="G1337" s="270">
        <v>1904.1385499999999</v>
      </c>
      <c r="H1337" s="270">
        <v>15609.770600000002</v>
      </c>
    </row>
    <row r="1338" spans="1:8">
      <c r="A1338" s="268">
        <v>42060</v>
      </c>
      <c r="B1338" s="269" t="s">
        <v>200</v>
      </c>
      <c r="C1338" s="270">
        <v>4901.0320000000002</v>
      </c>
      <c r="D1338" s="270">
        <v>2610.0389</v>
      </c>
      <c r="E1338" s="270">
        <v>1132.6420000000001</v>
      </c>
      <c r="F1338" s="270">
        <v>103.7221</v>
      </c>
      <c r="G1338" s="270">
        <v>1215.2909</v>
      </c>
      <c r="H1338" s="270">
        <v>9962.7258999999995</v>
      </c>
    </row>
    <row r="1339" spans="1:8">
      <c r="A1339" s="268">
        <v>42060</v>
      </c>
      <c r="B1339" s="269" t="s">
        <v>201</v>
      </c>
      <c r="C1339" s="270">
        <v>1642.115</v>
      </c>
      <c r="D1339" s="270">
        <v>874.50634999999988</v>
      </c>
      <c r="E1339" s="270">
        <v>379.49694999999997</v>
      </c>
      <c r="F1339" s="270">
        <v>34.752249999999997</v>
      </c>
      <c r="G1339" s="270">
        <v>407.1891</v>
      </c>
      <c r="H1339" s="270">
        <v>3338.0596499999997</v>
      </c>
    </row>
    <row r="1340" spans="1:8">
      <c r="A1340" s="268">
        <v>42060</v>
      </c>
      <c r="B1340" s="269" t="s">
        <v>202</v>
      </c>
      <c r="C1340" s="270">
        <v>145.5438</v>
      </c>
      <c r="D1340" s="270">
        <v>77.508949999999999</v>
      </c>
      <c r="E1340" s="270">
        <v>33.635349999999995</v>
      </c>
      <c r="F1340" s="270">
        <v>3.0804</v>
      </c>
      <c r="G1340" s="270">
        <v>36.090150000000001</v>
      </c>
      <c r="H1340" s="270">
        <v>295.85865000000001</v>
      </c>
    </row>
    <row r="1341" spans="1:8">
      <c r="A1341" s="268">
        <v>42060</v>
      </c>
      <c r="B1341" s="269" t="s">
        <v>203</v>
      </c>
      <c r="C1341" s="270">
        <v>0</v>
      </c>
      <c r="D1341" s="270">
        <v>0</v>
      </c>
      <c r="E1341" s="270">
        <v>0</v>
      </c>
      <c r="F1341" s="270">
        <v>0</v>
      </c>
      <c r="G1341" s="270">
        <v>0</v>
      </c>
      <c r="H1341" s="270">
        <v>0</v>
      </c>
    </row>
    <row r="1342" spans="1:8">
      <c r="A1342" s="268">
        <v>42060</v>
      </c>
      <c r="B1342" s="269" t="s">
        <v>204</v>
      </c>
      <c r="C1342" s="270">
        <v>0</v>
      </c>
      <c r="D1342" s="270">
        <v>0</v>
      </c>
      <c r="E1342" s="270">
        <v>0</v>
      </c>
      <c r="F1342" s="270">
        <v>0</v>
      </c>
      <c r="G1342" s="270">
        <v>0</v>
      </c>
      <c r="H1342" s="270">
        <v>0</v>
      </c>
    </row>
    <row r="1343" spans="1:8">
      <c r="A1343" s="268">
        <v>42060</v>
      </c>
      <c r="B1343" s="269" t="s">
        <v>205</v>
      </c>
      <c r="C1343" s="270">
        <v>0</v>
      </c>
      <c r="D1343" s="270">
        <v>0</v>
      </c>
      <c r="E1343" s="270">
        <v>0</v>
      </c>
      <c r="F1343" s="270">
        <v>0</v>
      </c>
      <c r="G1343" s="270">
        <v>0</v>
      </c>
      <c r="H1343" s="270">
        <v>0</v>
      </c>
    </row>
    <row r="1344" spans="1:8">
      <c r="A1344" s="268">
        <v>42060</v>
      </c>
      <c r="B1344" s="269" t="s">
        <v>71</v>
      </c>
      <c r="C1344" s="270">
        <v>0</v>
      </c>
      <c r="D1344" s="270">
        <v>0</v>
      </c>
      <c r="E1344" s="270">
        <v>0</v>
      </c>
      <c r="F1344" s="270">
        <v>0</v>
      </c>
      <c r="G1344" s="270">
        <v>0</v>
      </c>
      <c r="H1344" s="270">
        <v>0</v>
      </c>
    </row>
    <row r="1345" spans="1:8">
      <c r="A1345" s="268">
        <v>42060</v>
      </c>
      <c r="B1345" s="269" t="s">
        <v>206</v>
      </c>
      <c r="C1345" s="270">
        <v>0</v>
      </c>
      <c r="D1345" s="270">
        <v>0</v>
      </c>
      <c r="E1345" s="270">
        <v>0</v>
      </c>
      <c r="F1345" s="270">
        <v>0</v>
      </c>
      <c r="G1345" s="270">
        <v>0</v>
      </c>
      <c r="H1345" s="270">
        <v>0</v>
      </c>
    </row>
    <row r="1346" spans="1:8">
      <c r="A1346" s="268">
        <v>42061</v>
      </c>
      <c r="B1346" s="269" t="s">
        <v>185</v>
      </c>
      <c r="C1346" s="270">
        <v>0</v>
      </c>
      <c r="D1346" s="270">
        <v>0</v>
      </c>
      <c r="E1346" s="270">
        <v>0</v>
      </c>
      <c r="F1346" s="270">
        <v>0</v>
      </c>
      <c r="G1346" s="270">
        <v>0</v>
      </c>
      <c r="H1346" s="270">
        <v>0</v>
      </c>
    </row>
    <row r="1347" spans="1:8">
      <c r="A1347" s="268">
        <v>42061</v>
      </c>
      <c r="B1347" s="269" t="s">
        <v>186</v>
      </c>
      <c r="C1347" s="270">
        <v>0</v>
      </c>
      <c r="D1347" s="270">
        <v>0</v>
      </c>
      <c r="E1347" s="270">
        <v>0</v>
      </c>
      <c r="F1347" s="270">
        <v>0</v>
      </c>
      <c r="G1347" s="270">
        <v>0</v>
      </c>
      <c r="H1347" s="270">
        <v>0</v>
      </c>
    </row>
    <row r="1348" spans="1:8">
      <c r="A1348" s="268">
        <v>42061</v>
      </c>
      <c r="B1348" s="269" t="s">
        <v>187</v>
      </c>
      <c r="C1348" s="270">
        <v>0</v>
      </c>
      <c r="D1348" s="270">
        <v>0</v>
      </c>
      <c r="E1348" s="270">
        <v>0</v>
      </c>
      <c r="F1348" s="270">
        <v>0</v>
      </c>
      <c r="G1348" s="270">
        <v>0</v>
      </c>
      <c r="H1348" s="270">
        <v>0</v>
      </c>
    </row>
    <row r="1349" spans="1:8">
      <c r="A1349" s="268">
        <v>42061</v>
      </c>
      <c r="B1349" s="269" t="s">
        <v>188</v>
      </c>
      <c r="C1349" s="270">
        <v>0</v>
      </c>
      <c r="D1349" s="270">
        <v>0</v>
      </c>
      <c r="E1349" s="270">
        <v>0</v>
      </c>
      <c r="F1349" s="270">
        <v>0</v>
      </c>
      <c r="G1349" s="270">
        <v>0</v>
      </c>
      <c r="H1349" s="270">
        <v>0</v>
      </c>
    </row>
    <row r="1350" spans="1:8">
      <c r="A1350" s="268">
        <v>42061</v>
      </c>
      <c r="B1350" s="269" t="s">
        <v>189</v>
      </c>
      <c r="C1350" s="270">
        <v>0</v>
      </c>
      <c r="D1350" s="270">
        <v>0</v>
      </c>
      <c r="E1350" s="270">
        <v>0</v>
      </c>
      <c r="F1350" s="270">
        <v>0</v>
      </c>
      <c r="G1350" s="270">
        <v>0</v>
      </c>
      <c r="H1350" s="270">
        <v>0</v>
      </c>
    </row>
    <row r="1351" spans="1:8">
      <c r="A1351" s="268">
        <v>42061</v>
      </c>
      <c r="B1351" s="269" t="s">
        <v>190</v>
      </c>
      <c r="C1351" s="270">
        <v>0</v>
      </c>
      <c r="D1351" s="270">
        <v>0</v>
      </c>
      <c r="E1351" s="270">
        <v>0</v>
      </c>
      <c r="F1351" s="270">
        <v>0</v>
      </c>
      <c r="G1351" s="270">
        <v>0</v>
      </c>
      <c r="H1351" s="270">
        <v>0</v>
      </c>
    </row>
    <row r="1352" spans="1:8">
      <c r="A1352" s="268">
        <v>42061</v>
      </c>
      <c r="B1352" s="269" t="s">
        <v>191</v>
      </c>
      <c r="C1352" s="270">
        <v>0</v>
      </c>
      <c r="D1352" s="270">
        <v>0</v>
      </c>
      <c r="E1352" s="270">
        <v>0</v>
      </c>
      <c r="F1352" s="270">
        <v>0</v>
      </c>
      <c r="G1352" s="270">
        <v>0</v>
      </c>
      <c r="H1352" s="270">
        <v>0</v>
      </c>
    </row>
    <row r="1353" spans="1:8">
      <c r="A1353" s="268">
        <v>42061</v>
      </c>
      <c r="B1353" s="269" t="s">
        <v>192</v>
      </c>
      <c r="C1353" s="270">
        <v>101.24775</v>
      </c>
      <c r="D1353" s="270">
        <v>53.919750000000001</v>
      </c>
      <c r="E1353" s="270">
        <v>23.398799999999998</v>
      </c>
      <c r="F1353" s="270">
        <v>2.1428499999999997</v>
      </c>
      <c r="G1353" s="270">
        <v>25.106449999999999</v>
      </c>
      <c r="H1353" s="270">
        <v>205.81559999999999</v>
      </c>
    </row>
    <row r="1354" spans="1:8">
      <c r="A1354" s="268">
        <v>42061</v>
      </c>
      <c r="B1354" s="269" t="s">
        <v>193</v>
      </c>
      <c r="C1354" s="270">
        <v>601.15994999999998</v>
      </c>
      <c r="D1354" s="270">
        <v>320.14654999999999</v>
      </c>
      <c r="E1354" s="270">
        <v>138.92994999999999</v>
      </c>
      <c r="F1354" s="270">
        <v>12.722799999999999</v>
      </c>
      <c r="G1354" s="270">
        <v>149.06704999999999</v>
      </c>
      <c r="H1354" s="270">
        <v>1222.0263</v>
      </c>
    </row>
    <row r="1355" spans="1:8">
      <c r="A1355" s="268">
        <v>42061</v>
      </c>
      <c r="B1355" s="269" t="s">
        <v>65</v>
      </c>
      <c r="C1355" s="270">
        <v>1145.36735</v>
      </c>
      <c r="D1355" s="270">
        <v>609.96424999999999</v>
      </c>
      <c r="E1355" s="270">
        <v>264.69765000000001</v>
      </c>
      <c r="F1355" s="270">
        <v>24.239449999999998</v>
      </c>
      <c r="G1355" s="270">
        <v>284.01220000000001</v>
      </c>
      <c r="H1355" s="270">
        <v>2328.2808999999997</v>
      </c>
    </row>
    <row r="1356" spans="1:8">
      <c r="A1356" s="268">
        <v>42061</v>
      </c>
      <c r="B1356" s="269" t="s">
        <v>194</v>
      </c>
      <c r="C1356" s="270">
        <v>1727.5425499999999</v>
      </c>
      <c r="D1356" s="270">
        <v>920.0009</v>
      </c>
      <c r="E1356" s="270">
        <v>399.23989999999998</v>
      </c>
      <c r="F1356" s="270">
        <v>36.560200000000002</v>
      </c>
      <c r="G1356" s="270">
        <v>428.37279999999998</v>
      </c>
      <c r="H1356" s="270">
        <v>3511.7163500000001</v>
      </c>
    </row>
    <row r="1357" spans="1:8">
      <c r="A1357" s="268">
        <v>42061</v>
      </c>
      <c r="B1357" s="269" t="s">
        <v>195</v>
      </c>
      <c r="C1357" s="270">
        <v>2388.8178999999996</v>
      </c>
      <c r="D1357" s="270">
        <v>1272.1627000000001</v>
      </c>
      <c r="E1357" s="270">
        <v>552.06224999999995</v>
      </c>
      <c r="F1357" s="270">
        <v>50.555449999999993</v>
      </c>
      <c r="G1357" s="270">
        <v>592.34630000000004</v>
      </c>
      <c r="H1357" s="270">
        <v>4855.9445999999989</v>
      </c>
    </row>
    <row r="1358" spans="1:8">
      <c r="A1358" s="268">
        <v>42061</v>
      </c>
      <c r="B1358" s="269" t="s">
        <v>196</v>
      </c>
      <c r="C1358" s="270">
        <v>2762.1702</v>
      </c>
      <c r="D1358" s="270">
        <v>1470.99045</v>
      </c>
      <c r="E1358" s="270">
        <v>638.34490000000005</v>
      </c>
      <c r="F1358" s="270">
        <v>58.456200000000003</v>
      </c>
      <c r="G1358" s="270">
        <v>684.92489999999998</v>
      </c>
      <c r="H1358" s="270">
        <v>5614.8866499999995</v>
      </c>
    </row>
    <row r="1359" spans="1:8">
      <c r="A1359" s="268">
        <v>42061</v>
      </c>
      <c r="B1359" s="269" t="s">
        <v>197</v>
      </c>
      <c r="C1359" s="270">
        <v>2860.2534000000001</v>
      </c>
      <c r="D1359" s="270">
        <v>1523.2246499999999</v>
      </c>
      <c r="E1359" s="270">
        <v>661.01184999999998</v>
      </c>
      <c r="F1359" s="270">
        <v>60.5319</v>
      </c>
      <c r="G1359" s="270">
        <v>709.24680000000001</v>
      </c>
      <c r="H1359" s="270">
        <v>5814.2685999999994</v>
      </c>
    </row>
    <row r="1360" spans="1:8">
      <c r="A1360" s="268">
        <v>42061</v>
      </c>
      <c r="B1360" s="269" t="s">
        <v>198</v>
      </c>
      <c r="C1360" s="270">
        <v>3062.7497499999999</v>
      </c>
      <c r="D1360" s="270">
        <v>1631.0641499999999</v>
      </c>
      <c r="E1360" s="270">
        <v>707.80944999999997</v>
      </c>
      <c r="F1360" s="270">
        <v>64.817599999999999</v>
      </c>
      <c r="G1360" s="270">
        <v>759.45884999999998</v>
      </c>
      <c r="H1360" s="270">
        <v>6225.8997999999992</v>
      </c>
    </row>
    <row r="1361" spans="1:8">
      <c r="A1361" s="268">
        <v>42061</v>
      </c>
      <c r="B1361" s="269" t="s">
        <v>199</v>
      </c>
      <c r="C1361" s="270">
        <v>2417.2937499999998</v>
      </c>
      <c r="D1361" s="270">
        <v>1287.32755</v>
      </c>
      <c r="E1361" s="270">
        <v>558.64294999999993</v>
      </c>
      <c r="F1361" s="270">
        <v>51.158099999999997</v>
      </c>
      <c r="G1361" s="270">
        <v>599.40724999999998</v>
      </c>
      <c r="H1361" s="270">
        <v>4913.8295999999991</v>
      </c>
    </row>
    <row r="1362" spans="1:8">
      <c r="A1362" s="268">
        <v>42061</v>
      </c>
      <c r="B1362" s="269" t="s">
        <v>200</v>
      </c>
      <c r="C1362" s="270">
        <v>1265.5989999999999</v>
      </c>
      <c r="D1362" s="270">
        <v>673.99304999999993</v>
      </c>
      <c r="E1362" s="270">
        <v>292.48329999999999</v>
      </c>
      <c r="F1362" s="270">
        <v>26.78435</v>
      </c>
      <c r="G1362" s="270">
        <v>313.82594999999998</v>
      </c>
      <c r="H1362" s="270">
        <v>2572.6856499999999</v>
      </c>
    </row>
    <row r="1363" spans="1:8">
      <c r="A1363" s="268">
        <v>42061</v>
      </c>
      <c r="B1363" s="269" t="s">
        <v>201</v>
      </c>
      <c r="C1363" s="270">
        <v>537.88</v>
      </c>
      <c r="D1363" s="270">
        <v>286.44745</v>
      </c>
      <c r="E1363" s="270">
        <v>124.30569999999999</v>
      </c>
      <c r="F1363" s="270">
        <v>11.383199999999999</v>
      </c>
      <c r="G1363" s="270">
        <v>133.37604999999999</v>
      </c>
      <c r="H1363" s="270">
        <v>1093.3924</v>
      </c>
    </row>
    <row r="1364" spans="1:8">
      <c r="A1364" s="268">
        <v>42061</v>
      </c>
      <c r="B1364" s="269" t="s">
        <v>202</v>
      </c>
      <c r="C1364" s="270">
        <v>50.624299999999998</v>
      </c>
      <c r="D1364" s="270">
        <v>26.959449999999997</v>
      </c>
      <c r="E1364" s="270">
        <v>11.699399999999999</v>
      </c>
      <c r="F1364" s="270">
        <v>1.071</v>
      </c>
      <c r="G1364" s="270">
        <v>12.5528</v>
      </c>
      <c r="H1364" s="270">
        <v>102.90695000000001</v>
      </c>
    </row>
    <row r="1365" spans="1:8">
      <c r="A1365" s="268">
        <v>42061</v>
      </c>
      <c r="B1365" s="269" t="s">
        <v>203</v>
      </c>
      <c r="C1365" s="270">
        <v>0</v>
      </c>
      <c r="D1365" s="270">
        <v>0</v>
      </c>
      <c r="E1365" s="270">
        <v>0</v>
      </c>
      <c r="F1365" s="270">
        <v>0</v>
      </c>
      <c r="G1365" s="270">
        <v>0</v>
      </c>
      <c r="H1365" s="270">
        <v>0</v>
      </c>
    </row>
    <row r="1366" spans="1:8">
      <c r="A1366" s="268">
        <v>42061</v>
      </c>
      <c r="B1366" s="269" t="s">
        <v>204</v>
      </c>
      <c r="C1366" s="270">
        <v>0</v>
      </c>
      <c r="D1366" s="270">
        <v>0</v>
      </c>
      <c r="E1366" s="270">
        <v>0</v>
      </c>
      <c r="F1366" s="270">
        <v>0</v>
      </c>
      <c r="G1366" s="270">
        <v>0</v>
      </c>
      <c r="H1366" s="270">
        <v>0</v>
      </c>
    </row>
    <row r="1367" spans="1:8">
      <c r="A1367" s="268">
        <v>42061</v>
      </c>
      <c r="B1367" s="269" t="s">
        <v>205</v>
      </c>
      <c r="C1367" s="270">
        <v>0</v>
      </c>
      <c r="D1367" s="270">
        <v>0</v>
      </c>
      <c r="E1367" s="270">
        <v>0</v>
      </c>
      <c r="F1367" s="270">
        <v>0</v>
      </c>
      <c r="G1367" s="270">
        <v>0</v>
      </c>
      <c r="H1367" s="270">
        <v>0</v>
      </c>
    </row>
    <row r="1368" spans="1:8">
      <c r="A1368" s="268">
        <v>42061</v>
      </c>
      <c r="B1368" s="269" t="s">
        <v>71</v>
      </c>
      <c r="C1368" s="270">
        <v>0</v>
      </c>
      <c r="D1368" s="270">
        <v>0</v>
      </c>
      <c r="E1368" s="270">
        <v>0</v>
      </c>
      <c r="F1368" s="270">
        <v>0</v>
      </c>
      <c r="G1368" s="270">
        <v>0</v>
      </c>
      <c r="H1368" s="270">
        <v>0</v>
      </c>
    </row>
    <row r="1369" spans="1:8">
      <c r="A1369" s="268">
        <v>42061</v>
      </c>
      <c r="B1369" s="269" t="s">
        <v>206</v>
      </c>
      <c r="C1369" s="270">
        <v>0</v>
      </c>
      <c r="D1369" s="270">
        <v>0</v>
      </c>
      <c r="E1369" s="270">
        <v>0</v>
      </c>
      <c r="F1369" s="270">
        <v>0</v>
      </c>
      <c r="G1369" s="270">
        <v>0</v>
      </c>
      <c r="H1369" s="270">
        <v>0</v>
      </c>
    </row>
    <row r="1370" spans="1:8">
      <c r="A1370" s="268">
        <v>42062</v>
      </c>
      <c r="B1370" s="269" t="s">
        <v>185</v>
      </c>
      <c r="C1370" s="270">
        <v>0</v>
      </c>
      <c r="D1370" s="270">
        <v>0</v>
      </c>
      <c r="E1370" s="270">
        <v>0</v>
      </c>
      <c r="F1370" s="270">
        <v>0</v>
      </c>
      <c r="G1370" s="270">
        <v>0</v>
      </c>
      <c r="H1370" s="270">
        <v>0</v>
      </c>
    </row>
    <row r="1371" spans="1:8">
      <c r="A1371" s="268">
        <v>42062</v>
      </c>
      <c r="B1371" s="269" t="s">
        <v>186</v>
      </c>
      <c r="C1371" s="270">
        <v>0</v>
      </c>
      <c r="D1371" s="270">
        <v>0</v>
      </c>
      <c r="E1371" s="270">
        <v>0</v>
      </c>
      <c r="F1371" s="270">
        <v>0</v>
      </c>
      <c r="G1371" s="270">
        <v>0</v>
      </c>
      <c r="H1371" s="270">
        <v>0</v>
      </c>
    </row>
    <row r="1372" spans="1:8">
      <c r="A1372" s="268">
        <v>42062</v>
      </c>
      <c r="B1372" s="269" t="s">
        <v>187</v>
      </c>
      <c r="C1372" s="270">
        <v>0</v>
      </c>
      <c r="D1372" s="270">
        <v>0</v>
      </c>
      <c r="E1372" s="270">
        <v>0</v>
      </c>
      <c r="F1372" s="270">
        <v>0</v>
      </c>
      <c r="G1372" s="270">
        <v>0</v>
      </c>
      <c r="H1372" s="270">
        <v>0</v>
      </c>
    </row>
    <row r="1373" spans="1:8">
      <c r="A1373" s="268">
        <v>42062</v>
      </c>
      <c r="B1373" s="269" t="s">
        <v>188</v>
      </c>
      <c r="C1373" s="270">
        <v>0</v>
      </c>
      <c r="D1373" s="270">
        <v>0</v>
      </c>
      <c r="E1373" s="270">
        <v>0</v>
      </c>
      <c r="F1373" s="270">
        <v>0</v>
      </c>
      <c r="G1373" s="270">
        <v>0</v>
      </c>
      <c r="H1373" s="270">
        <v>0</v>
      </c>
    </row>
    <row r="1374" spans="1:8">
      <c r="A1374" s="268">
        <v>42062</v>
      </c>
      <c r="B1374" s="269" t="s">
        <v>189</v>
      </c>
      <c r="C1374" s="270">
        <v>0</v>
      </c>
      <c r="D1374" s="270">
        <v>0</v>
      </c>
      <c r="E1374" s="270">
        <v>0</v>
      </c>
      <c r="F1374" s="270">
        <v>0</v>
      </c>
      <c r="G1374" s="270">
        <v>0</v>
      </c>
      <c r="H1374" s="270">
        <v>0</v>
      </c>
    </row>
    <row r="1375" spans="1:8">
      <c r="A1375" s="268">
        <v>42062</v>
      </c>
      <c r="B1375" s="269" t="s">
        <v>190</v>
      </c>
      <c r="C1375" s="270">
        <v>0</v>
      </c>
      <c r="D1375" s="270">
        <v>0</v>
      </c>
      <c r="E1375" s="270">
        <v>0</v>
      </c>
      <c r="F1375" s="270">
        <v>0</v>
      </c>
      <c r="G1375" s="270">
        <v>0</v>
      </c>
      <c r="H1375" s="270">
        <v>0</v>
      </c>
    </row>
    <row r="1376" spans="1:8">
      <c r="A1376" s="268">
        <v>42062</v>
      </c>
      <c r="B1376" s="269" t="s">
        <v>191</v>
      </c>
      <c r="C1376" s="270">
        <v>0</v>
      </c>
      <c r="D1376" s="270">
        <v>0</v>
      </c>
      <c r="E1376" s="270">
        <v>0</v>
      </c>
      <c r="F1376" s="270">
        <v>0</v>
      </c>
      <c r="G1376" s="270">
        <v>0</v>
      </c>
      <c r="H1376" s="270">
        <v>0</v>
      </c>
    </row>
    <row r="1377" spans="1:8">
      <c r="A1377" s="268">
        <v>42062</v>
      </c>
      <c r="B1377" s="269" t="s">
        <v>192</v>
      </c>
      <c r="C1377" s="270">
        <v>66.443649999999991</v>
      </c>
      <c r="D1377" s="270">
        <v>35.384650000000001</v>
      </c>
      <c r="E1377" s="270">
        <v>15.35525</v>
      </c>
      <c r="F1377" s="270">
        <v>1.4058999999999999</v>
      </c>
      <c r="G1377" s="270">
        <v>16.475549999999998</v>
      </c>
      <c r="H1377" s="270">
        <v>135.065</v>
      </c>
    </row>
    <row r="1378" spans="1:8">
      <c r="A1378" s="268">
        <v>42062</v>
      </c>
      <c r="B1378" s="269" t="s">
        <v>193</v>
      </c>
      <c r="C1378" s="270">
        <v>493.58395000000002</v>
      </c>
      <c r="D1378" s="270">
        <v>262.85740000000004</v>
      </c>
      <c r="E1378" s="270">
        <v>114.06830000000001</v>
      </c>
      <c r="F1378" s="270">
        <v>10.445649999999999</v>
      </c>
      <c r="G1378" s="270">
        <v>122.39235000000001</v>
      </c>
      <c r="H1378" s="270">
        <v>1003.34765</v>
      </c>
    </row>
    <row r="1379" spans="1:8">
      <c r="A1379" s="268">
        <v>42062</v>
      </c>
      <c r="B1379" s="269" t="s">
        <v>65</v>
      </c>
      <c r="C1379" s="270">
        <v>1759.1829499999999</v>
      </c>
      <c r="D1379" s="270">
        <v>936.85044999999991</v>
      </c>
      <c r="E1379" s="270">
        <v>406.55160000000001</v>
      </c>
      <c r="F1379" s="270">
        <v>37.229999999999997</v>
      </c>
      <c r="G1379" s="270">
        <v>436.21829999999994</v>
      </c>
      <c r="H1379" s="270">
        <v>3576.0333000000001</v>
      </c>
    </row>
    <row r="1380" spans="1:8">
      <c r="A1380" s="268">
        <v>42062</v>
      </c>
      <c r="B1380" s="269" t="s">
        <v>194</v>
      </c>
      <c r="C1380" s="270">
        <v>3239.9331000000002</v>
      </c>
      <c r="D1380" s="270">
        <v>1725.42265</v>
      </c>
      <c r="E1380" s="270">
        <v>748.75734999999997</v>
      </c>
      <c r="F1380" s="270">
        <v>68.567800000000005</v>
      </c>
      <c r="G1380" s="270">
        <v>803.39449999999999</v>
      </c>
      <c r="H1380" s="270">
        <v>6586.0753999999997</v>
      </c>
    </row>
    <row r="1381" spans="1:8">
      <c r="A1381" s="268">
        <v>42062</v>
      </c>
      <c r="B1381" s="269" t="s">
        <v>195</v>
      </c>
      <c r="C1381" s="270">
        <v>4135.3443499999994</v>
      </c>
      <c r="D1381" s="270">
        <v>2202.2734999999998</v>
      </c>
      <c r="E1381" s="270">
        <v>955.68899999999985</v>
      </c>
      <c r="F1381" s="270">
        <v>87.517700000000005</v>
      </c>
      <c r="G1381" s="270">
        <v>1025.4264000000001</v>
      </c>
      <c r="H1381" s="270">
        <v>8406.2509499999978</v>
      </c>
    </row>
    <row r="1382" spans="1:8">
      <c r="A1382" s="268">
        <v>42062</v>
      </c>
      <c r="B1382" s="269" t="s">
        <v>196</v>
      </c>
      <c r="C1382" s="270">
        <v>5641.4074999999993</v>
      </c>
      <c r="D1382" s="270">
        <v>3004.3249999999998</v>
      </c>
      <c r="E1382" s="270">
        <v>1303.7444499999999</v>
      </c>
      <c r="F1382" s="270">
        <v>119.39015000000001</v>
      </c>
      <c r="G1382" s="270">
        <v>1398.8789999999999</v>
      </c>
      <c r="H1382" s="270">
        <v>11467.7461</v>
      </c>
    </row>
    <row r="1383" spans="1:8">
      <c r="A1383" s="268">
        <v>42062</v>
      </c>
      <c r="B1383" s="269" t="s">
        <v>197</v>
      </c>
      <c r="C1383" s="270">
        <v>5334.4996999999994</v>
      </c>
      <c r="D1383" s="270">
        <v>2840.8818999999999</v>
      </c>
      <c r="E1383" s="270">
        <v>1232.8170500000001</v>
      </c>
      <c r="F1383" s="270">
        <v>112.89530000000001</v>
      </c>
      <c r="G1383" s="270">
        <v>1322.77595</v>
      </c>
      <c r="H1383" s="270">
        <v>10843.869899999998</v>
      </c>
    </row>
    <row r="1384" spans="1:8">
      <c r="A1384" s="268">
        <v>42062</v>
      </c>
      <c r="B1384" s="269" t="s">
        <v>198</v>
      </c>
      <c r="C1384" s="270">
        <v>5834.4110499999997</v>
      </c>
      <c r="D1384" s="270">
        <v>3107.1095499999997</v>
      </c>
      <c r="E1384" s="270">
        <v>1348.3481999999999</v>
      </c>
      <c r="F1384" s="270">
        <v>123.47524999999999</v>
      </c>
      <c r="G1384" s="270">
        <v>1446.7374</v>
      </c>
      <c r="H1384" s="270">
        <v>11860.081449999998</v>
      </c>
    </row>
    <row r="1385" spans="1:8">
      <c r="A1385" s="268">
        <v>42062</v>
      </c>
      <c r="B1385" s="269" t="s">
        <v>199</v>
      </c>
      <c r="C1385" s="270">
        <v>4410.6126000000004</v>
      </c>
      <c r="D1385" s="270">
        <v>2348.8670499999998</v>
      </c>
      <c r="E1385" s="270">
        <v>1019.3047</v>
      </c>
      <c r="F1385" s="270">
        <v>93.342749999999995</v>
      </c>
      <c r="G1385" s="270">
        <v>1093.6831</v>
      </c>
      <c r="H1385" s="270">
        <v>8965.8101999999999</v>
      </c>
    </row>
    <row r="1386" spans="1:8">
      <c r="A1386" s="268">
        <v>42062</v>
      </c>
      <c r="B1386" s="269" t="s">
        <v>200</v>
      </c>
      <c r="C1386" s="270">
        <v>3977.1448999999998</v>
      </c>
      <c r="D1386" s="270">
        <v>2118.02405</v>
      </c>
      <c r="E1386" s="270">
        <v>919.12879999999996</v>
      </c>
      <c r="F1386" s="270">
        <v>84.169550000000001</v>
      </c>
      <c r="G1386" s="270">
        <v>986.19804999999997</v>
      </c>
      <c r="H1386" s="270">
        <v>8084.6653499999993</v>
      </c>
    </row>
    <row r="1387" spans="1:8">
      <c r="A1387" s="268">
        <v>42062</v>
      </c>
      <c r="B1387" s="269" t="s">
        <v>201</v>
      </c>
      <c r="C1387" s="270">
        <v>1866.7589499999999</v>
      </c>
      <c r="D1387" s="270">
        <v>994.14044999999999</v>
      </c>
      <c r="E1387" s="270">
        <v>431.41325000000001</v>
      </c>
      <c r="F1387" s="270">
        <v>39.506300000000003</v>
      </c>
      <c r="G1387" s="270">
        <v>462.89300000000003</v>
      </c>
      <c r="H1387" s="270">
        <v>3794.7119499999999</v>
      </c>
    </row>
    <row r="1388" spans="1:8">
      <c r="A1388" s="268">
        <v>42062</v>
      </c>
      <c r="B1388" s="269" t="s">
        <v>202</v>
      </c>
      <c r="C1388" s="270">
        <v>164.52770000000001</v>
      </c>
      <c r="D1388" s="270">
        <v>87.618849999999995</v>
      </c>
      <c r="E1388" s="270">
        <v>38.023049999999998</v>
      </c>
      <c r="F1388" s="270">
        <v>3.4815999999999998</v>
      </c>
      <c r="G1388" s="270">
        <v>40.797449999999998</v>
      </c>
      <c r="H1388" s="270">
        <v>334.44865000000004</v>
      </c>
    </row>
    <row r="1389" spans="1:8">
      <c r="A1389" s="268">
        <v>42062</v>
      </c>
      <c r="B1389" s="269" t="s">
        <v>203</v>
      </c>
      <c r="C1389" s="270">
        <v>3.1637</v>
      </c>
      <c r="D1389" s="270">
        <v>1.6846999999999999</v>
      </c>
      <c r="E1389" s="270">
        <v>0.73099999999999998</v>
      </c>
      <c r="F1389" s="270">
        <v>6.7150000000000001E-2</v>
      </c>
      <c r="G1389" s="270">
        <v>0.78454999999999997</v>
      </c>
      <c r="H1389" s="270">
        <v>6.4310999999999998</v>
      </c>
    </row>
    <row r="1390" spans="1:8">
      <c r="A1390" s="268">
        <v>42062</v>
      </c>
      <c r="B1390" s="269" t="s">
        <v>204</v>
      </c>
      <c r="C1390" s="270">
        <v>0</v>
      </c>
      <c r="D1390" s="270">
        <v>0</v>
      </c>
      <c r="E1390" s="270">
        <v>0</v>
      </c>
      <c r="F1390" s="270">
        <v>0</v>
      </c>
      <c r="G1390" s="270">
        <v>0</v>
      </c>
      <c r="H1390" s="270">
        <v>0</v>
      </c>
    </row>
    <row r="1391" spans="1:8">
      <c r="A1391" s="268">
        <v>42062</v>
      </c>
      <c r="B1391" s="269" t="s">
        <v>205</v>
      </c>
      <c r="C1391" s="270">
        <v>0</v>
      </c>
      <c r="D1391" s="270">
        <v>0</v>
      </c>
      <c r="E1391" s="270">
        <v>0</v>
      </c>
      <c r="F1391" s="270">
        <v>0</v>
      </c>
      <c r="G1391" s="270">
        <v>0</v>
      </c>
      <c r="H1391" s="270">
        <v>0</v>
      </c>
    </row>
    <row r="1392" spans="1:8">
      <c r="A1392" s="268">
        <v>42062</v>
      </c>
      <c r="B1392" s="269" t="s">
        <v>71</v>
      </c>
      <c r="C1392" s="270">
        <v>0</v>
      </c>
      <c r="D1392" s="270">
        <v>0</v>
      </c>
      <c r="E1392" s="270">
        <v>0</v>
      </c>
      <c r="F1392" s="270">
        <v>0</v>
      </c>
      <c r="G1392" s="270">
        <v>0</v>
      </c>
      <c r="H1392" s="270">
        <v>0</v>
      </c>
    </row>
    <row r="1393" spans="1:8">
      <c r="A1393" s="268">
        <v>42062</v>
      </c>
      <c r="B1393" s="269" t="s">
        <v>206</v>
      </c>
      <c r="C1393" s="270">
        <v>0</v>
      </c>
      <c r="D1393" s="270">
        <v>0</v>
      </c>
      <c r="E1393" s="270">
        <v>0</v>
      </c>
      <c r="F1393" s="270">
        <v>0</v>
      </c>
      <c r="G1393" s="270">
        <v>0</v>
      </c>
      <c r="H1393" s="270">
        <v>0</v>
      </c>
    </row>
    <row r="1394" spans="1:8">
      <c r="A1394" s="268">
        <v>42063</v>
      </c>
      <c r="B1394" s="269" t="s">
        <v>185</v>
      </c>
      <c r="C1394" s="270">
        <v>0</v>
      </c>
      <c r="D1394" s="270">
        <v>0</v>
      </c>
      <c r="E1394" s="270">
        <v>0</v>
      </c>
      <c r="F1394" s="270">
        <v>0</v>
      </c>
      <c r="G1394" s="270">
        <v>0</v>
      </c>
      <c r="H1394" s="270">
        <v>0</v>
      </c>
    </row>
    <row r="1395" spans="1:8">
      <c r="A1395" s="268">
        <v>42063</v>
      </c>
      <c r="B1395" s="269" t="s">
        <v>186</v>
      </c>
      <c r="C1395" s="270">
        <v>0</v>
      </c>
      <c r="D1395" s="270">
        <v>0</v>
      </c>
      <c r="E1395" s="270">
        <v>0</v>
      </c>
      <c r="F1395" s="270">
        <v>0</v>
      </c>
      <c r="G1395" s="270">
        <v>0</v>
      </c>
      <c r="H1395" s="270">
        <v>0</v>
      </c>
    </row>
    <row r="1396" spans="1:8">
      <c r="A1396" s="268">
        <v>42063</v>
      </c>
      <c r="B1396" s="269" t="s">
        <v>187</v>
      </c>
      <c r="C1396" s="270">
        <v>0</v>
      </c>
      <c r="D1396" s="270">
        <v>0</v>
      </c>
      <c r="E1396" s="270">
        <v>0</v>
      </c>
      <c r="F1396" s="270">
        <v>0</v>
      </c>
      <c r="G1396" s="270">
        <v>0</v>
      </c>
      <c r="H1396" s="270">
        <v>0</v>
      </c>
    </row>
    <row r="1397" spans="1:8">
      <c r="A1397" s="268">
        <v>42063</v>
      </c>
      <c r="B1397" s="269" t="s">
        <v>188</v>
      </c>
      <c r="C1397" s="270">
        <v>0</v>
      </c>
      <c r="D1397" s="270">
        <v>0</v>
      </c>
      <c r="E1397" s="270">
        <v>0</v>
      </c>
      <c r="F1397" s="270">
        <v>0</v>
      </c>
      <c r="G1397" s="270">
        <v>0</v>
      </c>
      <c r="H1397" s="270">
        <v>0</v>
      </c>
    </row>
    <row r="1398" spans="1:8">
      <c r="A1398" s="268">
        <v>42063</v>
      </c>
      <c r="B1398" s="269" t="s">
        <v>189</v>
      </c>
      <c r="C1398" s="270">
        <v>0</v>
      </c>
      <c r="D1398" s="270">
        <v>0</v>
      </c>
      <c r="E1398" s="270">
        <v>0</v>
      </c>
      <c r="F1398" s="270">
        <v>0</v>
      </c>
      <c r="G1398" s="270">
        <v>0</v>
      </c>
      <c r="H1398" s="270">
        <v>0</v>
      </c>
    </row>
    <row r="1399" spans="1:8">
      <c r="A1399" s="268">
        <v>42063</v>
      </c>
      <c r="B1399" s="269" t="s">
        <v>190</v>
      </c>
      <c r="C1399" s="270">
        <v>0</v>
      </c>
      <c r="D1399" s="270">
        <v>0</v>
      </c>
      <c r="E1399" s="270">
        <v>0</v>
      </c>
      <c r="F1399" s="270">
        <v>0</v>
      </c>
      <c r="G1399" s="270">
        <v>0</v>
      </c>
      <c r="H1399" s="270">
        <v>0</v>
      </c>
    </row>
    <row r="1400" spans="1:8">
      <c r="A1400" s="268">
        <v>42063</v>
      </c>
      <c r="B1400" s="269" t="s">
        <v>191</v>
      </c>
      <c r="C1400" s="270">
        <v>0</v>
      </c>
      <c r="D1400" s="270">
        <v>0</v>
      </c>
      <c r="E1400" s="270">
        <v>0</v>
      </c>
      <c r="F1400" s="270">
        <v>0</v>
      </c>
      <c r="G1400" s="270">
        <v>0</v>
      </c>
      <c r="H1400" s="270">
        <v>0</v>
      </c>
    </row>
    <row r="1401" spans="1:8">
      <c r="A1401" s="268">
        <v>42063</v>
      </c>
      <c r="B1401" s="269" t="s">
        <v>192</v>
      </c>
      <c r="C1401" s="270">
        <v>268.94</v>
      </c>
      <c r="D1401" s="270">
        <v>143.22329999999999</v>
      </c>
      <c r="E1401" s="270">
        <v>62.152849999999994</v>
      </c>
      <c r="F1401" s="270">
        <v>5.6915999999999993</v>
      </c>
      <c r="G1401" s="270">
        <v>66.687600000000003</v>
      </c>
      <c r="H1401" s="270">
        <v>546.69535000000008</v>
      </c>
    </row>
    <row r="1402" spans="1:8">
      <c r="A1402" s="268">
        <v>42063</v>
      </c>
      <c r="B1402" s="269" t="s">
        <v>193</v>
      </c>
      <c r="C1402" s="270">
        <v>1278.2546499999999</v>
      </c>
      <c r="D1402" s="270">
        <v>680.73355000000004</v>
      </c>
      <c r="E1402" s="270">
        <v>295.40814999999998</v>
      </c>
      <c r="F1402" s="270">
        <v>27.052099999999999</v>
      </c>
      <c r="G1402" s="270">
        <v>316.96415000000002</v>
      </c>
      <c r="H1402" s="270">
        <v>2598.4125999999997</v>
      </c>
    </row>
    <row r="1403" spans="1:8">
      <c r="A1403" s="268">
        <v>42063</v>
      </c>
      <c r="B1403" s="269" t="s">
        <v>65</v>
      </c>
      <c r="C1403" s="270">
        <v>2853.9259999999999</v>
      </c>
      <c r="D1403" s="270">
        <v>1519.8552500000001</v>
      </c>
      <c r="E1403" s="270">
        <v>659.54984999999999</v>
      </c>
      <c r="F1403" s="270">
        <v>60.398449999999997</v>
      </c>
      <c r="G1403" s="270">
        <v>707.67769999999996</v>
      </c>
      <c r="H1403" s="270">
        <v>5801.4072499999993</v>
      </c>
    </row>
    <row r="1404" spans="1:8">
      <c r="A1404" s="268">
        <v>42063</v>
      </c>
      <c r="B1404" s="269" t="s">
        <v>194</v>
      </c>
      <c r="C1404" s="270">
        <v>3705.0412000000001</v>
      </c>
      <c r="D1404" s="270">
        <v>1973.1152</v>
      </c>
      <c r="E1404" s="270">
        <v>856.24495000000002</v>
      </c>
      <c r="F1404" s="270">
        <v>78.410800000000009</v>
      </c>
      <c r="G1404" s="270">
        <v>918.72505000000001</v>
      </c>
      <c r="H1404" s="270">
        <v>7531.5371999999998</v>
      </c>
    </row>
    <row r="1405" spans="1:8">
      <c r="A1405" s="268">
        <v>42063</v>
      </c>
      <c r="B1405" s="269" t="s">
        <v>195</v>
      </c>
      <c r="C1405" s="270">
        <v>3777.8130999999998</v>
      </c>
      <c r="D1405" s="270">
        <v>2011.8700999999999</v>
      </c>
      <c r="E1405" s="270">
        <v>873.06304999999998</v>
      </c>
      <c r="F1405" s="270">
        <v>79.950999999999993</v>
      </c>
      <c r="G1405" s="270">
        <v>936.77055000000007</v>
      </c>
      <c r="H1405" s="270">
        <v>7679.4677999999994</v>
      </c>
    </row>
    <row r="1406" spans="1:8">
      <c r="A1406" s="268">
        <v>42063</v>
      </c>
      <c r="B1406" s="269" t="s">
        <v>196</v>
      </c>
      <c r="C1406" s="270">
        <v>3904.373</v>
      </c>
      <c r="D1406" s="270">
        <v>2079.2691500000001</v>
      </c>
      <c r="E1406" s="270">
        <v>902.31069999999988</v>
      </c>
      <c r="F1406" s="270">
        <v>82.629350000000002</v>
      </c>
      <c r="G1406" s="270">
        <v>968.15339999999992</v>
      </c>
      <c r="H1406" s="270">
        <v>7936.7355999999991</v>
      </c>
    </row>
    <row r="1407" spans="1:8">
      <c r="A1407" s="268">
        <v>42063</v>
      </c>
      <c r="B1407" s="269" t="s">
        <v>197</v>
      </c>
      <c r="C1407" s="270">
        <v>3610.1208499999998</v>
      </c>
      <c r="D1407" s="270">
        <v>1922.5657000000001</v>
      </c>
      <c r="E1407" s="270">
        <v>834.30899999999997</v>
      </c>
      <c r="F1407" s="270">
        <v>76.402250000000009</v>
      </c>
      <c r="G1407" s="270">
        <v>895.18854999999996</v>
      </c>
      <c r="H1407" s="270">
        <v>7338.5863499999996</v>
      </c>
    </row>
    <row r="1408" spans="1:8">
      <c r="A1408" s="268">
        <v>42063</v>
      </c>
      <c r="B1408" s="269" t="s">
        <v>198</v>
      </c>
      <c r="C1408" s="270">
        <v>2866.5816500000001</v>
      </c>
      <c r="D1408" s="270">
        <v>1526.5948999999998</v>
      </c>
      <c r="E1408" s="270">
        <v>662.47469999999998</v>
      </c>
      <c r="F1408" s="270">
        <v>60.666199999999996</v>
      </c>
      <c r="G1408" s="270">
        <v>710.81589999999994</v>
      </c>
      <c r="H1408" s="270">
        <v>5827.1333500000001</v>
      </c>
    </row>
    <row r="1409" spans="1:8">
      <c r="A1409" s="268">
        <v>42063</v>
      </c>
      <c r="B1409" s="269" t="s">
        <v>199</v>
      </c>
      <c r="C1409" s="270">
        <v>1885.7428500000001</v>
      </c>
      <c r="D1409" s="270">
        <v>1004.25035</v>
      </c>
      <c r="E1409" s="270">
        <v>435.80009999999999</v>
      </c>
      <c r="F1409" s="270">
        <v>39.908349999999999</v>
      </c>
      <c r="G1409" s="270">
        <v>467.6003</v>
      </c>
      <c r="H1409" s="270">
        <v>3833.3019500000005</v>
      </c>
    </row>
    <row r="1410" spans="1:8">
      <c r="A1410" s="268">
        <v>42063</v>
      </c>
      <c r="B1410" s="269" t="s">
        <v>200</v>
      </c>
      <c r="C1410" s="270">
        <v>901.73949999999991</v>
      </c>
      <c r="D1410" s="270">
        <v>480.22025000000002</v>
      </c>
      <c r="E1410" s="270">
        <v>208.39449999999999</v>
      </c>
      <c r="F1410" s="270">
        <v>19.083349999999999</v>
      </c>
      <c r="G1410" s="270">
        <v>223.601</v>
      </c>
      <c r="H1410" s="270">
        <v>1833.0386000000001</v>
      </c>
    </row>
    <row r="1411" spans="1:8">
      <c r="A1411" s="268">
        <v>42063</v>
      </c>
      <c r="B1411" s="269" t="s">
        <v>201</v>
      </c>
      <c r="C1411" s="270">
        <v>335.38364999999999</v>
      </c>
      <c r="D1411" s="270">
        <v>178.60795000000002</v>
      </c>
      <c r="E1411" s="270">
        <v>77.508099999999999</v>
      </c>
      <c r="F1411" s="270">
        <v>7.0974999999999993</v>
      </c>
      <c r="G1411" s="270">
        <v>83.164000000000001</v>
      </c>
      <c r="H1411" s="270">
        <v>681.76120000000003</v>
      </c>
    </row>
    <row r="1412" spans="1:8">
      <c r="A1412" s="268">
        <v>42063</v>
      </c>
      <c r="B1412" s="269" t="s">
        <v>202</v>
      </c>
      <c r="C1412" s="270">
        <v>44.296050000000001</v>
      </c>
      <c r="D1412" s="270">
        <v>23.590049999999998</v>
      </c>
      <c r="E1412" s="270">
        <v>10.236549999999999</v>
      </c>
      <c r="F1412" s="270">
        <v>0.93754999999999999</v>
      </c>
      <c r="G1412" s="270">
        <v>10.983700000000001</v>
      </c>
      <c r="H1412" s="270">
        <v>90.043899999999979</v>
      </c>
    </row>
    <row r="1413" spans="1:8">
      <c r="A1413" s="268">
        <v>42063</v>
      </c>
      <c r="B1413" s="269" t="s">
        <v>203</v>
      </c>
      <c r="C1413" s="270">
        <v>0</v>
      </c>
      <c r="D1413" s="270">
        <v>0</v>
      </c>
      <c r="E1413" s="270">
        <v>0</v>
      </c>
      <c r="F1413" s="270">
        <v>0</v>
      </c>
      <c r="G1413" s="270">
        <v>0</v>
      </c>
      <c r="H1413" s="270">
        <v>0</v>
      </c>
    </row>
    <row r="1414" spans="1:8">
      <c r="A1414" s="268">
        <v>42063</v>
      </c>
      <c r="B1414" s="269" t="s">
        <v>204</v>
      </c>
      <c r="C1414" s="270">
        <v>0</v>
      </c>
      <c r="D1414" s="270">
        <v>0</v>
      </c>
      <c r="E1414" s="270">
        <v>0</v>
      </c>
      <c r="F1414" s="270">
        <v>0</v>
      </c>
      <c r="G1414" s="270">
        <v>0</v>
      </c>
      <c r="H1414" s="270">
        <v>0</v>
      </c>
    </row>
    <row r="1415" spans="1:8">
      <c r="A1415" s="268">
        <v>42063</v>
      </c>
      <c r="B1415" s="269" t="s">
        <v>205</v>
      </c>
      <c r="C1415" s="270">
        <v>0</v>
      </c>
      <c r="D1415" s="270">
        <v>0</v>
      </c>
      <c r="E1415" s="270">
        <v>0</v>
      </c>
      <c r="F1415" s="270">
        <v>0</v>
      </c>
      <c r="G1415" s="270">
        <v>0</v>
      </c>
      <c r="H1415" s="270">
        <v>0</v>
      </c>
    </row>
    <row r="1416" spans="1:8">
      <c r="A1416" s="268">
        <v>42063</v>
      </c>
      <c r="B1416" s="269" t="s">
        <v>71</v>
      </c>
      <c r="C1416" s="270">
        <v>0</v>
      </c>
      <c r="D1416" s="270">
        <v>0</v>
      </c>
      <c r="E1416" s="270">
        <v>0</v>
      </c>
      <c r="F1416" s="270">
        <v>0</v>
      </c>
      <c r="G1416" s="270">
        <v>0</v>
      </c>
      <c r="H1416" s="270">
        <v>0</v>
      </c>
    </row>
    <row r="1417" spans="1:8">
      <c r="A1417" s="268">
        <v>42063</v>
      </c>
      <c r="B1417" s="269" t="s">
        <v>206</v>
      </c>
      <c r="C1417" s="270">
        <v>0</v>
      </c>
      <c r="D1417" s="270">
        <v>0</v>
      </c>
      <c r="E1417" s="270">
        <v>0</v>
      </c>
      <c r="F1417" s="270">
        <v>0</v>
      </c>
      <c r="G1417" s="270">
        <v>0</v>
      </c>
      <c r="H1417" s="270">
        <v>0</v>
      </c>
    </row>
    <row r="1418" spans="1:8">
      <c r="A1418" s="268">
        <v>42064</v>
      </c>
      <c r="B1418" s="269" t="s">
        <v>185</v>
      </c>
      <c r="C1418" s="270">
        <v>0</v>
      </c>
      <c r="D1418" s="270">
        <v>0</v>
      </c>
      <c r="E1418" s="270">
        <v>0</v>
      </c>
      <c r="F1418" s="270">
        <v>0</v>
      </c>
      <c r="G1418" s="270">
        <v>0</v>
      </c>
      <c r="H1418" s="270">
        <v>0</v>
      </c>
    </row>
    <row r="1419" spans="1:8">
      <c r="A1419" s="268">
        <v>42064</v>
      </c>
      <c r="B1419" s="269" t="s">
        <v>186</v>
      </c>
      <c r="C1419" s="270">
        <v>0</v>
      </c>
      <c r="D1419" s="270">
        <v>0</v>
      </c>
      <c r="E1419" s="270">
        <v>0</v>
      </c>
      <c r="F1419" s="270">
        <v>0</v>
      </c>
      <c r="G1419" s="270">
        <v>0</v>
      </c>
      <c r="H1419" s="270">
        <v>0</v>
      </c>
    </row>
    <row r="1420" spans="1:8">
      <c r="A1420" s="268">
        <v>42064</v>
      </c>
      <c r="B1420" s="269" t="s">
        <v>187</v>
      </c>
      <c r="C1420" s="270">
        <v>0</v>
      </c>
      <c r="D1420" s="270">
        <v>0</v>
      </c>
      <c r="E1420" s="270">
        <v>0</v>
      </c>
      <c r="F1420" s="270">
        <v>0</v>
      </c>
      <c r="G1420" s="270">
        <v>0</v>
      </c>
      <c r="H1420" s="270">
        <v>0</v>
      </c>
    </row>
    <row r="1421" spans="1:8">
      <c r="A1421" s="268">
        <v>42064</v>
      </c>
      <c r="B1421" s="269" t="s">
        <v>188</v>
      </c>
      <c r="C1421" s="270">
        <v>0</v>
      </c>
      <c r="D1421" s="270">
        <v>0</v>
      </c>
      <c r="E1421" s="270">
        <v>0</v>
      </c>
      <c r="F1421" s="270">
        <v>0</v>
      </c>
      <c r="G1421" s="270">
        <v>0</v>
      </c>
      <c r="H1421" s="270">
        <v>0</v>
      </c>
    </row>
    <row r="1422" spans="1:8">
      <c r="A1422" s="268">
        <v>42064</v>
      </c>
      <c r="B1422" s="269" t="s">
        <v>189</v>
      </c>
      <c r="C1422" s="270">
        <v>0</v>
      </c>
      <c r="D1422" s="270">
        <v>0</v>
      </c>
      <c r="E1422" s="270">
        <v>0</v>
      </c>
      <c r="F1422" s="270">
        <v>0</v>
      </c>
      <c r="G1422" s="270">
        <v>0</v>
      </c>
      <c r="H1422" s="270">
        <v>0</v>
      </c>
    </row>
    <row r="1423" spans="1:8">
      <c r="A1423" s="268">
        <v>42064</v>
      </c>
      <c r="B1423" s="269" t="s">
        <v>190</v>
      </c>
      <c r="C1423" s="270">
        <v>0</v>
      </c>
      <c r="D1423" s="270">
        <v>0</v>
      </c>
      <c r="E1423" s="270">
        <v>0</v>
      </c>
      <c r="F1423" s="270">
        <v>0</v>
      </c>
      <c r="G1423" s="270">
        <v>0</v>
      </c>
      <c r="H1423" s="270">
        <v>0</v>
      </c>
    </row>
    <row r="1424" spans="1:8">
      <c r="A1424" s="268">
        <v>42064</v>
      </c>
      <c r="B1424" s="269" t="s">
        <v>191</v>
      </c>
      <c r="C1424" s="270">
        <v>0</v>
      </c>
      <c r="D1424" s="270">
        <v>0</v>
      </c>
      <c r="E1424" s="270">
        <v>0</v>
      </c>
      <c r="F1424" s="270">
        <v>0</v>
      </c>
      <c r="G1424" s="270">
        <v>0</v>
      </c>
      <c r="H1424" s="270">
        <v>0</v>
      </c>
    </row>
    <row r="1425" spans="1:8">
      <c r="A1425" s="268">
        <v>42064</v>
      </c>
      <c r="B1425" s="269" t="s">
        <v>192</v>
      </c>
      <c r="C1425" s="270">
        <v>180.10309999999998</v>
      </c>
      <c r="D1425" s="270">
        <v>90.779150000000001</v>
      </c>
      <c r="E1425" s="270">
        <v>48.562199999999997</v>
      </c>
      <c r="F1425" s="270">
        <v>3.3523999999999998</v>
      </c>
      <c r="G1425" s="270">
        <v>44.245899999999999</v>
      </c>
      <c r="H1425" s="270">
        <v>367.04275000000001</v>
      </c>
    </row>
    <row r="1426" spans="1:8">
      <c r="A1426" s="268">
        <v>42064</v>
      </c>
      <c r="B1426" s="269" t="s">
        <v>193</v>
      </c>
      <c r="C1426" s="270">
        <v>1417.47955</v>
      </c>
      <c r="D1426" s="270">
        <v>714.46749999999997</v>
      </c>
      <c r="E1426" s="270">
        <v>382.20080000000002</v>
      </c>
      <c r="F1426" s="270">
        <v>26.3857</v>
      </c>
      <c r="G1426" s="270">
        <v>348.23394999999999</v>
      </c>
      <c r="H1426" s="270">
        <v>2888.7674999999995</v>
      </c>
    </row>
    <row r="1427" spans="1:8">
      <c r="A1427" s="268">
        <v>42064</v>
      </c>
      <c r="B1427" s="269" t="s">
        <v>65</v>
      </c>
      <c r="C1427" s="270">
        <v>3341.9169499999998</v>
      </c>
      <c r="D1427" s="270">
        <v>1684.462</v>
      </c>
      <c r="E1427" s="270">
        <v>901.09435000000008</v>
      </c>
      <c r="F1427" s="270">
        <v>62.208949999999994</v>
      </c>
      <c r="G1427" s="270">
        <v>821.01245000000006</v>
      </c>
      <c r="H1427" s="270">
        <v>6810.6946999999991</v>
      </c>
    </row>
    <row r="1428" spans="1:8">
      <c r="A1428" s="268">
        <v>42064</v>
      </c>
      <c r="B1428" s="269" t="s">
        <v>194</v>
      </c>
      <c r="C1428" s="270">
        <v>5369.7457999999997</v>
      </c>
      <c r="D1428" s="270">
        <v>2706.5708500000001</v>
      </c>
      <c r="E1428" s="270">
        <v>1447.8661999999999</v>
      </c>
      <c r="F1428" s="270">
        <v>99.956599999999995</v>
      </c>
      <c r="G1428" s="270">
        <v>1319.1914999999999</v>
      </c>
      <c r="H1428" s="270">
        <v>10943.330949999998</v>
      </c>
    </row>
    <row r="1429" spans="1:8">
      <c r="A1429" s="268">
        <v>42064</v>
      </c>
      <c r="B1429" s="269" t="s">
        <v>195</v>
      </c>
      <c r="C1429" s="270">
        <v>6110.1705999999995</v>
      </c>
      <c r="D1429" s="270">
        <v>3079.7752499999997</v>
      </c>
      <c r="E1429" s="270">
        <v>1647.5099500000001</v>
      </c>
      <c r="F1429" s="270">
        <v>113.73935</v>
      </c>
      <c r="G1429" s="270">
        <v>1501.0923499999999</v>
      </c>
      <c r="H1429" s="270">
        <v>12452.287499999999</v>
      </c>
    </row>
    <row r="1430" spans="1:8">
      <c r="A1430" s="268">
        <v>42064</v>
      </c>
      <c r="B1430" s="269" t="s">
        <v>196</v>
      </c>
      <c r="C1430" s="270">
        <v>5726.6174499999997</v>
      </c>
      <c r="D1430" s="270">
        <v>2886.4486999999999</v>
      </c>
      <c r="E1430" s="270">
        <v>1544.0904499999999</v>
      </c>
      <c r="F1430" s="270">
        <v>106.59935</v>
      </c>
      <c r="G1430" s="270">
        <v>1406.86475</v>
      </c>
      <c r="H1430" s="270">
        <v>11670.620699999999</v>
      </c>
    </row>
    <row r="1431" spans="1:8">
      <c r="A1431" s="268">
        <v>42064</v>
      </c>
      <c r="B1431" s="269" t="s">
        <v>197</v>
      </c>
      <c r="C1431" s="270">
        <v>6330.2968000000001</v>
      </c>
      <c r="D1431" s="270">
        <v>3190.7274499999999</v>
      </c>
      <c r="E1431" s="270">
        <v>1706.86375</v>
      </c>
      <c r="F1431" s="270">
        <v>117.8372</v>
      </c>
      <c r="G1431" s="270">
        <v>1555.1710499999999</v>
      </c>
      <c r="H1431" s="270">
        <v>12900.89625</v>
      </c>
    </row>
    <row r="1432" spans="1:8">
      <c r="A1432" s="268">
        <v>42064</v>
      </c>
      <c r="B1432" s="269" t="s">
        <v>198</v>
      </c>
      <c r="C1432" s="270">
        <v>7114.0800999999992</v>
      </c>
      <c r="D1432" s="270">
        <v>3585.7862</v>
      </c>
      <c r="E1432" s="270">
        <v>1918.1975499999999</v>
      </c>
      <c r="F1432" s="270">
        <v>132.42744999999999</v>
      </c>
      <c r="G1432" s="270">
        <v>1747.7241000000001</v>
      </c>
      <c r="H1432" s="270">
        <v>14498.215399999997</v>
      </c>
    </row>
    <row r="1433" spans="1:8">
      <c r="A1433" s="268">
        <v>42064</v>
      </c>
      <c r="B1433" s="269" t="s">
        <v>199</v>
      </c>
      <c r="C1433" s="270">
        <v>5663.2474000000002</v>
      </c>
      <c r="D1433" s="270">
        <v>2854.5074</v>
      </c>
      <c r="E1433" s="270">
        <v>1527.0046</v>
      </c>
      <c r="F1433" s="270">
        <v>105.4204</v>
      </c>
      <c r="G1433" s="270">
        <v>1391.2969999999998</v>
      </c>
      <c r="H1433" s="270">
        <v>11541.4768</v>
      </c>
    </row>
    <row r="1434" spans="1:8">
      <c r="A1434" s="268">
        <v>42064</v>
      </c>
      <c r="B1434" s="269" t="s">
        <v>200</v>
      </c>
      <c r="C1434" s="270">
        <v>2531.4521500000001</v>
      </c>
      <c r="D1434" s="270">
        <v>1275.9545499999999</v>
      </c>
      <c r="E1434" s="270">
        <v>682.56529999999998</v>
      </c>
      <c r="F1434" s="270">
        <v>47.122300000000003</v>
      </c>
      <c r="G1434" s="270">
        <v>621.90504999999996</v>
      </c>
      <c r="H1434" s="270">
        <v>5158.99935</v>
      </c>
    </row>
    <row r="1435" spans="1:8">
      <c r="A1435" s="268">
        <v>42064</v>
      </c>
      <c r="B1435" s="269" t="s">
        <v>201</v>
      </c>
      <c r="C1435" s="270">
        <v>750.43015000000003</v>
      </c>
      <c r="D1435" s="270">
        <v>378.24745000000001</v>
      </c>
      <c r="E1435" s="270">
        <v>202.34164999999999</v>
      </c>
      <c r="F1435" s="270">
        <v>13.9689</v>
      </c>
      <c r="G1435" s="270">
        <v>184.35905</v>
      </c>
      <c r="H1435" s="270">
        <v>1529.3471999999999</v>
      </c>
    </row>
    <row r="1436" spans="1:8">
      <c r="A1436" s="268">
        <v>42064</v>
      </c>
      <c r="B1436" s="269" t="s">
        <v>202</v>
      </c>
      <c r="C1436" s="270">
        <v>73.375399999999999</v>
      </c>
      <c r="D1436" s="270">
        <v>36.984349999999999</v>
      </c>
      <c r="E1436" s="270">
        <v>19.784600000000001</v>
      </c>
      <c r="F1436" s="270">
        <v>1.36595</v>
      </c>
      <c r="G1436" s="270">
        <v>18.025950000000002</v>
      </c>
      <c r="H1436" s="270">
        <v>149.53625</v>
      </c>
    </row>
    <row r="1437" spans="1:8">
      <c r="A1437" s="268">
        <v>42064</v>
      </c>
      <c r="B1437" s="269" t="s">
        <v>203</v>
      </c>
      <c r="C1437" s="270">
        <v>0</v>
      </c>
      <c r="D1437" s="270">
        <v>0</v>
      </c>
      <c r="E1437" s="270">
        <v>0</v>
      </c>
      <c r="F1437" s="270">
        <v>0</v>
      </c>
      <c r="G1437" s="270">
        <v>0</v>
      </c>
      <c r="H1437" s="270">
        <v>0</v>
      </c>
    </row>
    <row r="1438" spans="1:8">
      <c r="A1438" s="268">
        <v>42064</v>
      </c>
      <c r="B1438" s="269" t="s">
        <v>204</v>
      </c>
      <c r="C1438" s="270">
        <v>0</v>
      </c>
      <c r="D1438" s="270">
        <v>0</v>
      </c>
      <c r="E1438" s="270">
        <v>0</v>
      </c>
      <c r="F1438" s="270">
        <v>0</v>
      </c>
      <c r="G1438" s="270">
        <v>0</v>
      </c>
      <c r="H1438" s="270">
        <v>0</v>
      </c>
    </row>
    <row r="1439" spans="1:8">
      <c r="A1439" s="268">
        <v>42064</v>
      </c>
      <c r="B1439" s="269" t="s">
        <v>205</v>
      </c>
      <c r="C1439" s="270">
        <v>0</v>
      </c>
      <c r="D1439" s="270">
        <v>0</v>
      </c>
      <c r="E1439" s="270">
        <v>0</v>
      </c>
      <c r="F1439" s="270">
        <v>0</v>
      </c>
      <c r="G1439" s="270">
        <v>0</v>
      </c>
      <c r="H1439" s="270">
        <v>0</v>
      </c>
    </row>
    <row r="1440" spans="1:8">
      <c r="A1440" s="268">
        <v>42064</v>
      </c>
      <c r="B1440" s="269" t="s">
        <v>71</v>
      </c>
      <c r="C1440" s="270">
        <v>0</v>
      </c>
      <c r="D1440" s="270">
        <v>0</v>
      </c>
      <c r="E1440" s="270">
        <v>0</v>
      </c>
      <c r="F1440" s="270">
        <v>0</v>
      </c>
      <c r="G1440" s="270">
        <v>0</v>
      </c>
      <c r="H1440" s="270">
        <v>0</v>
      </c>
    </row>
    <row r="1441" spans="1:8">
      <c r="A1441" s="268">
        <v>42064</v>
      </c>
      <c r="B1441" s="269" t="s">
        <v>206</v>
      </c>
      <c r="C1441" s="270">
        <v>0</v>
      </c>
      <c r="D1441" s="270">
        <v>0</v>
      </c>
      <c r="E1441" s="270">
        <v>0</v>
      </c>
      <c r="F1441" s="270">
        <v>0</v>
      </c>
      <c r="G1441" s="270">
        <v>0</v>
      </c>
      <c r="H1441" s="270">
        <v>0</v>
      </c>
    </row>
    <row r="1442" spans="1:8">
      <c r="A1442" s="268">
        <v>42065</v>
      </c>
      <c r="B1442" s="269" t="s">
        <v>185</v>
      </c>
      <c r="C1442" s="270">
        <v>0</v>
      </c>
      <c r="D1442" s="270">
        <v>0</v>
      </c>
      <c r="E1442" s="270">
        <v>0</v>
      </c>
      <c r="F1442" s="270">
        <v>0</v>
      </c>
      <c r="G1442" s="270">
        <v>0</v>
      </c>
      <c r="H1442" s="270">
        <v>0</v>
      </c>
    </row>
    <row r="1443" spans="1:8">
      <c r="A1443" s="268">
        <v>42065</v>
      </c>
      <c r="B1443" s="269" t="s">
        <v>186</v>
      </c>
      <c r="C1443" s="270">
        <v>0</v>
      </c>
      <c r="D1443" s="270">
        <v>0</v>
      </c>
      <c r="E1443" s="270">
        <v>0</v>
      </c>
      <c r="F1443" s="270">
        <v>0</v>
      </c>
      <c r="G1443" s="270">
        <v>0</v>
      </c>
      <c r="H1443" s="270">
        <v>0</v>
      </c>
    </row>
    <row r="1444" spans="1:8">
      <c r="A1444" s="268">
        <v>42065</v>
      </c>
      <c r="B1444" s="269" t="s">
        <v>187</v>
      </c>
      <c r="C1444" s="270">
        <v>0</v>
      </c>
      <c r="D1444" s="270">
        <v>0</v>
      </c>
      <c r="E1444" s="270">
        <v>0</v>
      </c>
      <c r="F1444" s="270">
        <v>0</v>
      </c>
      <c r="G1444" s="270">
        <v>0</v>
      </c>
      <c r="H1444" s="270">
        <v>0</v>
      </c>
    </row>
    <row r="1445" spans="1:8">
      <c r="A1445" s="268">
        <v>42065</v>
      </c>
      <c r="B1445" s="269" t="s">
        <v>188</v>
      </c>
      <c r="C1445" s="270">
        <v>0</v>
      </c>
      <c r="D1445" s="270">
        <v>0</v>
      </c>
      <c r="E1445" s="270">
        <v>0</v>
      </c>
      <c r="F1445" s="270">
        <v>0</v>
      </c>
      <c r="G1445" s="270">
        <v>0</v>
      </c>
      <c r="H1445" s="270">
        <v>0</v>
      </c>
    </row>
    <row r="1446" spans="1:8">
      <c r="A1446" s="268">
        <v>42065</v>
      </c>
      <c r="B1446" s="269" t="s">
        <v>189</v>
      </c>
      <c r="C1446" s="270">
        <v>0</v>
      </c>
      <c r="D1446" s="270">
        <v>0</v>
      </c>
      <c r="E1446" s="270">
        <v>0</v>
      </c>
      <c r="F1446" s="270">
        <v>0</v>
      </c>
      <c r="G1446" s="270">
        <v>0</v>
      </c>
      <c r="H1446" s="270">
        <v>0</v>
      </c>
    </row>
    <row r="1447" spans="1:8">
      <c r="A1447" s="268">
        <v>42065</v>
      </c>
      <c r="B1447" s="269" t="s">
        <v>190</v>
      </c>
      <c r="C1447" s="270">
        <v>0</v>
      </c>
      <c r="D1447" s="270">
        <v>0</v>
      </c>
      <c r="E1447" s="270">
        <v>0</v>
      </c>
      <c r="F1447" s="270">
        <v>0</v>
      </c>
      <c r="G1447" s="270">
        <v>0</v>
      </c>
      <c r="H1447" s="270">
        <v>0</v>
      </c>
    </row>
    <row r="1448" spans="1:8">
      <c r="A1448" s="268">
        <v>42065</v>
      </c>
      <c r="B1448" s="269" t="s">
        <v>191</v>
      </c>
      <c r="C1448" s="270">
        <v>0</v>
      </c>
      <c r="D1448" s="270">
        <v>0</v>
      </c>
      <c r="E1448" s="270">
        <v>0</v>
      </c>
      <c r="F1448" s="270">
        <v>0</v>
      </c>
      <c r="G1448" s="270">
        <v>0</v>
      </c>
      <c r="H1448" s="270">
        <v>0</v>
      </c>
    </row>
    <row r="1449" spans="1:8">
      <c r="A1449" s="268">
        <v>42065</v>
      </c>
      <c r="B1449" s="269" t="s">
        <v>192</v>
      </c>
      <c r="C1449" s="270">
        <v>113.3985</v>
      </c>
      <c r="D1449" s="270">
        <v>57.157399999999996</v>
      </c>
      <c r="E1449" s="270">
        <v>30.5762</v>
      </c>
      <c r="F1449" s="270">
        <v>2.1105499999999999</v>
      </c>
      <c r="G1449" s="270">
        <v>27.858749999999997</v>
      </c>
      <c r="H1449" s="270">
        <v>231.10140000000001</v>
      </c>
    </row>
    <row r="1450" spans="1:8">
      <c r="A1450" s="268">
        <v>42065</v>
      </c>
      <c r="B1450" s="269" t="s">
        <v>193</v>
      </c>
      <c r="C1450" s="270">
        <v>416.90544999999997</v>
      </c>
      <c r="D1450" s="270">
        <v>210.13784999999999</v>
      </c>
      <c r="E1450" s="270">
        <v>112.41164999999999</v>
      </c>
      <c r="F1450" s="270">
        <v>7.7605000000000004</v>
      </c>
      <c r="G1450" s="270">
        <v>102.4216</v>
      </c>
      <c r="H1450" s="270">
        <v>849.63704999999993</v>
      </c>
    </row>
    <row r="1451" spans="1:8">
      <c r="A1451" s="268">
        <v>42065</v>
      </c>
      <c r="B1451" s="269" t="s">
        <v>65</v>
      </c>
      <c r="C1451" s="270">
        <v>1284.0695000000001</v>
      </c>
      <c r="D1451" s="270">
        <v>647.22314999999992</v>
      </c>
      <c r="E1451" s="270">
        <v>346.22879999999998</v>
      </c>
      <c r="F1451" s="270">
        <v>23.902849999999997</v>
      </c>
      <c r="G1451" s="270">
        <v>315.4588</v>
      </c>
      <c r="H1451" s="270">
        <v>2616.8831</v>
      </c>
    </row>
    <row r="1452" spans="1:8">
      <c r="A1452" s="268">
        <v>42065</v>
      </c>
      <c r="B1452" s="269" t="s">
        <v>194</v>
      </c>
      <c r="C1452" s="270">
        <v>1414.1441500000001</v>
      </c>
      <c r="D1452" s="270">
        <v>712.78620000000001</v>
      </c>
      <c r="E1452" s="270">
        <v>381.30149999999998</v>
      </c>
      <c r="F1452" s="270">
        <v>26.323650000000001</v>
      </c>
      <c r="G1452" s="270">
        <v>347.41455000000002</v>
      </c>
      <c r="H1452" s="270">
        <v>2881.9700500000004</v>
      </c>
    </row>
    <row r="1453" spans="1:8">
      <c r="A1453" s="268">
        <v>42065</v>
      </c>
      <c r="B1453" s="269" t="s">
        <v>195</v>
      </c>
      <c r="C1453" s="270">
        <v>2824.9537499999997</v>
      </c>
      <c r="D1453" s="270">
        <v>1423.89195</v>
      </c>
      <c r="E1453" s="270">
        <v>761.70369999999991</v>
      </c>
      <c r="F1453" s="270">
        <v>52.586100000000002</v>
      </c>
      <c r="G1453" s="270">
        <v>694.00969999999995</v>
      </c>
      <c r="H1453" s="270">
        <v>5757.1451999999999</v>
      </c>
    </row>
    <row r="1454" spans="1:8">
      <c r="A1454" s="268">
        <v>42065</v>
      </c>
      <c r="B1454" s="269" t="s">
        <v>196</v>
      </c>
      <c r="C1454" s="270">
        <v>2971.7045499999999</v>
      </c>
      <c r="D1454" s="270">
        <v>1497.8598</v>
      </c>
      <c r="E1454" s="270">
        <v>801.27289999999994</v>
      </c>
      <c r="F1454" s="270">
        <v>55.317999999999998</v>
      </c>
      <c r="G1454" s="270">
        <v>730.06245000000001</v>
      </c>
      <c r="H1454" s="270">
        <v>6056.2176999999992</v>
      </c>
    </row>
    <row r="1455" spans="1:8">
      <c r="A1455" s="268">
        <v>42065</v>
      </c>
      <c r="B1455" s="269" t="s">
        <v>197</v>
      </c>
      <c r="C1455" s="270">
        <v>2127.8866000000003</v>
      </c>
      <c r="D1455" s="270">
        <v>1072.5418999999999</v>
      </c>
      <c r="E1455" s="270">
        <v>573.75085000000001</v>
      </c>
      <c r="F1455" s="270">
        <v>39.61</v>
      </c>
      <c r="G1455" s="270">
        <v>522.76019999999994</v>
      </c>
      <c r="H1455" s="270">
        <v>4336.5495499999997</v>
      </c>
    </row>
    <row r="1456" spans="1:8">
      <c r="A1456" s="268">
        <v>42065</v>
      </c>
      <c r="B1456" s="269" t="s">
        <v>198</v>
      </c>
      <c r="C1456" s="270">
        <v>1380.7918500000001</v>
      </c>
      <c r="D1456" s="270">
        <v>695.97574999999995</v>
      </c>
      <c r="E1456" s="270">
        <v>372.30849999999998</v>
      </c>
      <c r="F1456" s="270">
        <v>25.703150000000001</v>
      </c>
      <c r="G1456" s="270">
        <v>339.22055</v>
      </c>
      <c r="H1456" s="270">
        <v>2813.9997999999996</v>
      </c>
    </row>
    <row r="1457" spans="1:8">
      <c r="A1457" s="268">
        <v>42065</v>
      </c>
      <c r="B1457" s="269" t="s">
        <v>199</v>
      </c>
      <c r="C1457" s="270">
        <v>1527.5426499999999</v>
      </c>
      <c r="D1457" s="270">
        <v>769.94360000000006</v>
      </c>
      <c r="E1457" s="270">
        <v>411.8777</v>
      </c>
      <c r="F1457" s="270">
        <v>28.43505</v>
      </c>
      <c r="G1457" s="270">
        <v>375.27330000000001</v>
      </c>
      <c r="H1457" s="270">
        <v>3113.0722999999998</v>
      </c>
    </row>
    <row r="1458" spans="1:8">
      <c r="A1458" s="268">
        <v>42065</v>
      </c>
      <c r="B1458" s="269" t="s">
        <v>200</v>
      </c>
      <c r="C1458" s="270">
        <v>640.36705000000006</v>
      </c>
      <c r="D1458" s="270">
        <v>322.77134999999998</v>
      </c>
      <c r="E1458" s="270">
        <v>172.66475</v>
      </c>
      <c r="F1458" s="270">
        <v>11.920399999999999</v>
      </c>
      <c r="G1458" s="270">
        <v>157.31969999999998</v>
      </c>
      <c r="H1458" s="270">
        <v>1305.0432499999997</v>
      </c>
    </row>
    <row r="1459" spans="1:8">
      <c r="A1459" s="268">
        <v>42065</v>
      </c>
      <c r="B1459" s="269" t="s">
        <v>201</v>
      </c>
      <c r="C1459" s="270">
        <v>206.78545</v>
      </c>
      <c r="D1459" s="270">
        <v>104.22784999999999</v>
      </c>
      <c r="E1459" s="270">
        <v>55.756599999999999</v>
      </c>
      <c r="F1459" s="270">
        <v>3.84965</v>
      </c>
      <c r="G1459" s="270">
        <v>50.801099999999998</v>
      </c>
      <c r="H1459" s="270">
        <v>421.42064999999997</v>
      </c>
    </row>
    <row r="1460" spans="1:8">
      <c r="A1460" s="268">
        <v>42065</v>
      </c>
      <c r="B1460" s="269" t="s">
        <v>202</v>
      </c>
      <c r="C1460" s="270">
        <v>6.6707999999999998</v>
      </c>
      <c r="D1460" s="270">
        <v>3.3626</v>
      </c>
      <c r="E1460" s="270">
        <v>1.7986</v>
      </c>
      <c r="F1460" s="270">
        <v>0.12409999999999999</v>
      </c>
      <c r="G1460" s="270">
        <v>1.6387999999999998</v>
      </c>
      <c r="H1460" s="270">
        <v>13.594899999999999</v>
      </c>
    </row>
    <row r="1461" spans="1:8">
      <c r="A1461" s="268">
        <v>42065</v>
      </c>
      <c r="B1461" s="269" t="s">
        <v>203</v>
      </c>
      <c r="C1461" s="270">
        <v>0</v>
      </c>
      <c r="D1461" s="270">
        <v>0</v>
      </c>
      <c r="E1461" s="270">
        <v>0</v>
      </c>
      <c r="F1461" s="270">
        <v>0</v>
      </c>
      <c r="G1461" s="270">
        <v>0</v>
      </c>
      <c r="H1461" s="270">
        <v>0</v>
      </c>
    </row>
    <row r="1462" spans="1:8">
      <c r="A1462" s="268">
        <v>42065</v>
      </c>
      <c r="B1462" s="269" t="s">
        <v>204</v>
      </c>
      <c r="C1462" s="270">
        <v>0</v>
      </c>
      <c r="D1462" s="270">
        <v>0</v>
      </c>
      <c r="E1462" s="270">
        <v>0</v>
      </c>
      <c r="F1462" s="270">
        <v>0</v>
      </c>
      <c r="G1462" s="270">
        <v>0</v>
      </c>
      <c r="H1462" s="270">
        <v>0</v>
      </c>
    </row>
    <row r="1463" spans="1:8">
      <c r="A1463" s="268">
        <v>42065</v>
      </c>
      <c r="B1463" s="269" t="s">
        <v>205</v>
      </c>
      <c r="C1463" s="270">
        <v>0</v>
      </c>
      <c r="D1463" s="270">
        <v>0</v>
      </c>
      <c r="E1463" s="270">
        <v>0</v>
      </c>
      <c r="F1463" s="270">
        <v>0</v>
      </c>
      <c r="G1463" s="270">
        <v>0</v>
      </c>
      <c r="H1463" s="270">
        <v>0</v>
      </c>
    </row>
    <row r="1464" spans="1:8">
      <c r="A1464" s="268">
        <v>42065</v>
      </c>
      <c r="B1464" s="269" t="s">
        <v>71</v>
      </c>
      <c r="C1464" s="270">
        <v>10.00535</v>
      </c>
      <c r="D1464" s="270">
        <v>5.04305</v>
      </c>
      <c r="E1464" s="270">
        <v>2.6978999999999997</v>
      </c>
      <c r="F1464" s="270">
        <v>0.18614999999999998</v>
      </c>
      <c r="G1464" s="270">
        <v>2.4581999999999997</v>
      </c>
      <c r="H1464" s="270">
        <v>20.390650000000001</v>
      </c>
    </row>
    <row r="1465" spans="1:8">
      <c r="A1465" s="268">
        <v>42065</v>
      </c>
      <c r="B1465" s="269" t="s">
        <v>206</v>
      </c>
      <c r="C1465" s="270">
        <v>0</v>
      </c>
      <c r="D1465" s="270">
        <v>0</v>
      </c>
      <c r="E1465" s="270">
        <v>0</v>
      </c>
      <c r="F1465" s="270">
        <v>0</v>
      </c>
      <c r="G1465" s="270">
        <v>0</v>
      </c>
      <c r="H1465" s="270">
        <v>0</v>
      </c>
    </row>
    <row r="1466" spans="1:8">
      <c r="A1466" s="268">
        <v>42066</v>
      </c>
      <c r="B1466" s="269" t="s">
        <v>185</v>
      </c>
      <c r="C1466" s="270">
        <v>0</v>
      </c>
      <c r="D1466" s="270">
        <v>0</v>
      </c>
      <c r="E1466" s="270">
        <v>0</v>
      </c>
      <c r="F1466" s="270">
        <v>0</v>
      </c>
      <c r="G1466" s="270">
        <v>0</v>
      </c>
      <c r="H1466" s="270">
        <v>0</v>
      </c>
    </row>
    <row r="1467" spans="1:8">
      <c r="A1467" s="268">
        <v>42066</v>
      </c>
      <c r="B1467" s="269" t="s">
        <v>186</v>
      </c>
      <c r="C1467" s="270">
        <v>0</v>
      </c>
      <c r="D1467" s="270">
        <v>0</v>
      </c>
      <c r="E1467" s="270">
        <v>0</v>
      </c>
      <c r="F1467" s="270">
        <v>0</v>
      </c>
      <c r="G1467" s="270">
        <v>0</v>
      </c>
      <c r="H1467" s="270">
        <v>0</v>
      </c>
    </row>
    <row r="1468" spans="1:8">
      <c r="A1468" s="268">
        <v>42066</v>
      </c>
      <c r="B1468" s="269" t="s">
        <v>187</v>
      </c>
      <c r="C1468" s="270">
        <v>0</v>
      </c>
      <c r="D1468" s="270">
        <v>0</v>
      </c>
      <c r="E1468" s="270">
        <v>0</v>
      </c>
      <c r="F1468" s="270">
        <v>0</v>
      </c>
      <c r="G1468" s="270">
        <v>0</v>
      </c>
      <c r="H1468" s="270">
        <v>0</v>
      </c>
    </row>
    <row r="1469" spans="1:8">
      <c r="A1469" s="268">
        <v>42066</v>
      </c>
      <c r="B1469" s="269" t="s">
        <v>188</v>
      </c>
      <c r="C1469" s="270">
        <v>0</v>
      </c>
      <c r="D1469" s="270">
        <v>0</v>
      </c>
      <c r="E1469" s="270">
        <v>0</v>
      </c>
      <c r="F1469" s="270">
        <v>0</v>
      </c>
      <c r="G1469" s="270">
        <v>0</v>
      </c>
      <c r="H1469" s="270">
        <v>0</v>
      </c>
    </row>
    <row r="1470" spans="1:8">
      <c r="A1470" s="268">
        <v>42066</v>
      </c>
      <c r="B1470" s="269" t="s">
        <v>189</v>
      </c>
      <c r="C1470" s="270">
        <v>0</v>
      </c>
      <c r="D1470" s="270">
        <v>0</v>
      </c>
      <c r="E1470" s="270">
        <v>0</v>
      </c>
      <c r="F1470" s="270">
        <v>0</v>
      </c>
      <c r="G1470" s="270">
        <v>0</v>
      </c>
      <c r="H1470" s="270">
        <v>0</v>
      </c>
    </row>
    <row r="1471" spans="1:8">
      <c r="A1471" s="268">
        <v>42066</v>
      </c>
      <c r="B1471" s="269" t="s">
        <v>190</v>
      </c>
      <c r="C1471" s="270">
        <v>0</v>
      </c>
      <c r="D1471" s="270">
        <v>0</v>
      </c>
      <c r="E1471" s="270">
        <v>0</v>
      </c>
      <c r="F1471" s="270">
        <v>0</v>
      </c>
      <c r="G1471" s="270">
        <v>0</v>
      </c>
      <c r="H1471" s="270">
        <v>0</v>
      </c>
    </row>
    <row r="1472" spans="1:8">
      <c r="A1472" s="268">
        <v>42066</v>
      </c>
      <c r="B1472" s="269" t="s">
        <v>191</v>
      </c>
      <c r="C1472" s="270">
        <v>0</v>
      </c>
      <c r="D1472" s="270">
        <v>0</v>
      </c>
      <c r="E1472" s="270">
        <v>0</v>
      </c>
      <c r="F1472" s="270">
        <v>0</v>
      </c>
      <c r="G1472" s="270">
        <v>0</v>
      </c>
      <c r="H1472" s="270">
        <v>0</v>
      </c>
    </row>
    <row r="1473" spans="1:8">
      <c r="A1473" s="268">
        <v>42066</v>
      </c>
      <c r="B1473" s="269" t="s">
        <v>192</v>
      </c>
      <c r="C1473" s="270">
        <v>33.3523</v>
      </c>
      <c r="D1473" s="270">
        <v>16.811299999999999</v>
      </c>
      <c r="E1473" s="270">
        <v>8.9930000000000003</v>
      </c>
      <c r="F1473" s="270">
        <v>0.62049999999999994</v>
      </c>
      <c r="G1473" s="270">
        <v>8.1940000000000008</v>
      </c>
      <c r="H1473" s="270">
        <v>67.971100000000007</v>
      </c>
    </row>
    <row r="1474" spans="1:8">
      <c r="A1474" s="268">
        <v>42066</v>
      </c>
      <c r="B1474" s="269" t="s">
        <v>193</v>
      </c>
      <c r="C1474" s="270">
        <v>163.42695000000001</v>
      </c>
      <c r="D1474" s="270">
        <v>82.373499999999993</v>
      </c>
      <c r="E1474" s="270">
        <v>44.0657</v>
      </c>
      <c r="F1474" s="270">
        <v>3.0421499999999999</v>
      </c>
      <c r="G1474" s="270">
        <v>40.148899999999998</v>
      </c>
      <c r="H1474" s="270">
        <v>333.05719999999997</v>
      </c>
    </row>
    <row r="1475" spans="1:8">
      <c r="A1475" s="268">
        <v>42066</v>
      </c>
      <c r="B1475" s="269" t="s">
        <v>65</v>
      </c>
      <c r="C1475" s="270">
        <v>123.40385000000001</v>
      </c>
      <c r="D1475" s="270">
        <v>62.200450000000004</v>
      </c>
      <c r="E1475" s="270">
        <v>33.274099999999997</v>
      </c>
      <c r="F1475" s="270">
        <v>2.2975499999999998</v>
      </c>
      <c r="G1475" s="270">
        <v>30.316950000000002</v>
      </c>
      <c r="H1475" s="270">
        <v>251.49290000000002</v>
      </c>
    </row>
    <row r="1476" spans="1:8">
      <c r="A1476" s="268">
        <v>42066</v>
      </c>
      <c r="B1476" s="269" t="s">
        <v>194</v>
      </c>
      <c r="C1476" s="270">
        <v>383.55314999999996</v>
      </c>
      <c r="D1476" s="270">
        <v>193.32655</v>
      </c>
      <c r="E1476" s="270">
        <v>103.41865</v>
      </c>
      <c r="F1476" s="270">
        <v>7.14</v>
      </c>
      <c r="G1476" s="270">
        <v>94.227599999999995</v>
      </c>
      <c r="H1476" s="270">
        <v>781.66594999999995</v>
      </c>
    </row>
    <row r="1477" spans="1:8">
      <c r="A1477" s="268">
        <v>42066</v>
      </c>
      <c r="B1477" s="269" t="s">
        <v>195</v>
      </c>
      <c r="C1477" s="270">
        <v>767.10629999999992</v>
      </c>
      <c r="D1477" s="270">
        <v>386.65309999999999</v>
      </c>
      <c r="E1477" s="270">
        <v>206.83814999999998</v>
      </c>
      <c r="F1477" s="270">
        <v>14.27915</v>
      </c>
      <c r="G1477" s="270">
        <v>188.45604999999998</v>
      </c>
      <c r="H1477" s="270">
        <v>1563.3327499999998</v>
      </c>
    </row>
    <row r="1478" spans="1:8">
      <c r="A1478" s="268">
        <v>42066</v>
      </c>
      <c r="B1478" s="269" t="s">
        <v>196</v>
      </c>
      <c r="C1478" s="270">
        <v>2037.8350499999999</v>
      </c>
      <c r="D1478" s="270">
        <v>1027.1519000000001</v>
      </c>
      <c r="E1478" s="270">
        <v>549.46974999999998</v>
      </c>
      <c r="F1478" s="270">
        <v>37.933799999999998</v>
      </c>
      <c r="G1478" s="270">
        <v>500.63724999999999</v>
      </c>
      <c r="H1478" s="270">
        <v>4153.0277499999993</v>
      </c>
    </row>
    <row r="1479" spans="1:8">
      <c r="A1479" s="268">
        <v>42066</v>
      </c>
      <c r="B1479" s="269" t="s">
        <v>197</v>
      </c>
      <c r="C1479" s="270">
        <v>2244.6205</v>
      </c>
      <c r="D1479" s="270">
        <v>1131.3806</v>
      </c>
      <c r="E1479" s="270">
        <v>605.22634999999991</v>
      </c>
      <c r="F1479" s="270">
        <v>41.783449999999995</v>
      </c>
      <c r="G1479" s="270">
        <v>551.43835000000001</v>
      </c>
      <c r="H1479" s="270">
        <v>4574.4492500000006</v>
      </c>
    </row>
    <row r="1480" spans="1:8">
      <c r="A1480" s="268">
        <v>42066</v>
      </c>
      <c r="B1480" s="269" t="s">
        <v>198</v>
      </c>
      <c r="C1480" s="270">
        <v>2458.0767500000002</v>
      </c>
      <c r="D1480" s="270">
        <v>1238.9710500000001</v>
      </c>
      <c r="E1480" s="270">
        <v>662.78069999999991</v>
      </c>
      <c r="F1480" s="270">
        <v>45.756350000000005</v>
      </c>
      <c r="G1480" s="270">
        <v>603.87824999999998</v>
      </c>
      <c r="H1480" s="270">
        <v>5009.4630999999999</v>
      </c>
    </row>
    <row r="1481" spans="1:8">
      <c r="A1481" s="268">
        <v>42066</v>
      </c>
      <c r="B1481" s="269" t="s">
        <v>199</v>
      </c>
      <c r="C1481" s="270">
        <v>1971.1304499999999</v>
      </c>
      <c r="D1481" s="270">
        <v>993.53014999999994</v>
      </c>
      <c r="E1481" s="270">
        <v>531.48374999999999</v>
      </c>
      <c r="F1481" s="270">
        <v>36.691949999999999</v>
      </c>
      <c r="G1481" s="270">
        <v>484.25009999999997</v>
      </c>
      <c r="H1481" s="270">
        <v>4017.0864000000001</v>
      </c>
    </row>
    <row r="1482" spans="1:8">
      <c r="A1482" s="268">
        <v>42066</v>
      </c>
      <c r="B1482" s="269" t="s">
        <v>200</v>
      </c>
      <c r="C1482" s="270">
        <v>1344.1041499999999</v>
      </c>
      <c r="D1482" s="270">
        <v>677.48315000000002</v>
      </c>
      <c r="E1482" s="270">
        <v>362.4162</v>
      </c>
      <c r="F1482" s="270">
        <v>25.020599999999998</v>
      </c>
      <c r="G1482" s="270">
        <v>330.20800000000003</v>
      </c>
      <c r="H1482" s="270">
        <v>2739.2320999999997</v>
      </c>
    </row>
    <row r="1483" spans="1:8">
      <c r="A1483" s="268">
        <v>42066</v>
      </c>
      <c r="B1483" s="269" t="s">
        <v>201</v>
      </c>
      <c r="C1483" s="270">
        <v>607.01474999999994</v>
      </c>
      <c r="D1483" s="270">
        <v>305.96004999999997</v>
      </c>
      <c r="E1483" s="270">
        <v>163.67175</v>
      </c>
      <c r="F1483" s="270">
        <v>11.299049999999999</v>
      </c>
      <c r="G1483" s="270">
        <v>149.12569999999999</v>
      </c>
      <c r="H1483" s="270">
        <v>1237.0712999999998</v>
      </c>
    </row>
    <row r="1484" spans="1:8">
      <c r="A1484" s="268">
        <v>42066</v>
      </c>
      <c r="B1484" s="269" t="s">
        <v>202</v>
      </c>
      <c r="C1484" s="270">
        <v>66.704599999999999</v>
      </c>
      <c r="D1484" s="270">
        <v>33.621749999999999</v>
      </c>
      <c r="E1484" s="270">
        <v>17.986000000000001</v>
      </c>
      <c r="F1484" s="270">
        <v>1.2418500000000001</v>
      </c>
      <c r="G1484" s="270">
        <v>16.387149999999998</v>
      </c>
      <c r="H1484" s="270">
        <v>135.94135</v>
      </c>
    </row>
    <row r="1485" spans="1:8">
      <c r="A1485" s="268">
        <v>42066</v>
      </c>
      <c r="B1485" s="269" t="s">
        <v>203</v>
      </c>
      <c r="C1485" s="270">
        <v>3.3353999999999999</v>
      </c>
      <c r="D1485" s="270">
        <v>1.6813</v>
      </c>
      <c r="E1485" s="270">
        <v>0.89929999999999999</v>
      </c>
      <c r="F1485" s="270">
        <v>6.2049999999999994E-2</v>
      </c>
      <c r="G1485" s="270">
        <v>0.81939999999999991</v>
      </c>
      <c r="H1485" s="270">
        <v>6.7974499999999995</v>
      </c>
    </row>
    <row r="1486" spans="1:8">
      <c r="A1486" s="268">
        <v>42066</v>
      </c>
      <c r="B1486" s="269" t="s">
        <v>204</v>
      </c>
      <c r="C1486" s="270">
        <v>0</v>
      </c>
      <c r="D1486" s="270">
        <v>0</v>
      </c>
      <c r="E1486" s="270">
        <v>0</v>
      </c>
      <c r="F1486" s="270">
        <v>0</v>
      </c>
      <c r="G1486" s="270">
        <v>0</v>
      </c>
      <c r="H1486" s="270">
        <v>0</v>
      </c>
    </row>
    <row r="1487" spans="1:8">
      <c r="A1487" s="268">
        <v>42066</v>
      </c>
      <c r="B1487" s="269" t="s">
        <v>205</v>
      </c>
      <c r="C1487" s="270">
        <v>0</v>
      </c>
      <c r="D1487" s="270">
        <v>0</v>
      </c>
      <c r="E1487" s="270">
        <v>0</v>
      </c>
      <c r="F1487" s="270">
        <v>0</v>
      </c>
      <c r="G1487" s="270">
        <v>0</v>
      </c>
      <c r="H1487" s="270">
        <v>0</v>
      </c>
    </row>
    <row r="1488" spans="1:8">
      <c r="A1488" s="268">
        <v>42066</v>
      </c>
      <c r="B1488" s="269" t="s">
        <v>71</v>
      </c>
      <c r="C1488" s="270">
        <v>0</v>
      </c>
      <c r="D1488" s="270">
        <v>0</v>
      </c>
      <c r="E1488" s="270">
        <v>0</v>
      </c>
      <c r="F1488" s="270">
        <v>0</v>
      </c>
      <c r="G1488" s="270">
        <v>0</v>
      </c>
      <c r="H1488" s="270">
        <v>0</v>
      </c>
    </row>
    <row r="1489" spans="1:8">
      <c r="A1489" s="268">
        <v>42066</v>
      </c>
      <c r="B1489" s="269" t="s">
        <v>206</v>
      </c>
      <c r="C1489" s="270">
        <v>0</v>
      </c>
      <c r="D1489" s="270">
        <v>0</v>
      </c>
      <c r="E1489" s="270">
        <v>0</v>
      </c>
      <c r="F1489" s="270">
        <v>0</v>
      </c>
      <c r="G1489" s="270">
        <v>0</v>
      </c>
      <c r="H1489" s="270">
        <v>0</v>
      </c>
    </row>
    <row r="1490" spans="1:8">
      <c r="A1490" s="268">
        <v>42067</v>
      </c>
      <c r="B1490" s="269" t="s">
        <v>185</v>
      </c>
      <c r="C1490" s="270">
        <v>0</v>
      </c>
      <c r="D1490" s="270">
        <v>0</v>
      </c>
      <c r="E1490" s="270">
        <v>0</v>
      </c>
      <c r="F1490" s="270">
        <v>0</v>
      </c>
      <c r="G1490" s="270">
        <v>0</v>
      </c>
      <c r="H1490" s="270">
        <v>0</v>
      </c>
    </row>
    <row r="1491" spans="1:8">
      <c r="A1491" s="268">
        <v>42067</v>
      </c>
      <c r="B1491" s="269" t="s">
        <v>186</v>
      </c>
      <c r="C1491" s="270">
        <v>0</v>
      </c>
      <c r="D1491" s="270">
        <v>0</v>
      </c>
      <c r="E1491" s="270">
        <v>0</v>
      </c>
      <c r="F1491" s="270">
        <v>0</v>
      </c>
      <c r="G1491" s="270">
        <v>0</v>
      </c>
      <c r="H1491" s="270">
        <v>0</v>
      </c>
    </row>
    <row r="1492" spans="1:8">
      <c r="A1492" s="268">
        <v>42067</v>
      </c>
      <c r="B1492" s="269" t="s">
        <v>187</v>
      </c>
      <c r="C1492" s="270">
        <v>0</v>
      </c>
      <c r="D1492" s="270">
        <v>0</v>
      </c>
      <c r="E1492" s="270">
        <v>0</v>
      </c>
      <c r="F1492" s="270">
        <v>0</v>
      </c>
      <c r="G1492" s="270">
        <v>0</v>
      </c>
      <c r="H1492" s="270">
        <v>0</v>
      </c>
    </row>
    <row r="1493" spans="1:8">
      <c r="A1493" s="268">
        <v>42067</v>
      </c>
      <c r="B1493" s="269" t="s">
        <v>188</v>
      </c>
      <c r="C1493" s="270">
        <v>0</v>
      </c>
      <c r="D1493" s="270">
        <v>0</v>
      </c>
      <c r="E1493" s="270">
        <v>0</v>
      </c>
      <c r="F1493" s="270">
        <v>0</v>
      </c>
      <c r="G1493" s="270">
        <v>0</v>
      </c>
      <c r="H1493" s="270">
        <v>0</v>
      </c>
    </row>
    <row r="1494" spans="1:8">
      <c r="A1494" s="268">
        <v>42067</v>
      </c>
      <c r="B1494" s="269" t="s">
        <v>189</v>
      </c>
      <c r="C1494" s="270">
        <v>0</v>
      </c>
      <c r="D1494" s="270">
        <v>0</v>
      </c>
      <c r="E1494" s="270">
        <v>0</v>
      </c>
      <c r="F1494" s="270">
        <v>0</v>
      </c>
      <c r="G1494" s="270">
        <v>0</v>
      </c>
      <c r="H1494" s="270">
        <v>0</v>
      </c>
    </row>
    <row r="1495" spans="1:8">
      <c r="A1495" s="268">
        <v>42067</v>
      </c>
      <c r="B1495" s="269" t="s">
        <v>190</v>
      </c>
      <c r="C1495" s="270">
        <v>0</v>
      </c>
      <c r="D1495" s="270">
        <v>0</v>
      </c>
      <c r="E1495" s="270">
        <v>0</v>
      </c>
      <c r="F1495" s="270">
        <v>0</v>
      </c>
      <c r="G1495" s="270">
        <v>0</v>
      </c>
      <c r="H1495" s="270">
        <v>0</v>
      </c>
    </row>
    <row r="1496" spans="1:8">
      <c r="A1496" s="268">
        <v>42067</v>
      </c>
      <c r="B1496" s="269" t="s">
        <v>191</v>
      </c>
      <c r="C1496" s="270">
        <v>0</v>
      </c>
      <c r="D1496" s="270">
        <v>0</v>
      </c>
      <c r="E1496" s="270">
        <v>0</v>
      </c>
      <c r="F1496" s="270">
        <v>0</v>
      </c>
      <c r="G1496" s="270">
        <v>0</v>
      </c>
      <c r="H1496" s="270">
        <v>0</v>
      </c>
    </row>
    <row r="1497" spans="1:8">
      <c r="A1497" s="268">
        <v>42067</v>
      </c>
      <c r="B1497" s="269" t="s">
        <v>192</v>
      </c>
      <c r="C1497" s="270">
        <v>176.76769999999999</v>
      </c>
      <c r="D1497" s="270">
        <v>89.098699999999994</v>
      </c>
      <c r="E1497" s="270">
        <v>47.6629</v>
      </c>
      <c r="F1497" s="270">
        <v>3.2903500000000001</v>
      </c>
      <c r="G1497" s="270">
        <v>43.426500000000004</v>
      </c>
      <c r="H1497" s="270">
        <v>360.24614999999994</v>
      </c>
    </row>
    <row r="1498" spans="1:8">
      <c r="A1498" s="268">
        <v>42067</v>
      </c>
      <c r="B1498" s="269" t="s">
        <v>193</v>
      </c>
      <c r="C1498" s="270">
        <v>1103.9664</v>
      </c>
      <c r="D1498" s="270">
        <v>556.44399999999996</v>
      </c>
      <c r="E1498" s="270">
        <v>297.66660000000002</v>
      </c>
      <c r="F1498" s="270">
        <v>20.550449999999998</v>
      </c>
      <c r="G1498" s="270">
        <v>271.21289999999999</v>
      </c>
      <c r="H1498" s="270">
        <v>2249.8403499999999</v>
      </c>
    </row>
    <row r="1499" spans="1:8">
      <c r="A1499" s="268">
        <v>42067</v>
      </c>
      <c r="B1499" s="269" t="s">
        <v>65</v>
      </c>
      <c r="C1499" s="270">
        <v>2811.6121499999999</v>
      </c>
      <c r="D1499" s="270">
        <v>1417.1676</v>
      </c>
      <c r="E1499" s="270">
        <v>758.10649999999998</v>
      </c>
      <c r="F1499" s="270">
        <v>52.337899999999998</v>
      </c>
      <c r="G1499" s="270">
        <v>690.73209999999995</v>
      </c>
      <c r="H1499" s="270">
        <v>5729.9562500000002</v>
      </c>
    </row>
    <row r="1500" spans="1:8">
      <c r="A1500" s="268">
        <v>42067</v>
      </c>
      <c r="B1500" s="269" t="s">
        <v>194</v>
      </c>
      <c r="C1500" s="270">
        <v>4689.3556500000004</v>
      </c>
      <c r="D1500" s="270">
        <v>2363.6264500000002</v>
      </c>
      <c r="E1500" s="270">
        <v>1264.40985</v>
      </c>
      <c r="F1500" s="270">
        <v>87.291600000000003</v>
      </c>
      <c r="G1500" s="270">
        <v>1152.0398499999999</v>
      </c>
      <c r="H1500" s="270">
        <v>9556.7233999999989</v>
      </c>
    </row>
    <row r="1501" spans="1:8">
      <c r="A1501" s="268">
        <v>42067</v>
      </c>
      <c r="B1501" s="269" t="s">
        <v>195</v>
      </c>
      <c r="C1501" s="270">
        <v>5526.5028000000002</v>
      </c>
      <c r="D1501" s="270">
        <v>2785.5825999999997</v>
      </c>
      <c r="E1501" s="270">
        <v>1490.1333</v>
      </c>
      <c r="F1501" s="270">
        <v>102.87464999999999</v>
      </c>
      <c r="G1501" s="270">
        <v>1357.70245</v>
      </c>
      <c r="H1501" s="270">
        <v>11262.7958</v>
      </c>
    </row>
    <row r="1502" spans="1:8">
      <c r="A1502" s="268">
        <v>42067</v>
      </c>
      <c r="B1502" s="269" t="s">
        <v>196</v>
      </c>
      <c r="C1502" s="270">
        <v>6133.5175500000005</v>
      </c>
      <c r="D1502" s="270">
        <v>3091.5426499999999</v>
      </c>
      <c r="E1502" s="270">
        <v>1653.8050499999999</v>
      </c>
      <c r="F1502" s="270">
        <v>114.1737</v>
      </c>
      <c r="G1502" s="270">
        <v>1506.8281500000001</v>
      </c>
      <c r="H1502" s="270">
        <v>12499.867099999999</v>
      </c>
    </row>
    <row r="1503" spans="1:8">
      <c r="A1503" s="268">
        <v>42067</v>
      </c>
      <c r="B1503" s="269" t="s">
        <v>197</v>
      </c>
      <c r="C1503" s="270">
        <v>6550.4229999999998</v>
      </c>
      <c r="D1503" s="270">
        <v>3301.6804999999999</v>
      </c>
      <c r="E1503" s="270">
        <v>1766.2166999999999</v>
      </c>
      <c r="F1503" s="270">
        <v>121.93505</v>
      </c>
      <c r="G1503" s="270">
        <v>1609.2497499999999</v>
      </c>
      <c r="H1503" s="270">
        <v>13349.504999999999</v>
      </c>
    </row>
    <row r="1504" spans="1:8">
      <c r="A1504" s="268">
        <v>42067</v>
      </c>
      <c r="B1504" s="269" t="s">
        <v>198</v>
      </c>
      <c r="C1504" s="270">
        <v>6630.4691999999995</v>
      </c>
      <c r="D1504" s="270">
        <v>3342.0265999999997</v>
      </c>
      <c r="E1504" s="270">
        <v>1787.7998999999998</v>
      </c>
      <c r="F1504" s="270">
        <v>123.42509999999999</v>
      </c>
      <c r="G1504" s="270">
        <v>1628.91535</v>
      </c>
      <c r="H1504" s="270">
        <v>13512.63615</v>
      </c>
    </row>
    <row r="1505" spans="1:8">
      <c r="A1505" s="268">
        <v>42067</v>
      </c>
      <c r="B1505" s="269" t="s">
        <v>199</v>
      </c>
      <c r="C1505" s="270">
        <v>6350.3083500000002</v>
      </c>
      <c r="D1505" s="270">
        <v>3200.8144000000002</v>
      </c>
      <c r="E1505" s="270">
        <v>1712.2587000000001</v>
      </c>
      <c r="F1505" s="270">
        <v>118.20949999999999</v>
      </c>
      <c r="G1505" s="270">
        <v>1560.08745</v>
      </c>
      <c r="H1505" s="270">
        <v>12941.678400000001</v>
      </c>
    </row>
    <row r="1506" spans="1:8">
      <c r="A1506" s="268">
        <v>42067</v>
      </c>
      <c r="B1506" s="269" t="s">
        <v>200</v>
      </c>
      <c r="C1506" s="270">
        <v>4565.9517999999998</v>
      </c>
      <c r="D1506" s="270">
        <v>2301.4259999999999</v>
      </c>
      <c r="E1506" s="270">
        <v>1231.1357499999999</v>
      </c>
      <c r="F1506" s="270">
        <v>84.994049999999987</v>
      </c>
      <c r="G1506" s="270">
        <v>1121.7229</v>
      </c>
      <c r="H1506" s="270">
        <v>9305.2305000000015</v>
      </c>
    </row>
    <row r="1507" spans="1:8">
      <c r="A1507" s="268">
        <v>42067</v>
      </c>
      <c r="B1507" s="269" t="s">
        <v>201</v>
      </c>
      <c r="C1507" s="270">
        <v>1937.7781499999999</v>
      </c>
      <c r="D1507" s="270">
        <v>976.71884999999986</v>
      </c>
      <c r="E1507" s="270">
        <v>522.49075000000005</v>
      </c>
      <c r="F1507" s="270">
        <v>36.071449999999999</v>
      </c>
      <c r="G1507" s="270">
        <v>476.05610000000001</v>
      </c>
      <c r="H1507" s="270">
        <v>3949.1152999999999</v>
      </c>
    </row>
    <row r="1508" spans="1:8">
      <c r="A1508" s="268">
        <v>42067</v>
      </c>
      <c r="B1508" s="269" t="s">
        <v>202</v>
      </c>
      <c r="C1508" s="270">
        <v>240.13774999999998</v>
      </c>
      <c r="D1508" s="270">
        <v>121.03914999999999</v>
      </c>
      <c r="E1508" s="270">
        <v>64.749600000000001</v>
      </c>
      <c r="F1508" s="270">
        <v>4.4701500000000003</v>
      </c>
      <c r="G1508" s="270">
        <v>58.995100000000001</v>
      </c>
      <c r="H1508" s="270">
        <v>489.39175</v>
      </c>
    </row>
    <row r="1509" spans="1:8">
      <c r="A1509" s="268">
        <v>42067</v>
      </c>
      <c r="B1509" s="269" t="s">
        <v>203</v>
      </c>
      <c r="C1509" s="270">
        <v>6.6707999999999998</v>
      </c>
      <c r="D1509" s="270">
        <v>3.3626</v>
      </c>
      <c r="E1509" s="270">
        <v>1.7986</v>
      </c>
      <c r="F1509" s="270">
        <v>0.12409999999999999</v>
      </c>
      <c r="G1509" s="270">
        <v>1.6387999999999998</v>
      </c>
      <c r="H1509" s="270">
        <v>13.594899999999999</v>
      </c>
    </row>
    <row r="1510" spans="1:8">
      <c r="A1510" s="268">
        <v>42067</v>
      </c>
      <c r="B1510" s="269" t="s">
        <v>204</v>
      </c>
      <c r="C1510" s="270">
        <v>0</v>
      </c>
      <c r="D1510" s="270">
        <v>0</v>
      </c>
      <c r="E1510" s="270">
        <v>0</v>
      </c>
      <c r="F1510" s="270">
        <v>0</v>
      </c>
      <c r="G1510" s="270">
        <v>0</v>
      </c>
      <c r="H1510" s="270">
        <v>0</v>
      </c>
    </row>
    <row r="1511" spans="1:8">
      <c r="A1511" s="268">
        <v>42067</v>
      </c>
      <c r="B1511" s="269" t="s">
        <v>205</v>
      </c>
      <c r="C1511" s="270">
        <v>0</v>
      </c>
      <c r="D1511" s="270">
        <v>0</v>
      </c>
      <c r="E1511" s="270">
        <v>0</v>
      </c>
      <c r="F1511" s="270">
        <v>0</v>
      </c>
      <c r="G1511" s="270">
        <v>0</v>
      </c>
      <c r="H1511" s="270">
        <v>0</v>
      </c>
    </row>
    <row r="1512" spans="1:8">
      <c r="A1512" s="268">
        <v>42067</v>
      </c>
      <c r="B1512" s="269" t="s">
        <v>71</v>
      </c>
      <c r="C1512" s="270">
        <v>0</v>
      </c>
      <c r="D1512" s="270">
        <v>0</v>
      </c>
      <c r="E1512" s="270">
        <v>0</v>
      </c>
      <c r="F1512" s="270">
        <v>0</v>
      </c>
      <c r="G1512" s="270">
        <v>0</v>
      </c>
      <c r="H1512" s="270">
        <v>0</v>
      </c>
    </row>
    <row r="1513" spans="1:8">
      <c r="A1513" s="268">
        <v>42067</v>
      </c>
      <c r="B1513" s="269" t="s">
        <v>206</v>
      </c>
      <c r="C1513" s="270">
        <v>0</v>
      </c>
      <c r="D1513" s="270">
        <v>0</v>
      </c>
      <c r="E1513" s="270">
        <v>0</v>
      </c>
      <c r="F1513" s="270">
        <v>0</v>
      </c>
      <c r="G1513" s="270">
        <v>0</v>
      </c>
      <c r="H1513" s="270">
        <v>0</v>
      </c>
    </row>
    <row r="1514" spans="1:8">
      <c r="A1514" s="268">
        <v>42068</v>
      </c>
      <c r="B1514" s="269" t="s">
        <v>185</v>
      </c>
      <c r="C1514" s="270">
        <v>0</v>
      </c>
      <c r="D1514" s="270">
        <v>0</v>
      </c>
      <c r="E1514" s="270">
        <v>0</v>
      </c>
      <c r="F1514" s="270">
        <v>0</v>
      </c>
      <c r="G1514" s="270">
        <v>0</v>
      </c>
      <c r="H1514" s="270">
        <v>0</v>
      </c>
    </row>
    <row r="1515" spans="1:8">
      <c r="A1515" s="268">
        <v>42068</v>
      </c>
      <c r="B1515" s="269" t="s">
        <v>186</v>
      </c>
      <c r="C1515" s="270">
        <v>0</v>
      </c>
      <c r="D1515" s="270">
        <v>0</v>
      </c>
      <c r="E1515" s="270">
        <v>0</v>
      </c>
      <c r="F1515" s="270">
        <v>0</v>
      </c>
      <c r="G1515" s="270">
        <v>0</v>
      </c>
      <c r="H1515" s="270">
        <v>0</v>
      </c>
    </row>
    <row r="1516" spans="1:8">
      <c r="A1516" s="268">
        <v>42068</v>
      </c>
      <c r="B1516" s="269" t="s">
        <v>187</v>
      </c>
      <c r="C1516" s="270">
        <v>0</v>
      </c>
      <c r="D1516" s="270">
        <v>0</v>
      </c>
      <c r="E1516" s="270">
        <v>0</v>
      </c>
      <c r="F1516" s="270">
        <v>0</v>
      </c>
      <c r="G1516" s="270">
        <v>0</v>
      </c>
      <c r="H1516" s="270">
        <v>0</v>
      </c>
    </row>
    <row r="1517" spans="1:8">
      <c r="A1517" s="268">
        <v>42068</v>
      </c>
      <c r="B1517" s="269" t="s">
        <v>188</v>
      </c>
      <c r="C1517" s="270">
        <v>0</v>
      </c>
      <c r="D1517" s="270">
        <v>0</v>
      </c>
      <c r="E1517" s="270">
        <v>0</v>
      </c>
      <c r="F1517" s="270">
        <v>0</v>
      </c>
      <c r="G1517" s="270">
        <v>0</v>
      </c>
      <c r="H1517" s="270">
        <v>0</v>
      </c>
    </row>
    <row r="1518" spans="1:8">
      <c r="A1518" s="268">
        <v>42068</v>
      </c>
      <c r="B1518" s="269" t="s">
        <v>189</v>
      </c>
      <c r="C1518" s="270">
        <v>0</v>
      </c>
      <c r="D1518" s="270">
        <v>0</v>
      </c>
      <c r="E1518" s="270">
        <v>0</v>
      </c>
      <c r="F1518" s="270">
        <v>0</v>
      </c>
      <c r="G1518" s="270">
        <v>0</v>
      </c>
      <c r="H1518" s="270">
        <v>0</v>
      </c>
    </row>
    <row r="1519" spans="1:8">
      <c r="A1519" s="268">
        <v>42068</v>
      </c>
      <c r="B1519" s="269" t="s">
        <v>190</v>
      </c>
      <c r="C1519" s="270">
        <v>0</v>
      </c>
      <c r="D1519" s="270">
        <v>0</v>
      </c>
      <c r="E1519" s="270">
        <v>0</v>
      </c>
      <c r="F1519" s="270">
        <v>0</v>
      </c>
      <c r="G1519" s="270">
        <v>0</v>
      </c>
      <c r="H1519" s="270">
        <v>0</v>
      </c>
    </row>
    <row r="1520" spans="1:8">
      <c r="A1520" s="268">
        <v>42068</v>
      </c>
      <c r="B1520" s="269" t="s">
        <v>191</v>
      </c>
      <c r="C1520" s="270">
        <v>3.3353999999999999</v>
      </c>
      <c r="D1520" s="270">
        <v>1.6813</v>
      </c>
      <c r="E1520" s="270">
        <v>0.89929999999999999</v>
      </c>
      <c r="F1520" s="270">
        <v>6.2049999999999994E-2</v>
      </c>
      <c r="G1520" s="270">
        <v>0.81939999999999991</v>
      </c>
      <c r="H1520" s="270">
        <v>6.7974499999999995</v>
      </c>
    </row>
    <row r="1521" spans="1:8">
      <c r="A1521" s="268">
        <v>42068</v>
      </c>
      <c r="B1521" s="269" t="s">
        <v>192</v>
      </c>
      <c r="C1521" s="270">
        <v>373.5478</v>
      </c>
      <c r="D1521" s="270">
        <v>188.28349999999998</v>
      </c>
      <c r="E1521" s="270">
        <v>100.72075</v>
      </c>
      <c r="F1521" s="270">
        <v>6.9538499999999992</v>
      </c>
      <c r="G1521" s="270">
        <v>91.770250000000004</v>
      </c>
      <c r="H1521" s="270">
        <v>761.27615000000014</v>
      </c>
    </row>
    <row r="1522" spans="1:8">
      <c r="A1522" s="268">
        <v>42068</v>
      </c>
      <c r="B1522" s="269" t="s">
        <v>193</v>
      </c>
      <c r="C1522" s="270">
        <v>1857.7319499999999</v>
      </c>
      <c r="D1522" s="270">
        <v>936.37275</v>
      </c>
      <c r="E1522" s="270">
        <v>500.90754999999996</v>
      </c>
      <c r="F1522" s="270">
        <v>34.581399999999995</v>
      </c>
      <c r="G1522" s="270">
        <v>456.39135000000005</v>
      </c>
      <c r="H1522" s="270">
        <v>3785.9850000000001</v>
      </c>
    </row>
    <row r="1523" spans="1:8">
      <c r="A1523" s="268">
        <v>42068</v>
      </c>
      <c r="B1523" s="269" t="s">
        <v>65</v>
      </c>
      <c r="C1523" s="270">
        <v>4025.64165</v>
      </c>
      <c r="D1523" s="270">
        <v>2029.0876999999998</v>
      </c>
      <c r="E1523" s="270">
        <v>1085.45</v>
      </c>
      <c r="F1523" s="270">
        <v>74.936849999999993</v>
      </c>
      <c r="G1523" s="270">
        <v>988.98434999999995</v>
      </c>
      <c r="H1523" s="270">
        <v>8204.1005499999992</v>
      </c>
    </row>
    <row r="1524" spans="1:8">
      <c r="A1524" s="268">
        <v>42068</v>
      </c>
      <c r="B1524" s="269" t="s">
        <v>194</v>
      </c>
      <c r="C1524" s="270">
        <v>6113.5059999999994</v>
      </c>
      <c r="D1524" s="270">
        <v>3081.4565499999999</v>
      </c>
      <c r="E1524" s="270">
        <v>1648.4092499999999</v>
      </c>
      <c r="F1524" s="270">
        <v>113.80139999999999</v>
      </c>
      <c r="G1524" s="270">
        <v>1501.91175</v>
      </c>
      <c r="H1524" s="270">
        <v>12459.084949999999</v>
      </c>
    </row>
    <row r="1525" spans="1:8">
      <c r="A1525" s="268">
        <v>42068</v>
      </c>
      <c r="B1525" s="269" t="s">
        <v>195</v>
      </c>
      <c r="C1525" s="270">
        <v>7744.4409500000002</v>
      </c>
      <c r="D1525" s="270">
        <v>3903.5144999999998</v>
      </c>
      <c r="E1525" s="270">
        <v>2088.1644000000001</v>
      </c>
      <c r="F1525" s="270">
        <v>144.16084999999998</v>
      </c>
      <c r="G1525" s="270">
        <v>1902.5855999999997</v>
      </c>
      <c r="H1525" s="270">
        <v>15782.866300000002</v>
      </c>
    </row>
    <row r="1526" spans="1:8">
      <c r="A1526" s="268">
        <v>42068</v>
      </c>
      <c r="B1526" s="269" t="s">
        <v>196</v>
      </c>
      <c r="C1526" s="270">
        <v>8918.4481999999989</v>
      </c>
      <c r="D1526" s="270">
        <v>4495.2615499999993</v>
      </c>
      <c r="E1526" s="270">
        <v>2404.7171499999999</v>
      </c>
      <c r="F1526" s="270">
        <v>166.01519999999999</v>
      </c>
      <c r="G1526" s="270">
        <v>2191.0059000000001</v>
      </c>
      <c r="H1526" s="270">
        <v>18175.448</v>
      </c>
    </row>
    <row r="1527" spans="1:8">
      <c r="A1527" s="268">
        <v>42068</v>
      </c>
      <c r="B1527" s="269" t="s">
        <v>197</v>
      </c>
      <c r="C1527" s="270">
        <v>9108.5566500000004</v>
      </c>
      <c r="D1527" s="270">
        <v>4591.0837499999998</v>
      </c>
      <c r="E1527" s="270">
        <v>2455.9764</v>
      </c>
      <c r="F1527" s="270">
        <v>169.55374999999998</v>
      </c>
      <c r="G1527" s="270">
        <v>2237.71</v>
      </c>
      <c r="H1527" s="270">
        <v>18562.880549999998</v>
      </c>
    </row>
    <row r="1528" spans="1:8">
      <c r="A1528" s="268">
        <v>42068</v>
      </c>
      <c r="B1528" s="269" t="s">
        <v>198</v>
      </c>
      <c r="C1528" s="270">
        <v>8731.6743000000006</v>
      </c>
      <c r="D1528" s="270">
        <v>4401.1197999999995</v>
      </c>
      <c r="E1528" s="270">
        <v>2354.35635</v>
      </c>
      <c r="F1528" s="270">
        <v>162.53784999999999</v>
      </c>
      <c r="G1528" s="270">
        <v>2145.1203499999997</v>
      </c>
      <c r="H1528" s="270">
        <v>17794.808650000003</v>
      </c>
    </row>
    <row r="1529" spans="1:8">
      <c r="A1529" s="268">
        <v>42068</v>
      </c>
      <c r="B1529" s="269" t="s">
        <v>199</v>
      </c>
      <c r="C1529" s="270">
        <v>7437.5985999999994</v>
      </c>
      <c r="D1529" s="270">
        <v>3748.85275</v>
      </c>
      <c r="E1529" s="270">
        <v>2005.42965</v>
      </c>
      <c r="F1529" s="270">
        <v>138.44970000000001</v>
      </c>
      <c r="G1529" s="270">
        <v>1827.2033499999998</v>
      </c>
      <c r="H1529" s="270">
        <v>15157.534049999997</v>
      </c>
    </row>
    <row r="1530" spans="1:8">
      <c r="A1530" s="268">
        <v>42068</v>
      </c>
      <c r="B1530" s="269" t="s">
        <v>200</v>
      </c>
      <c r="C1530" s="270">
        <v>4912.8172500000001</v>
      </c>
      <c r="D1530" s="270">
        <v>2476.2599499999997</v>
      </c>
      <c r="E1530" s="270">
        <v>1324.6629499999999</v>
      </c>
      <c r="F1530" s="270">
        <v>91.450649999999996</v>
      </c>
      <c r="G1530" s="270">
        <v>1206.93795</v>
      </c>
      <c r="H1530" s="270">
        <v>10012.128749999998</v>
      </c>
    </row>
    <row r="1531" spans="1:8">
      <c r="A1531" s="268">
        <v>42068</v>
      </c>
      <c r="B1531" s="269" t="s">
        <v>201</v>
      </c>
      <c r="C1531" s="270">
        <v>2117.8812499999999</v>
      </c>
      <c r="D1531" s="270">
        <v>1067.4988499999999</v>
      </c>
      <c r="E1531" s="270">
        <v>571.05295000000001</v>
      </c>
      <c r="F1531" s="270">
        <v>39.423850000000002</v>
      </c>
      <c r="G1531" s="270">
        <v>520.30200000000002</v>
      </c>
      <c r="H1531" s="270">
        <v>4316.1589000000004</v>
      </c>
    </row>
    <row r="1532" spans="1:8">
      <c r="A1532" s="268">
        <v>42068</v>
      </c>
      <c r="B1532" s="269" t="s">
        <v>202</v>
      </c>
      <c r="C1532" s="270">
        <v>263.48470000000003</v>
      </c>
      <c r="D1532" s="270">
        <v>132.80654999999999</v>
      </c>
      <c r="E1532" s="270">
        <v>71.044699999999992</v>
      </c>
      <c r="F1532" s="270">
        <v>4.9044999999999996</v>
      </c>
      <c r="G1532" s="270">
        <v>64.730899999999991</v>
      </c>
      <c r="H1532" s="270">
        <v>536.97135000000003</v>
      </c>
    </row>
    <row r="1533" spans="1:8">
      <c r="A1533" s="268">
        <v>42068</v>
      </c>
      <c r="B1533" s="269" t="s">
        <v>203</v>
      </c>
      <c r="C1533" s="270">
        <v>6.6707999999999998</v>
      </c>
      <c r="D1533" s="270">
        <v>3.3626</v>
      </c>
      <c r="E1533" s="270">
        <v>1.7986</v>
      </c>
      <c r="F1533" s="270">
        <v>0.12409999999999999</v>
      </c>
      <c r="G1533" s="270">
        <v>1.6387999999999998</v>
      </c>
      <c r="H1533" s="270">
        <v>13.594899999999999</v>
      </c>
    </row>
    <row r="1534" spans="1:8">
      <c r="A1534" s="268">
        <v>42068</v>
      </c>
      <c r="B1534" s="269" t="s">
        <v>204</v>
      </c>
      <c r="C1534" s="270">
        <v>0</v>
      </c>
      <c r="D1534" s="270">
        <v>0</v>
      </c>
      <c r="E1534" s="270">
        <v>0</v>
      </c>
      <c r="F1534" s="270">
        <v>0</v>
      </c>
      <c r="G1534" s="270">
        <v>0</v>
      </c>
      <c r="H1534" s="270">
        <v>0</v>
      </c>
    </row>
    <row r="1535" spans="1:8">
      <c r="A1535" s="268">
        <v>42068</v>
      </c>
      <c r="B1535" s="269" t="s">
        <v>205</v>
      </c>
      <c r="C1535" s="270">
        <v>0</v>
      </c>
      <c r="D1535" s="270">
        <v>0</v>
      </c>
      <c r="E1535" s="270">
        <v>0</v>
      </c>
      <c r="F1535" s="270">
        <v>0</v>
      </c>
      <c r="G1535" s="270">
        <v>0</v>
      </c>
      <c r="H1535" s="270">
        <v>0</v>
      </c>
    </row>
    <row r="1536" spans="1:8">
      <c r="A1536" s="268">
        <v>42068</v>
      </c>
      <c r="B1536" s="269" t="s">
        <v>71</v>
      </c>
      <c r="C1536" s="270">
        <v>0</v>
      </c>
      <c r="D1536" s="270">
        <v>0</v>
      </c>
      <c r="E1536" s="270">
        <v>0</v>
      </c>
      <c r="F1536" s="270">
        <v>0</v>
      </c>
      <c r="G1536" s="270">
        <v>0</v>
      </c>
      <c r="H1536" s="270">
        <v>0</v>
      </c>
    </row>
    <row r="1537" spans="1:8">
      <c r="A1537" s="268">
        <v>42068</v>
      </c>
      <c r="B1537" s="269" t="s">
        <v>206</v>
      </c>
      <c r="C1537" s="270">
        <v>0</v>
      </c>
      <c r="D1537" s="270">
        <v>0</v>
      </c>
      <c r="E1537" s="270">
        <v>0</v>
      </c>
      <c r="F1537" s="270">
        <v>0</v>
      </c>
      <c r="G1537" s="270">
        <v>0</v>
      </c>
      <c r="H1537" s="270">
        <v>0</v>
      </c>
    </row>
    <row r="1538" spans="1:8">
      <c r="A1538" s="268">
        <v>42069</v>
      </c>
      <c r="B1538" s="269" t="s">
        <v>185</v>
      </c>
      <c r="C1538" s="270">
        <v>0</v>
      </c>
      <c r="D1538" s="270">
        <v>0</v>
      </c>
      <c r="E1538" s="270">
        <v>0</v>
      </c>
      <c r="F1538" s="270">
        <v>0</v>
      </c>
      <c r="G1538" s="270">
        <v>0</v>
      </c>
      <c r="H1538" s="270">
        <v>0</v>
      </c>
    </row>
    <row r="1539" spans="1:8">
      <c r="A1539" s="268">
        <v>42069</v>
      </c>
      <c r="B1539" s="269" t="s">
        <v>186</v>
      </c>
      <c r="C1539" s="270">
        <v>0</v>
      </c>
      <c r="D1539" s="270">
        <v>0</v>
      </c>
      <c r="E1539" s="270">
        <v>0</v>
      </c>
      <c r="F1539" s="270">
        <v>0</v>
      </c>
      <c r="G1539" s="270">
        <v>0</v>
      </c>
      <c r="H1539" s="270">
        <v>0</v>
      </c>
    </row>
    <row r="1540" spans="1:8">
      <c r="A1540" s="268">
        <v>42069</v>
      </c>
      <c r="B1540" s="269" t="s">
        <v>187</v>
      </c>
      <c r="C1540" s="270">
        <v>0</v>
      </c>
      <c r="D1540" s="270">
        <v>0</v>
      </c>
      <c r="E1540" s="270">
        <v>0</v>
      </c>
      <c r="F1540" s="270">
        <v>0</v>
      </c>
      <c r="G1540" s="270">
        <v>0</v>
      </c>
      <c r="H1540" s="270">
        <v>0</v>
      </c>
    </row>
    <row r="1541" spans="1:8">
      <c r="A1541" s="268">
        <v>42069</v>
      </c>
      <c r="B1541" s="269" t="s">
        <v>188</v>
      </c>
      <c r="C1541" s="270">
        <v>0</v>
      </c>
      <c r="D1541" s="270">
        <v>0</v>
      </c>
      <c r="E1541" s="270">
        <v>0</v>
      </c>
      <c r="F1541" s="270">
        <v>0</v>
      </c>
      <c r="G1541" s="270">
        <v>0</v>
      </c>
      <c r="H1541" s="270">
        <v>0</v>
      </c>
    </row>
    <row r="1542" spans="1:8">
      <c r="A1542" s="268">
        <v>42069</v>
      </c>
      <c r="B1542" s="269" t="s">
        <v>189</v>
      </c>
      <c r="C1542" s="270">
        <v>0</v>
      </c>
      <c r="D1542" s="270">
        <v>0</v>
      </c>
      <c r="E1542" s="270">
        <v>0</v>
      </c>
      <c r="F1542" s="270">
        <v>0</v>
      </c>
      <c r="G1542" s="270">
        <v>0</v>
      </c>
      <c r="H1542" s="270">
        <v>0</v>
      </c>
    </row>
    <row r="1543" spans="1:8">
      <c r="A1543" s="268">
        <v>42069</v>
      </c>
      <c r="B1543" s="269" t="s">
        <v>190</v>
      </c>
      <c r="C1543" s="270">
        <v>0</v>
      </c>
      <c r="D1543" s="270">
        <v>0</v>
      </c>
      <c r="E1543" s="270">
        <v>0</v>
      </c>
      <c r="F1543" s="270">
        <v>0</v>
      </c>
      <c r="G1543" s="270">
        <v>0</v>
      </c>
      <c r="H1543" s="270">
        <v>0</v>
      </c>
    </row>
    <row r="1544" spans="1:8">
      <c r="A1544" s="268">
        <v>42069</v>
      </c>
      <c r="B1544" s="269" t="s">
        <v>191</v>
      </c>
      <c r="C1544" s="270">
        <v>0</v>
      </c>
      <c r="D1544" s="270">
        <v>0</v>
      </c>
      <c r="E1544" s="270">
        <v>0</v>
      </c>
      <c r="F1544" s="270">
        <v>0</v>
      </c>
      <c r="G1544" s="270">
        <v>0</v>
      </c>
      <c r="H1544" s="270">
        <v>0</v>
      </c>
    </row>
    <row r="1545" spans="1:8">
      <c r="A1545" s="268">
        <v>42069</v>
      </c>
      <c r="B1545" s="269" t="s">
        <v>192</v>
      </c>
      <c r="C1545" s="270">
        <v>423.57624999999996</v>
      </c>
      <c r="D1545" s="270">
        <v>213.49959999999999</v>
      </c>
      <c r="E1545" s="270">
        <v>114.21025</v>
      </c>
      <c r="F1545" s="270">
        <v>7.8845999999999998</v>
      </c>
      <c r="G1545" s="270">
        <v>104.0604</v>
      </c>
      <c r="H1545" s="270">
        <v>863.23109999999986</v>
      </c>
    </row>
    <row r="1546" spans="1:8">
      <c r="A1546" s="268">
        <v>42069</v>
      </c>
      <c r="B1546" s="269" t="s">
        <v>193</v>
      </c>
      <c r="C1546" s="270">
        <v>2307.99055</v>
      </c>
      <c r="D1546" s="270">
        <v>1163.32105</v>
      </c>
      <c r="E1546" s="270">
        <v>622.31304999999998</v>
      </c>
      <c r="F1546" s="270">
        <v>42.962399999999995</v>
      </c>
      <c r="G1546" s="270">
        <v>567.00694999999996</v>
      </c>
      <c r="H1546" s="270">
        <v>4703.5939999999991</v>
      </c>
    </row>
    <row r="1547" spans="1:8">
      <c r="A1547" s="268">
        <v>42069</v>
      </c>
      <c r="B1547" s="269" t="s">
        <v>65</v>
      </c>
      <c r="C1547" s="270">
        <v>5126.2734999999993</v>
      </c>
      <c r="D1547" s="270">
        <v>2583.8503999999998</v>
      </c>
      <c r="E1547" s="270">
        <v>1382.2172999999998</v>
      </c>
      <c r="F1547" s="270">
        <v>95.424399999999991</v>
      </c>
      <c r="G1547" s="270">
        <v>1259.3778500000001</v>
      </c>
      <c r="H1547" s="270">
        <v>10447.143449999998</v>
      </c>
    </row>
    <row r="1548" spans="1:8">
      <c r="A1548" s="268">
        <v>42069</v>
      </c>
      <c r="B1548" s="269" t="s">
        <v>194</v>
      </c>
      <c r="C1548" s="270">
        <v>7454.2747500000005</v>
      </c>
      <c r="D1548" s="270">
        <v>3757.2584000000002</v>
      </c>
      <c r="E1548" s="270">
        <v>2009.92615</v>
      </c>
      <c r="F1548" s="270">
        <v>138.75995</v>
      </c>
      <c r="G1548" s="270">
        <v>1831.30035</v>
      </c>
      <c r="H1548" s="270">
        <v>15191.5196</v>
      </c>
    </row>
    <row r="1549" spans="1:8">
      <c r="A1549" s="268">
        <v>42069</v>
      </c>
      <c r="B1549" s="269" t="s">
        <v>195</v>
      </c>
      <c r="C1549" s="270">
        <v>9061.8635999999988</v>
      </c>
      <c r="D1549" s="270">
        <v>4567.5489500000003</v>
      </c>
      <c r="E1549" s="270">
        <v>2443.3861999999999</v>
      </c>
      <c r="F1549" s="270">
        <v>168.68504999999999</v>
      </c>
      <c r="G1549" s="270">
        <v>2226.2383999999997</v>
      </c>
      <c r="H1549" s="270">
        <v>18467.7222</v>
      </c>
    </row>
    <row r="1550" spans="1:8">
      <c r="A1550" s="268">
        <v>42069</v>
      </c>
      <c r="B1550" s="269" t="s">
        <v>196</v>
      </c>
      <c r="C1550" s="270">
        <v>10032.41995</v>
      </c>
      <c r="D1550" s="270">
        <v>5056.7485999999999</v>
      </c>
      <c r="E1550" s="270">
        <v>2705.0816500000001</v>
      </c>
      <c r="F1550" s="270">
        <v>186.75094999999999</v>
      </c>
      <c r="G1550" s="270">
        <v>2464.6761500000002</v>
      </c>
      <c r="H1550" s="270">
        <v>20445.677299999996</v>
      </c>
    </row>
    <row r="1551" spans="1:8">
      <c r="A1551" s="268">
        <v>42069</v>
      </c>
      <c r="B1551" s="269" t="s">
        <v>197</v>
      </c>
      <c r="C1551" s="270">
        <v>10372.615449999999</v>
      </c>
      <c r="D1551" s="270">
        <v>5228.2208000000001</v>
      </c>
      <c r="E1551" s="270">
        <v>2796.8094000000001</v>
      </c>
      <c r="F1551" s="270">
        <v>193.08429999999998</v>
      </c>
      <c r="G1551" s="270">
        <v>2548.2523999999999</v>
      </c>
      <c r="H1551" s="270">
        <v>21138.982349999998</v>
      </c>
    </row>
    <row r="1552" spans="1:8">
      <c r="A1552" s="268">
        <v>42069</v>
      </c>
      <c r="B1552" s="269" t="s">
        <v>198</v>
      </c>
      <c r="C1552" s="270">
        <v>9972.3861499999985</v>
      </c>
      <c r="D1552" s="270">
        <v>5026.4885999999997</v>
      </c>
      <c r="E1552" s="270">
        <v>2688.8942500000003</v>
      </c>
      <c r="F1552" s="270">
        <v>185.63405</v>
      </c>
      <c r="G1552" s="270">
        <v>2449.9277999999999</v>
      </c>
      <c r="H1552" s="270">
        <v>20323.330849999998</v>
      </c>
    </row>
    <row r="1553" spans="1:8">
      <c r="A1553" s="268">
        <v>42069</v>
      </c>
      <c r="B1553" s="269" t="s">
        <v>199</v>
      </c>
      <c r="C1553" s="270">
        <v>8651.6280999999999</v>
      </c>
      <c r="D1553" s="270">
        <v>4360.7728499999994</v>
      </c>
      <c r="E1553" s="270">
        <v>2332.77315</v>
      </c>
      <c r="F1553" s="270">
        <v>161.0478</v>
      </c>
      <c r="G1553" s="270">
        <v>2125.4555999999998</v>
      </c>
      <c r="H1553" s="270">
        <v>17631.677500000002</v>
      </c>
    </row>
    <row r="1554" spans="1:8">
      <c r="A1554" s="268">
        <v>42069</v>
      </c>
      <c r="B1554" s="269" t="s">
        <v>200</v>
      </c>
      <c r="C1554" s="270">
        <v>5823.3397999999997</v>
      </c>
      <c r="D1554" s="270">
        <v>2935.2004499999998</v>
      </c>
      <c r="E1554" s="270">
        <v>1570.1701499999999</v>
      </c>
      <c r="F1554" s="270">
        <v>108.40049999999999</v>
      </c>
      <c r="G1554" s="270">
        <v>1430.6264999999999</v>
      </c>
      <c r="H1554" s="270">
        <v>11867.737400000002</v>
      </c>
    </row>
    <row r="1555" spans="1:8">
      <c r="A1555" s="268">
        <v>42069</v>
      </c>
      <c r="B1555" s="269" t="s">
        <v>201</v>
      </c>
      <c r="C1555" s="270">
        <v>2418.0536499999998</v>
      </c>
      <c r="D1555" s="270">
        <v>1218.7971499999999</v>
      </c>
      <c r="E1555" s="270">
        <v>651.98910000000001</v>
      </c>
      <c r="F1555" s="270">
        <v>45.011749999999999</v>
      </c>
      <c r="G1555" s="270">
        <v>594.04629999999997</v>
      </c>
      <c r="H1555" s="270">
        <v>4927.8979499999996</v>
      </c>
    </row>
    <row r="1556" spans="1:8">
      <c r="A1556" s="268">
        <v>42069</v>
      </c>
      <c r="B1556" s="269" t="s">
        <v>202</v>
      </c>
      <c r="C1556" s="270">
        <v>286.83079999999995</v>
      </c>
      <c r="D1556" s="270">
        <v>144.57479999999998</v>
      </c>
      <c r="E1556" s="270">
        <v>77.339799999999997</v>
      </c>
      <c r="F1556" s="270">
        <v>5.3396999999999997</v>
      </c>
      <c r="G1556" s="270">
        <v>70.465849999999989</v>
      </c>
      <c r="H1556" s="270">
        <v>584.55094999999983</v>
      </c>
    </row>
    <row r="1557" spans="1:8">
      <c r="A1557" s="268">
        <v>42069</v>
      </c>
      <c r="B1557" s="269" t="s">
        <v>203</v>
      </c>
      <c r="C1557" s="270">
        <v>6.6707999999999998</v>
      </c>
      <c r="D1557" s="270">
        <v>3.3626</v>
      </c>
      <c r="E1557" s="270">
        <v>1.7986</v>
      </c>
      <c r="F1557" s="270">
        <v>0.12409999999999999</v>
      </c>
      <c r="G1557" s="270">
        <v>1.6387999999999998</v>
      </c>
      <c r="H1557" s="270">
        <v>13.594899999999999</v>
      </c>
    </row>
    <row r="1558" spans="1:8">
      <c r="A1558" s="268">
        <v>42069</v>
      </c>
      <c r="B1558" s="269" t="s">
        <v>204</v>
      </c>
      <c r="C1558" s="270">
        <v>0</v>
      </c>
      <c r="D1558" s="270">
        <v>0</v>
      </c>
      <c r="E1558" s="270">
        <v>0</v>
      </c>
      <c r="F1558" s="270">
        <v>0</v>
      </c>
      <c r="G1558" s="270">
        <v>0</v>
      </c>
      <c r="H1558" s="270">
        <v>0</v>
      </c>
    </row>
    <row r="1559" spans="1:8">
      <c r="A1559" s="268">
        <v>42069</v>
      </c>
      <c r="B1559" s="269" t="s">
        <v>205</v>
      </c>
      <c r="C1559" s="270">
        <v>0</v>
      </c>
      <c r="D1559" s="270">
        <v>0</v>
      </c>
      <c r="E1559" s="270">
        <v>0</v>
      </c>
      <c r="F1559" s="270">
        <v>0</v>
      </c>
      <c r="G1559" s="270">
        <v>0</v>
      </c>
      <c r="H1559" s="270">
        <v>0</v>
      </c>
    </row>
    <row r="1560" spans="1:8">
      <c r="A1560" s="268">
        <v>42069</v>
      </c>
      <c r="B1560" s="269" t="s">
        <v>71</v>
      </c>
      <c r="C1560" s="270">
        <v>0</v>
      </c>
      <c r="D1560" s="270">
        <v>0</v>
      </c>
      <c r="E1560" s="270">
        <v>0</v>
      </c>
      <c r="F1560" s="270">
        <v>0</v>
      </c>
      <c r="G1560" s="270">
        <v>0</v>
      </c>
      <c r="H1560" s="270">
        <v>0</v>
      </c>
    </row>
    <row r="1561" spans="1:8">
      <c r="A1561" s="268">
        <v>42069</v>
      </c>
      <c r="B1561" s="269" t="s">
        <v>206</v>
      </c>
      <c r="C1561" s="270">
        <v>0</v>
      </c>
      <c r="D1561" s="270">
        <v>0</v>
      </c>
      <c r="E1561" s="270">
        <v>0</v>
      </c>
      <c r="F1561" s="270">
        <v>0</v>
      </c>
      <c r="G1561" s="270">
        <v>0</v>
      </c>
      <c r="H1561" s="270">
        <v>0</v>
      </c>
    </row>
    <row r="1562" spans="1:8">
      <c r="A1562" s="268">
        <v>42070</v>
      </c>
      <c r="B1562" s="269" t="s">
        <v>185</v>
      </c>
      <c r="C1562" s="270">
        <v>0</v>
      </c>
      <c r="D1562" s="270">
        <v>0</v>
      </c>
      <c r="E1562" s="270">
        <v>0</v>
      </c>
      <c r="F1562" s="270">
        <v>0</v>
      </c>
      <c r="G1562" s="270">
        <v>0</v>
      </c>
      <c r="H1562" s="270">
        <v>0</v>
      </c>
    </row>
    <row r="1563" spans="1:8">
      <c r="A1563" s="268">
        <v>42070</v>
      </c>
      <c r="B1563" s="269" t="s">
        <v>186</v>
      </c>
      <c r="C1563" s="270">
        <v>0</v>
      </c>
      <c r="D1563" s="270">
        <v>0</v>
      </c>
      <c r="E1563" s="270">
        <v>0</v>
      </c>
      <c r="F1563" s="270">
        <v>0</v>
      </c>
      <c r="G1563" s="270">
        <v>0</v>
      </c>
      <c r="H1563" s="270">
        <v>0</v>
      </c>
    </row>
    <row r="1564" spans="1:8">
      <c r="A1564" s="268">
        <v>42070</v>
      </c>
      <c r="B1564" s="269" t="s">
        <v>187</v>
      </c>
      <c r="C1564" s="270">
        <v>0</v>
      </c>
      <c r="D1564" s="270">
        <v>0</v>
      </c>
      <c r="E1564" s="270">
        <v>0</v>
      </c>
      <c r="F1564" s="270">
        <v>0</v>
      </c>
      <c r="G1564" s="270">
        <v>0</v>
      </c>
      <c r="H1564" s="270">
        <v>0</v>
      </c>
    </row>
    <row r="1565" spans="1:8">
      <c r="A1565" s="268">
        <v>42070</v>
      </c>
      <c r="B1565" s="269" t="s">
        <v>188</v>
      </c>
      <c r="C1565" s="270">
        <v>0</v>
      </c>
      <c r="D1565" s="270">
        <v>0</v>
      </c>
      <c r="E1565" s="270">
        <v>0</v>
      </c>
      <c r="F1565" s="270">
        <v>0</v>
      </c>
      <c r="G1565" s="270">
        <v>0</v>
      </c>
      <c r="H1565" s="270">
        <v>0</v>
      </c>
    </row>
    <row r="1566" spans="1:8">
      <c r="A1566" s="268">
        <v>42070</v>
      </c>
      <c r="B1566" s="269" t="s">
        <v>189</v>
      </c>
      <c r="C1566" s="270">
        <v>0</v>
      </c>
      <c r="D1566" s="270">
        <v>0</v>
      </c>
      <c r="E1566" s="270">
        <v>0</v>
      </c>
      <c r="F1566" s="270">
        <v>0</v>
      </c>
      <c r="G1566" s="270">
        <v>0</v>
      </c>
      <c r="H1566" s="270">
        <v>0</v>
      </c>
    </row>
    <row r="1567" spans="1:8">
      <c r="A1567" s="268">
        <v>42070</v>
      </c>
      <c r="B1567" s="269" t="s">
        <v>190</v>
      </c>
      <c r="C1567" s="270">
        <v>0</v>
      </c>
      <c r="D1567" s="270">
        <v>0</v>
      </c>
      <c r="E1567" s="270">
        <v>0</v>
      </c>
      <c r="F1567" s="270">
        <v>0</v>
      </c>
      <c r="G1567" s="270">
        <v>0</v>
      </c>
      <c r="H1567" s="270">
        <v>0</v>
      </c>
    </row>
    <row r="1568" spans="1:8">
      <c r="A1568" s="268">
        <v>42070</v>
      </c>
      <c r="B1568" s="269" t="s">
        <v>191</v>
      </c>
      <c r="C1568" s="270">
        <v>3.3353999999999999</v>
      </c>
      <c r="D1568" s="270">
        <v>1.6813</v>
      </c>
      <c r="E1568" s="270">
        <v>0.89929999999999999</v>
      </c>
      <c r="F1568" s="270">
        <v>6.2049999999999994E-2</v>
      </c>
      <c r="G1568" s="270">
        <v>0.81939999999999991</v>
      </c>
      <c r="H1568" s="270">
        <v>6.7974499999999995</v>
      </c>
    </row>
    <row r="1569" spans="1:8">
      <c r="A1569" s="268">
        <v>42070</v>
      </c>
      <c r="B1569" s="269" t="s">
        <v>192</v>
      </c>
      <c r="C1569" s="270">
        <v>496.95164999999997</v>
      </c>
      <c r="D1569" s="270">
        <v>250.48394999999999</v>
      </c>
      <c r="E1569" s="270">
        <v>133.99484999999999</v>
      </c>
      <c r="F1569" s="270">
        <v>9.2505499999999987</v>
      </c>
      <c r="G1569" s="270">
        <v>122.08635</v>
      </c>
      <c r="H1569" s="270">
        <v>1012.7673500000002</v>
      </c>
    </row>
    <row r="1570" spans="1:8">
      <c r="A1570" s="268">
        <v>42070</v>
      </c>
      <c r="B1570" s="269" t="s">
        <v>193</v>
      </c>
      <c r="C1570" s="270">
        <v>2631.5090500000001</v>
      </c>
      <c r="D1570" s="270">
        <v>1326.3875999999998</v>
      </c>
      <c r="E1570" s="270">
        <v>709.54430000000002</v>
      </c>
      <c r="F1570" s="270">
        <v>48.984649999999995</v>
      </c>
      <c r="G1570" s="270">
        <v>646.48619999999994</v>
      </c>
      <c r="H1570" s="270">
        <v>5362.9117999999999</v>
      </c>
    </row>
    <row r="1571" spans="1:8">
      <c r="A1571" s="268">
        <v>42070</v>
      </c>
      <c r="B1571" s="269" t="s">
        <v>65</v>
      </c>
      <c r="C1571" s="270">
        <v>5866.6974499999997</v>
      </c>
      <c r="D1571" s="270">
        <v>2957.0547999999999</v>
      </c>
      <c r="E1571" s="270">
        <v>1581.86105</v>
      </c>
      <c r="F1571" s="270">
        <v>109.20715000000001</v>
      </c>
      <c r="G1571" s="270">
        <v>1441.2787000000001</v>
      </c>
      <c r="H1571" s="270">
        <v>11956.09915</v>
      </c>
    </row>
    <row r="1572" spans="1:8">
      <c r="A1572" s="268">
        <v>42070</v>
      </c>
      <c r="B1572" s="269" t="s">
        <v>194</v>
      </c>
      <c r="C1572" s="270">
        <v>8388.1442500000012</v>
      </c>
      <c r="D1572" s="270">
        <v>4227.9663</v>
      </c>
      <c r="E1572" s="270">
        <v>2261.7284500000001</v>
      </c>
      <c r="F1572" s="270">
        <v>156.14330000000001</v>
      </c>
      <c r="G1572" s="270">
        <v>2060.7247000000002</v>
      </c>
      <c r="H1572" s="270">
        <v>17094.707000000002</v>
      </c>
    </row>
    <row r="1573" spans="1:8">
      <c r="A1573" s="268">
        <v>42070</v>
      </c>
      <c r="B1573" s="269" t="s">
        <v>195</v>
      </c>
      <c r="C1573" s="270">
        <v>10189.176949999999</v>
      </c>
      <c r="D1573" s="270">
        <v>5135.7603499999996</v>
      </c>
      <c r="E1573" s="270">
        <v>2747.3487500000001</v>
      </c>
      <c r="F1573" s="270">
        <v>189.66899999999998</v>
      </c>
      <c r="G1573" s="270">
        <v>2503.1871000000001</v>
      </c>
      <c r="H1573" s="270">
        <v>20765.142149999996</v>
      </c>
    </row>
    <row r="1574" spans="1:8">
      <c r="A1574" s="268">
        <v>42070</v>
      </c>
      <c r="B1574" s="269" t="s">
        <v>196</v>
      </c>
      <c r="C1574" s="270">
        <v>11536.6165</v>
      </c>
      <c r="D1574" s="270">
        <v>5814.9247999999998</v>
      </c>
      <c r="E1574" s="270">
        <v>3110.6642499999998</v>
      </c>
      <c r="F1574" s="270">
        <v>214.75164999999998</v>
      </c>
      <c r="G1574" s="270">
        <v>2834.2136500000001</v>
      </c>
      <c r="H1574" s="270">
        <v>23511.170849999999</v>
      </c>
    </row>
    <row r="1575" spans="1:8">
      <c r="A1575" s="268">
        <v>42070</v>
      </c>
      <c r="B1575" s="269" t="s">
        <v>197</v>
      </c>
      <c r="C1575" s="270">
        <v>11766.74805</v>
      </c>
      <c r="D1575" s="270">
        <v>5930.9209000000001</v>
      </c>
      <c r="E1575" s="270">
        <v>3172.7150999999999</v>
      </c>
      <c r="F1575" s="270">
        <v>219.03565</v>
      </c>
      <c r="G1575" s="270">
        <v>2890.7505499999997</v>
      </c>
      <c r="H1575" s="270">
        <v>23980.170249999996</v>
      </c>
    </row>
    <row r="1576" spans="1:8">
      <c r="A1576" s="268">
        <v>42070</v>
      </c>
      <c r="B1576" s="269" t="s">
        <v>198</v>
      </c>
      <c r="C1576" s="270">
        <v>10996.306349999999</v>
      </c>
      <c r="D1576" s="270">
        <v>5542.5864999999994</v>
      </c>
      <c r="E1576" s="270">
        <v>2964.9785000000002</v>
      </c>
      <c r="F1576" s="270">
        <v>204.6936</v>
      </c>
      <c r="G1576" s="270">
        <v>2701.4751000000001</v>
      </c>
      <c r="H1576" s="270">
        <v>22410.040049999996</v>
      </c>
    </row>
    <row r="1577" spans="1:8">
      <c r="A1577" s="268">
        <v>42070</v>
      </c>
      <c r="B1577" s="269" t="s">
        <v>199</v>
      </c>
      <c r="C1577" s="270">
        <v>9111.8920499999986</v>
      </c>
      <c r="D1577" s="270">
        <v>4592.76505</v>
      </c>
      <c r="E1577" s="270">
        <v>2456.8757000000001</v>
      </c>
      <c r="F1577" s="270">
        <v>169.61580000000001</v>
      </c>
      <c r="G1577" s="270">
        <v>2238.5293999999999</v>
      </c>
      <c r="H1577" s="270">
        <v>18569.677999999996</v>
      </c>
    </row>
    <row r="1578" spans="1:8">
      <c r="A1578" s="268">
        <v>42070</v>
      </c>
      <c r="B1578" s="269" t="s">
        <v>200</v>
      </c>
      <c r="C1578" s="270">
        <v>5866.6974499999997</v>
      </c>
      <c r="D1578" s="270">
        <v>2957.0547999999999</v>
      </c>
      <c r="E1578" s="270">
        <v>1581.86105</v>
      </c>
      <c r="F1578" s="270">
        <v>109.20715000000001</v>
      </c>
      <c r="G1578" s="270">
        <v>1441.2787000000001</v>
      </c>
      <c r="H1578" s="270">
        <v>11956.09915</v>
      </c>
    </row>
    <row r="1579" spans="1:8">
      <c r="A1579" s="268">
        <v>42070</v>
      </c>
      <c r="B1579" s="269" t="s">
        <v>201</v>
      </c>
      <c r="C1579" s="270">
        <v>2368.0243500000001</v>
      </c>
      <c r="D1579" s="270">
        <v>1193.58105</v>
      </c>
      <c r="E1579" s="270">
        <v>638.49959999999999</v>
      </c>
      <c r="F1579" s="270">
        <v>44.080150000000003</v>
      </c>
      <c r="G1579" s="270">
        <v>581.75530000000003</v>
      </c>
      <c r="H1579" s="270">
        <v>4825.9404500000001</v>
      </c>
    </row>
    <row r="1580" spans="1:8">
      <c r="A1580" s="268">
        <v>42070</v>
      </c>
      <c r="B1580" s="269" t="s">
        <v>202</v>
      </c>
      <c r="C1580" s="270">
        <v>286.83079999999995</v>
      </c>
      <c r="D1580" s="270">
        <v>144.57479999999998</v>
      </c>
      <c r="E1580" s="270">
        <v>77.339799999999997</v>
      </c>
      <c r="F1580" s="270">
        <v>5.3396999999999997</v>
      </c>
      <c r="G1580" s="270">
        <v>70.465849999999989</v>
      </c>
      <c r="H1580" s="270">
        <v>584.55094999999983</v>
      </c>
    </row>
    <row r="1581" spans="1:8">
      <c r="A1581" s="268">
        <v>42070</v>
      </c>
      <c r="B1581" s="269" t="s">
        <v>203</v>
      </c>
      <c r="C1581" s="270">
        <v>6.6707999999999998</v>
      </c>
      <c r="D1581" s="270">
        <v>3.3626</v>
      </c>
      <c r="E1581" s="270">
        <v>1.7986</v>
      </c>
      <c r="F1581" s="270">
        <v>0.12409999999999999</v>
      </c>
      <c r="G1581" s="270">
        <v>1.6387999999999998</v>
      </c>
      <c r="H1581" s="270">
        <v>13.594899999999999</v>
      </c>
    </row>
    <row r="1582" spans="1:8">
      <c r="A1582" s="268">
        <v>42070</v>
      </c>
      <c r="B1582" s="269" t="s">
        <v>204</v>
      </c>
      <c r="C1582" s="270">
        <v>0</v>
      </c>
      <c r="D1582" s="270">
        <v>0</v>
      </c>
      <c r="E1582" s="270">
        <v>0</v>
      </c>
      <c r="F1582" s="270">
        <v>0</v>
      </c>
      <c r="G1582" s="270">
        <v>0</v>
      </c>
      <c r="H1582" s="270">
        <v>0</v>
      </c>
    </row>
    <row r="1583" spans="1:8">
      <c r="A1583" s="268">
        <v>42070</v>
      </c>
      <c r="B1583" s="269" t="s">
        <v>205</v>
      </c>
      <c r="C1583" s="270">
        <v>0</v>
      </c>
      <c r="D1583" s="270">
        <v>0</v>
      </c>
      <c r="E1583" s="270">
        <v>0</v>
      </c>
      <c r="F1583" s="270">
        <v>0</v>
      </c>
      <c r="G1583" s="270">
        <v>0</v>
      </c>
      <c r="H1583" s="270">
        <v>0</v>
      </c>
    </row>
    <row r="1584" spans="1:8">
      <c r="A1584" s="268">
        <v>42070</v>
      </c>
      <c r="B1584" s="269" t="s">
        <v>71</v>
      </c>
      <c r="C1584" s="270">
        <v>0</v>
      </c>
      <c r="D1584" s="270">
        <v>0</v>
      </c>
      <c r="E1584" s="270">
        <v>0</v>
      </c>
      <c r="F1584" s="270">
        <v>0</v>
      </c>
      <c r="G1584" s="270">
        <v>0</v>
      </c>
      <c r="H1584" s="270">
        <v>0</v>
      </c>
    </row>
    <row r="1585" spans="1:8">
      <c r="A1585" s="268">
        <v>42070</v>
      </c>
      <c r="B1585" s="269" t="s">
        <v>206</v>
      </c>
      <c r="C1585" s="270">
        <v>0</v>
      </c>
      <c r="D1585" s="270">
        <v>0</v>
      </c>
      <c r="E1585" s="270">
        <v>0</v>
      </c>
      <c r="F1585" s="270">
        <v>0</v>
      </c>
      <c r="G1585" s="270">
        <v>0</v>
      </c>
      <c r="H1585" s="270">
        <v>0</v>
      </c>
    </row>
    <row r="1586" spans="1:8">
      <c r="A1586" s="268">
        <v>42071</v>
      </c>
      <c r="B1586" s="269" t="s">
        <v>185</v>
      </c>
      <c r="C1586" s="270">
        <v>0</v>
      </c>
      <c r="D1586" s="270">
        <v>0</v>
      </c>
      <c r="E1586" s="270">
        <v>0</v>
      </c>
      <c r="F1586" s="270">
        <v>0</v>
      </c>
      <c r="G1586" s="270">
        <v>0</v>
      </c>
      <c r="H1586" s="270">
        <v>0</v>
      </c>
    </row>
    <row r="1587" spans="1:8">
      <c r="A1587" s="268">
        <v>42071</v>
      </c>
      <c r="B1587" s="269" t="s">
        <v>186</v>
      </c>
      <c r="C1587" s="270">
        <v>0</v>
      </c>
      <c r="D1587" s="270">
        <v>0</v>
      </c>
      <c r="E1587" s="270">
        <v>0</v>
      </c>
      <c r="F1587" s="270">
        <v>0</v>
      </c>
      <c r="G1587" s="270">
        <v>0</v>
      </c>
      <c r="H1587" s="270">
        <v>0</v>
      </c>
    </row>
    <row r="1588" spans="1:8">
      <c r="A1588" s="268">
        <v>42071</v>
      </c>
      <c r="B1588" s="269" t="s">
        <v>187</v>
      </c>
      <c r="C1588" s="270">
        <v>0</v>
      </c>
      <c r="D1588" s="270">
        <v>0</v>
      </c>
      <c r="E1588" s="270">
        <v>0</v>
      </c>
      <c r="F1588" s="270">
        <v>0</v>
      </c>
      <c r="G1588" s="270">
        <v>0</v>
      </c>
      <c r="H1588" s="270">
        <v>0</v>
      </c>
    </row>
    <row r="1589" spans="1:8">
      <c r="A1589" s="268">
        <v>42071</v>
      </c>
      <c r="B1589" s="269" t="s">
        <v>188</v>
      </c>
      <c r="C1589" s="270">
        <v>0</v>
      </c>
      <c r="D1589" s="270">
        <v>0</v>
      </c>
      <c r="E1589" s="270">
        <v>0</v>
      </c>
      <c r="F1589" s="270">
        <v>0</v>
      </c>
      <c r="G1589" s="270">
        <v>0</v>
      </c>
      <c r="H1589" s="270">
        <v>0</v>
      </c>
    </row>
    <row r="1590" spans="1:8">
      <c r="A1590" s="268">
        <v>42071</v>
      </c>
      <c r="B1590" s="269" t="s">
        <v>189</v>
      </c>
      <c r="C1590" s="270">
        <v>0</v>
      </c>
      <c r="D1590" s="270">
        <v>0</v>
      </c>
      <c r="E1590" s="270">
        <v>0</v>
      </c>
      <c r="F1590" s="270">
        <v>0</v>
      </c>
      <c r="G1590" s="270">
        <v>0</v>
      </c>
      <c r="H1590" s="270">
        <v>0</v>
      </c>
    </row>
    <row r="1591" spans="1:8">
      <c r="A1591" s="268">
        <v>42071</v>
      </c>
      <c r="B1591" s="269" t="s">
        <v>190</v>
      </c>
      <c r="C1591" s="270">
        <v>0</v>
      </c>
      <c r="D1591" s="270">
        <v>0</v>
      </c>
      <c r="E1591" s="270">
        <v>0</v>
      </c>
      <c r="F1591" s="270">
        <v>0</v>
      </c>
      <c r="G1591" s="270">
        <v>0</v>
      </c>
      <c r="H1591" s="270">
        <v>0</v>
      </c>
    </row>
    <row r="1592" spans="1:8">
      <c r="A1592" s="268">
        <v>42071</v>
      </c>
      <c r="B1592" s="269" t="s">
        <v>191</v>
      </c>
      <c r="C1592" s="270">
        <v>3.3353999999999999</v>
      </c>
      <c r="D1592" s="270">
        <v>1.6813</v>
      </c>
      <c r="E1592" s="270">
        <v>0.89929999999999999</v>
      </c>
      <c r="F1592" s="270">
        <v>6.2049999999999994E-2</v>
      </c>
      <c r="G1592" s="270">
        <v>0.81939999999999991</v>
      </c>
      <c r="H1592" s="270">
        <v>6.7974499999999995</v>
      </c>
    </row>
    <row r="1593" spans="1:8">
      <c r="A1593" s="268">
        <v>42071</v>
      </c>
      <c r="B1593" s="269" t="s">
        <v>192</v>
      </c>
      <c r="C1593" s="270">
        <v>570.32704999999999</v>
      </c>
      <c r="D1593" s="270">
        <v>287.4683</v>
      </c>
      <c r="E1593" s="270">
        <v>153.77945</v>
      </c>
      <c r="F1593" s="270">
        <v>10.6165</v>
      </c>
      <c r="G1593" s="270">
        <v>140.11314999999999</v>
      </c>
      <c r="H1593" s="270">
        <v>1162.3044499999999</v>
      </c>
    </row>
    <row r="1594" spans="1:8">
      <c r="A1594" s="268">
        <v>42071</v>
      </c>
      <c r="B1594" s="269" t="s">
        <v>193</v>
      </c>
      <c r="C1594" s="270">
        <v>2841.6298999999999</v>
      </c>
      <c r="D1594" s="270">
        <v>1432.29675</v>
      </c>
      <c r="E1594" s="270">
        <v>766.2002</v>
      </c>
      <c r="F1594" s="270">
        <v>52.896349999999998</v>
      </c>
      <c r="G1594" s="270">
        <v>698.10670000000005</v>
      </c>
      <c r="H1594" s="270">
        <v>5791.1298999999999</v>
      </c>
    </row>
    <row r="1595" spans="1:8">
      <c r="A1595" s="268">
        <v>42071</v>
      </c>
      <c r="B1595" s="269" t="s">
        <v>65</v>
      </c>
      <c r="C1595" s="270">
        <v>6183.5460000000003</v>
      </c>
      <c r="D1595" s="270">
        <v>3116.7595999999999</v>
      </c>
      <c r="E1595" s="270">
        <v>1667.2945499999998</v>
      </c>
      <c r="F1595" s="270">
        <v>115.1053</v>
      </c>
      <c r="G1595" s="270">
        <v>1519.11915</v>
      </c>
      <c r="H1595" s="270">
        <v>12601.8246</v>
      </c>
    </row>
    <row r="1596" spans="1:8">
      <c r="A1596" s="268">
        <v>42071</v>
      </c>
      <c r="B1596" s="269" t="s">
        <v>194</v>
      </c>
      <c r="C1596" s="270">
        <v>8768.3619999999992</v>
      </c>
      <c r="D1596" s="270">
        <v>4419.6115499999996</v>
      </c>
      <c r="E1596" s="270">
        <v>2364.24865</v>
      </c>
      <c r="F1596" s="270">
        <v>163.22125</v>
      </c>
      <c r="G1596" s="270">
        <v>2154.13375</v>
      </c>
      <c r="H1596" s="270">
        <v>17869.577200000003</v>
      </c>
    </row>
    <row r="1597" spans="1:8">
      <c r="A1597" s="268">
        <v>42071</v>
      </c>
      <c r="B1597" s="269" t="s">
        <v>195</v>
      </c>
      <c r="C1597" s="270">
        <v>10549.38315</v>
      </c>
      <c r="D1597" s="270">
        <v>5317.3194999999996</v>
      </c>
      <c r="E1597" s="270">
        <v>2844.4722999999999</v>
      </c>
      <c r="F1597" s="270">
        <v>196.37465</v>
      </c>
      <c r="G1597" s="270">
        <v>2591.6788999999999</v>
      </c>
      <c r="H1597" s="270">
        <v>21499.228500000001</v>
      </c>
    </row>
    <row r="1598" spans="1:8">
      <c r="A1598" s="268">
        <v>42071</v>
      </c>
      <c r="B1598" s="269" t="s">
        <v>196</v>
      </c>
      <c r="C1598" s="270">
        <v>11860.135</v>
      </c>
      <c r="D1598" s="270">
        <v>5977.9913499999993</v>
      </c>
      <c r="E1598" s="270">
        <v>3197.8955000000001</v>
      </c>
      <c r="F1598" s="270">
        <v>220.77389999999997</v>
      </c>
      <c r="G1598" s="270">
        <v>2913.6928999999996</v>
      </c>
      <c r="H1598" s="270">
        <v>24170.488649999999</v>
      </c>
    </row>
    <row r="1599" spans="1:8">
      <c r="A1599" s="268">
        <v>42071</v>
      </c>
      <c r="B1599" s="269" t="s">
        <v>197</v>
      </c>
      <c r="C1599" s="270">
        <v>12153.6366</v>
      </c>
      <c r="D1599" s="270">
        <v>6125.9278999999997</v>
      </c>
      <c r="E1599" s="270">
        <v>3277.0338999999999</v>
      </c>
      <c r="F1599" s="270">
        <v>226.23769999999996</v>
      </c>
      <c r="G1599" s="270">
        <v>2985.7984000000001</v>
      </c>
      <c r="H1599" s="270">
        <v>24768.634500000004</v>
      </c>
    </row>
    <row r="1600" spans="1:8">
      <c r="A1600" s="268">
        <v>42071</v>
      </c>
      <c r="B1600" s="269" t="s">
        <v>198</v>
      </c>
      <c r="C1600" s="270">
        <v>11396.53565</v>
      </c>
      <c r="D1600" s="270">
        <v>5744.3186999999998</v>
      </c>
      <c r="E1600" s="270">
        <v>3072.89365</v>
      </c>
      <c r="F1600" s="270">
        <v>212.14384999999999</v>
      </c>
      <c r="G1600" s="270">
        <v>2799.8005499999999</v>
      </c>
      <c r="H1600" s="270">
        <v>23225.692399999996</v>
      </c>
    </row>
    <row r="1601" spans="1:8">
      <c r="A1601" s="268">
        <v>42071</v>
      </c>
      <c r="B1601" s="269" t="s">
        <v>199</v>
      </c>
      <c r="C1601" s="270">
        <v>9515.4567500000012</v>
      </c>
      <c r="D1601" s="270">
        <v>4796.1785499999996</v>
      </c>
      <c r="E1601" s="270">
        <v>2565.6909999999998</v>
      </c>
      <c r="F1601" s="270">
        <v>177.12809999999999</v>
      </c>
      <c r="G1601" s="270">
        <v>2337.6734000000001</v>
      </c>
      <c r="H1601" s="270">
        <v>19392.127799999998</v>
      </c>
    </row>
    <row r="1602" spans="1:8">
      <c r="A1602" s="268">
        <v>42071</v>
      </c>
      <c r="B1602" s="269" t="s">
        <v>200</v>
      </c>
      <c r="C1602" s="270">
        <v>6153.5290999999997</v>
      </c>
      <c r="D1602" s="270">
        <v>3101.6296000000002</v>
      </c>
      <c r="E1602" s="270">
        <v>1659.2008499999999</v>
      </c>
      <c r="F1602" s="270">
        <v>114.54684999999999</v>
      </c>
      <c r="G1602" s="270">
        <v>1511.7445499999999</v>
      </c>
      <c r="H1602" s="270">
        <v>12540.650949999999</v>
      </c>
    </row>
    <row r="1603" spans="1:8">
      <c r="A1603" s="268">
        <v>42071</v>
      </c>
      <c r="B1603" s="269" t="s">
        <v>201</v>
      </c>
      <c r="C1603" s="270">
        <v>2534.7866999999997</v>
      </c>
      <c r="D1603" s="270">
        <v>1277.6358500000001</v>
      </c>
      <c r="E1603" s="270">
        <v>683.46460000000002</v>
      </c>
      <c r="F1603" s="270">
        <v>47.184350000000002</v>
      </c>
      <c r="G1603" s="270">
        <v>622.72444999999993</v>
      </c>
      <c r="H1603" s="270">
        <v>5165.7959499999997</v>
      </c>
    </row>
    <row r="1604" spans="1:8">
      <c r="A1604" s="268">
        <v>42071</v>
      </c>
      <c r="B1604" s="269" t="s">
        <v>202</v>
      </c>
      <c r="C1604" s="270">
        <v>310.17775</v>
      </c>
      <c r="D1604" s="270">
        <v>156.34219999999999</v>
      </c>
      <c r="E1604" s="270">
        <v>83.634900000000002</v>
      </c>
      <c r="F1604" s="270">
        <v>5.7740499999999999</v>
      </c>
      <c r="G1604" s="270">
        <v>76.201650000000001</v>
      </c>
      <c r="H1604" s="270">
        <v>632.13054999999997</v>
      </c>
    </row>
    <row r="1605" spans="1:8">
      <c r="A1605" s="268">
        <v>42071</v>
      </c>
      <c r="B1605" s="269" t="s">
        <v>203</v>
      </c>
      <c r="C1605" s="270">
        <v>13.34075</v>
      </c>
      <c r="D1605" s="270">
        <v>6.7243499999999994</v>
      </c>
      <c r="E1605" s="270">
        <v>3.5972</v>
      </c>
      <c r="F1605" s="270">
        <v>0.24819999999999998</v>
      </c>
      <c r="G1605" s="270">
        <v>3.2775999999999996</v>
      </c>
      <c r="H1605" s="270">
        <v>27.188100000000002</v>
      </c>
    </row>
    <row r="1606" spans="1:8">
      <c r="A1606" s="268">
        <v>42071</v>
      </c>
      <c r="B1606" s="269" t="s">
        <v>204</v>
      </c>
      <c r="C1606" s="270">
        <v>0</v>
      </c>
      <c r="D1606" s="270">
        <v>0</v>
      </c>
      <c r="E1606" s="270">
        <v>0</v>
      </c>
      <c r="F1606" s="270">
        <v>0</v>
      </c>
      <c r="G1606" s="270">
        <v>0</v>
      </c>
      <c r="H1606" s="270">
        <v>0</v>
      </c>
    </row>
    <row r="1607" spans="1:8">
      <c r="A1607" s="268">
        <v>42071</v>
      </c>
      <c r="B1607" s="269" t="s">
        <v>205</v>
      </c>
      <c r="C1607" s="270">
        <v>0</v>
      </c>
      <c r="D1607" s="270">
        <v>0</v>
      </c>
      <c r="E1607" s="270">
        <v>0</v>
      </c>
      <c r="F1607" s="270">
        <v>0</v>
      </c>
      <c r="G1607" s="270">
        <v>0</v>
      </c>
      <c r="H1607" s="270">
        <v>0</v>
      </c>
    </row>
    <row r="1608" spans="1:8">
      <c r="A1608" s="268">
        <v>42071</v>
      </c>
      <c r="B1608" s="269" t="s">
        <v>71</v>
      </c>
      <c r="C1608" s="270">
        <v>0</v>
      </c>
      <c r="D1608" s="270">
        <v>0</v>
      </c>
      <c r="E1608" s="270">
        <v>0</v>
      </c>
      <c r="F1608" s="270">
        <v>0</v>
      </c>
      <c r="G1608" s="270">
        <v>0</v>
      </c>
      <c r="H1608" s="270">
        <v>0</v>
      </c>
    </row>
    <row r="1609" spans="1:8">
      <c r="A1609" s="268">
        <v>42071</v>
      </c>
      <c r="B1609" s="269" t="s">
        <v>206</v>
      </c>
      <c r="C1609" s="270">
        <v>0</v>
      </c>
      <c r="D1609" s="270">
        <v>0</v>
      </c>
      <c r="E1609" s="270">
        <v>0</v>
      </c>
      <c r="F1609" s="270">
        <v>0</v>
      </c>
      <c r="G1609" s="270">
        <v>0</v>
      </c>
      <c r="H1609" s="270">
        <v>0</v>
      </c>
    </row>
    <row r="1610" spans="1:8">
      <c r="A1610" s="268">
        <v>42072</v>
      </c>
      <c r="B1610" s="269" t="s">
        <v>185</v>
      </c>
      <c r="C1610" s="270">
        <v>0</v>
      </c>
      <c r="D1610" s="270">
        <v>0</v>
      </c>
      <c r="E1610" s="270">
        <v>0</v>
      </c>
      <c r="F1610" s="270">
        <v>0</v>
      </c>
      <c r="G1610" s="270">
        <v>0</v>
      </c>
      <c r="H1610" s="270">
        <v>0</v>
      </c>
    </row>
    <row r="1611" spans="1:8">
      <c r="A1611" s="268">
        <v>42072</v>
      </c>
      <c r="B1611" s="269" t="s">
        <v>186</v>
      </c>
      <c r="C1611" s="270">
        <v>0</v>
      </c>
      <c r="D1611" s="270">
        <v>0</v>
      </c>
      <c r="E1611" s="270">
        <v>0</v>
      </c>
      <c r="F1611" s="270">
        <v>0</v>
      </c>
      <c r="G1611" s="270">
        <v>0</v>
      </c>
      <c r="H1611" s="270">
        <v>0</v>
      </c>
    </row>
    <row r="1612" spans="1:8">
      <c r="A1612" s="268">
        <v>42072</v>
      </c>
      <c r="B1612" s="269" t="s">
        <v>187</v>
      </c>
      <c r="C1612" s="270">
        <v>0</v>
      </c>
      <c r="D1612" s="270">
        <v>0</v>
      </c>
      <c r="E1612" s="270">
        <v>0</v>
      </c>
      <c r="F1612" s="270">
        <v>0</v>
      </c>
      <c r="G1612" s="270">
        <v>0</v>
      </c>
      <c r="H1612" s="270">
        <v>0</v>
      </c>
    </row>
    <row r="1613" spans="1:8">
      <c r="A1613" s="268">
        <v>42072</v>
      </c>
      <c r="B1613" s="269" t="s">
        <v>188</v>
      </c>
      <c r="C1613" s="270">
        <v>0</v>
      </c>
      <c r="D1613" s="270">
        <v>0</v>
      </c>
      <c r="E1613" s="270">
        <v>0</v>
      </c>
      <c r="F1613" s="270">
        <v>0</v>
      </c>
      <c r="G1613" s="270">
        <v>0</v>
      </c>
      <c r="H1613" s="270">
        <v>0</v>
      </c>
    </row>
    <row r="1614" spans="1:8">
      <c r="A1614" s="268">
        <v>42072</v>
      </c>
      <c r="B1614" s="269" t="s">
        <v>189</v>
      </c>
      <c r="C1614" s="270">
        <v>0</v>
      </c>
      <c r="D1614" s="270">
        <v>0</v>
      </c>
      <c r="E1614" s="270">
        <v>0</v>
      </c>
      <c r="F1614" s="270">
        <v>0</v>
      </c>
      <c r="G1614" s="270">
        <v>0</v>
      </c>
      <c r="H1614" s="270">
        <v>0</v>
      </c>
    </row>
    <row r="1615" spans="1:8">
      <c r="A1615" s="268">
        <v>42072</v>
      </c>
      <c r="B1615" s="269" t="s">
        <v>190</v>
      </c>
      <c r="C1615" s="270">
        <v>0</v>
      </c>
      <c r="D1615" s="270">
        <v>0</v>
      </c>
      <c r="E1615" s="270">
        <v>0</v>
      </c>
      <c r="F1615" s="270">
        <v>0</v>
      </c>
      <c r="G1615" s="270">
        <v>0</v>
      </c>
      <c r="H1615" s="270">
        <v>0</v>
      </c>
    </row>
    <row r="1616" spans="1:8">
      <c r="A1616" s="268">
        <v>42072</v>
      </c>
      <c r="B1616" s="269" t="s">
        <v>191</v>
      </c>
      <c r="C1616" s="270">
        <v>6.6707999999999998</v>
      </c>
      <c r="D1616" s="270">
        <v>3.3626</v>
      </c>
      <c r="E1616" s="270">
        <v>1.7986</v>
      </c>
      <c r="F1616" s="270">
        <v>0.12409999999999999</v>
      </c>
      <c r="G1616" s="270">
        <v>1.6387999999999998</v>
      </c>
      <c r="H1616" s="270">
        <v>13.594899999999999</v>
      </c>
    </row>
    <row r="1617" spans="1:8">
      <c r="A1617" s="268">
        <v>42072</v>
      </c>
      <c r="B1617" s="269" t="s">
        <v>192</v>
      </c>
      <c r="C1617" s="270">
        <v>600.34395000000006</v>
      </c>
      <c r="D1617" s="270">
        <v>302.59829999999999</v>
      </c>
      <c r="E1617" s="270">
        <v>161.87314999999998</v>
      </c>
      <c r="F1617" s="270">
        <v>11.174949999999999</v>
      </c>
      <c r="G1617" s="270">
        <v>147.48689999999999</v>
      </c>
      <c r="H1617" s="270">
        <v>1223.4772500000001</v>
      </c>
    </row>
    <row r="1618" spans="1:8">
      <c r="A1618" s="268">
        <v>42072</v>
      </c>
      <c r="B1618" s="269" t="s">
        <v>193</v>
      </c>
      <c r="C1618" s="270">
        <v>2958.3629500000002</v>
      </c>
      <c r="D1618" s="270">
        <v>1491.13545</v>
      </c>
      <c r="E1618" s="270">
        <v>797.67570000000001</v>
      </c>
      <c r="F1618" s="270">
        <v>55.068950000000001</v>
      </c>
      <c r="G1618" s="270">
        <v>726.78485000000001</v>
      </c>
      <c r="H1618" s="270">
        <v>6029.0279</v>
      </c>
    </row>
    <row r="1619" spans="1:8">
      <c r="A1619" s="268">
        <v>42072</v>
      </c>
      <c r="B1619" s="269" t="s">
        <v>65</v>
      </c>
      <c r="C1619" s="270">
        <v>6366.9844999999996</v>
      </c>
      <c r="D1619" s="270">
        <v>3209.2200499999999</v>
      </c>
      <c r="E1619" s="270">
        <v>1716.7552000000001</v>
      </c>
      <c r="F1619" s="270">
        <v>118.51975</v>
      </c>
      <c r="G1619" s="270">
        <v>1564.18445</v>
      </c>
      <c r="H1619" s="270">
        <v>12975.663949999998</v>
      </c>
    </row>
    <row r="1620" spans="1:8">
      <c r="A1620" s="268">
        <v>42072</v>
      </c>
      <c r="B1620" s="269" t="s">
        <v>194</v>
      </c>
      <c r="C1620" s="270">
        <v>9001.828950000001</v>
      </c>
      <c r="D1620" s="270">
        <v>4537.2889500000001</v>
      </c>
      <c r="E1620" s="270">
        <v>2427.19965</v>
      </c>
      <c r="F1620" s="270">
        <v>167.56729999999999</v>
      </c>
      <c r="G1620" s="270">
        <v>2211.4900499999999</v>
      </c>
      <c r="H1620" s="270">
        <v>18345.374899999999</v>
      </c>
    </row>
    <row r="1621" spans="1:8">
      <c r="A1621" s="268">
        <v>42072</v>
      </c>
      <c r="B1621" s="269" t="s">
        <v>195</v>
      </c>
      <c r="C1621" s="270">
        <v>10779.51555</v>
      </c>
      <c r="D1621" s="270">
        <v>5433.3147500000005</v>
      </c>
      <c r="E1621" s="270">
        <v>2906.5239999999999</v>
      </c>
      <c r="F1621" s="270">
        <v>200.65864999999999</v>
      </c>
      <c r="G1621" s="270">
        <v>2648.2157999999999</v>
      </c>
      <c r="H1621" s="270">
        <v>21968.228749999995</v>
      </c>
    </row>
    <row r="1622" spans="1:8">
      <c r="A1622" s="268">
        <v>42072</v>
      </c>
      <c r="B1622" s="269" t="s">
        <v>196</v>
      </c>
      <c r="C1622" s="270">
        <v>12000.215</v>
      </c>
      <c r="D1622" s="270">
        <v>6048.5974500000002</v>
      </c>
      <c r="E1622" s="270">
        <v>3235.6660999999999</v>
      </c>
      <c r="F1622" s="270">
        <v>223.38170000000002</v>
      </c>
      <c r="G1622" s="270">
        <v>2948.1068499999997</v>
      </c>
      <c r="H1622" s="270">
        <v>24455.967100000002</v>
      </c>
    </row>
    <row r="1623" spans="1:8">
      <c r="A1623" s="268">
        <v>42072</v>
      </c>
      <c r="B1623" s="269" t="s">
        <v>197</v>
      </c>
      <c r="C1623" s="270">
        <v>12227.011999999999</v>
      </c>
      <c r="D1623" s="270">
        <v>6162.9122499999994</v>
      </c>
      <c r="E1623" s="270">
        <v>3296.8184999999999</v>
      </c>
      <c r="F1623" s="270">
        <v>227.60279999999997</v>
      </c>
      <c r="G1623" s="270">
        <v>3003.8243499999999</v>
      </c>
      <c r="H1623" s="270">
        <v>24918.169899999997</v>
      </c>
    </row>
    <row r="1624" spans="1:8">
      <c r="A1624" s="268">
        <v>42072</v>
      </c>
      <c r="B1624" s="269" t="s">
        <v>198</v>
      </c>
      <c r="C1624" s="270">
        <v>11553.292649999999</v>
      </c>
      <c r="D1624" s="270">
        <v>5823.3304499999995</v>
      </c>
      <c r="E1624" s="270">
        <v>3115.16075</v>
      </c>
      <c r="F1624" s="270">
        <v>215.06190000000001</v>
      </c>
      <c r="G1624" s="270">
        <v>2838.3106499999999</v>
      </c>
      <c r="H1624" s="270">
        <v>23545.156399999996</v>
      </c>
    </row>
    <row r="1625" spans="1:8">
      <c r="A1625" s="268">
        <v>42072</v>
      </c>
      <c r="B1625" s="269" t="s">
        <v>199</v>
      </c>
      <c r="C1625" s="270">
        <v>9648.8667999999998</v>
      </c>
      <c r="D1625" s="270">
        <v>4863.4220500000001</v>
      </c>
      <c r="E1625" s="270">
        <v>2601.663</v>
      </c>
      <c r="F1625" s="270">
        <v>179.61179999999999</v>
      </c>
      <c r="G1625" s="270">
        <v>2370.4485500000001</v>
      </c>
      <c r="H1625" s="270">
        <v>19664.012199999997</v>
      </c>
    </row>
    <row r="1626" spans="1:8">
      <c r="A1626" s="268">
        <v>42072</v>
      </c>
      <c r="B1626" s="269" t="s">
        <v>200</v>
      </c>
      <c r="C1626" s="270">
        <v>6176.8760499999999</v>
      </c>
      <c r="D1626" s="270">
        <v>3113.3969999999999</v>
      </c>
      <c r="E1626" s="270">
        <v>1665.49595</v>
      </c>
      <c r="F1626" s="270">
        <v>114.98119999999999</v>
      </c>
      <c r="G1626" s="270">
        <v>1517.4803499999998</v>
      </c>
      <c r="H1626" s="270">
        <v>12588.23055</v>
      </c>
    </row>
    <row r="1627" spans="1:8">
      <c r="A1627" s="268">
        <v>42072</v>
      </c>
      <c r="B1627" s="269" t="s">
        <v>201</v>
      </c>
      <c r="C1627" s="270">
        <v>2464.7467000000001</v>
      </c>
      <c r="D1627" s="270">
        <v>1242.3327999999999</v>
      </c>
      <c r="E1627" s="270">
        <v>664.57929999999999</v>
      </c>
      <c r="F1627" s="270">
        <v>45.880449999999996</v>
      </c>
      <c r="G1627" s="270">
        <v>605.51705000000004</v>
      </c>
      <c r="H1627" s="270">
        <v>5023.0563000000011</v>
      </c>
    </row>
    <row r="1628" spans="1:8">
      <c r="A1628" s="268">
        <v>42072</v>
      </c>
      <c r="B1628" s="269" t="s">
        <v>202</v>
      </c>
      <c r="C1628" s="270">
        <v>326.85390000000001</v>
      </c>
      <c r="D1628" s="270">
        <v>164.74785</v>
      </c>
      <c r="E1628" s="270">
        <v>88.131399999999999</v>
      </c>
      <c r="F1628" s="270">
        <v>6.0842999999999998</v>
      </c>
      <c r="G1628" s="270">
        <v>80.298649999999995</v>
      </c>
      <c r="H1628" s="270">
        <v>666.11609999999996</v>
      </c>
    </row>
    <row r="1629" spans="1:8">
      <c r="A1629" s="268">
        <v>42072</v>
      </c>
      <c r="B1629" s="269" t="s">
        <v>203</v>
      </c>
      <c r="C1629" s="270">
        <v>13.34075</v>
      </c>
      <c r="D1629" s="270">
        <v>6.7243499999999994</v>
      </c>
      <c r="E1629" s="270">
        <v>3.5972</v>
      </c>
      <c r="F1629" s="270">
        <v>0.24819999999999998</v>
      </c>
      <c r="G1629" s="270">
        <v>3.2775999999999996</v>
      </c>
      <c r="H1629" s="270">
        <v>27.188100000000002</v>
      </c>
    </row>
    <row r="1630" spans="1:8">
      <c r="A1630" s="268">
        <v>42072</v>
      </c>
      <c r="B1630" s="269" t="s">
        <v>204</v>
      </c>
      <c r="C1630" s="270">
        <v>0</v>
      </c>
      <c r="D1630" s="270">
        <v>0</v>
      </c>
      <c r="E1630" s="270">
        <v>0</v>
      </c>
      <c r="F1630" s="270">
        <v>0</v>
      </c>
      <c r="G1630" s="270">
        <v>0</v>
      </c>
      <c r="H1630" s="270">
        <v>0</v>
      </c>
    </row>
    <row r="1631" spans="1:8">
      <c r="A1631" s="268">
        <v>42072</v>
      </c>
      <c r="B1631" s="269" t="s">
        <v>205</v>
      </c>
      <c r="C1631" s="270">
        <v>0</v>
      </c>
      <c r="D1631" s="270">
        <v>0</v>
      </c>
      <c r="E1631" s="270">
        <v>0</v>
      </c>
      <c r="F1631" s="270">
        <v>0</v>
      </c>
      <c r="G1631" s="270">
        <v>0</v>
      </c>
      <c r="H1631" s="270">
        <v>0</v>
      </c>
    </row>
    <row r="1632" spans="1:8">
      <c r="A1632" s="268">
        <v>42072</v>
      </c>
      <c r="B1632" s="269" t="s">
        <v>71</v>
      </c>
      <c r="C1632" s="270">
        <v>0</v>
      </c>
      <c r="D1632" s="270">
        <v>0</v>
      </c>
      <c r="E1632" s="270">
        <v>0</v>
      </c>
      <c r="F1632" s="270">
        <v>0</v>
      </c>
      <c r="G1632" s="270">
        <v>0</v>
      </c>
      <c r="H1632" s="270">
        <v>0</v>
      </c>
    </row>
    <row r="1633" spans="1:8">
      <c r="A1633" s="268">
        <v>42072</v>
      </c>
      <c r="B1633" s="269" t="s">
        <v>206</v>
      </c>
      <c r="C1633" s="270">
        <v>0</v>
      </c>
      <c r="D1633" s="270">
        <v>0</v>
      </c>
      <c r="E1633" s="270">
        <v>0</v>
      </c>
      <c r="F1633" s="270">
        <v>0</v>
      </c>
      <c r="G1633" s="270">
        <v>0</v>
      </c>
      <c r="H1633" s="270">
        <v>0</v>
      </c>
    </row>
    <row r="1634" spans="1:8">
      <c r="A1634" s="268">
        <v>42073</v>
      </c>
      <c r="B1634" s="269" t="s">
        <v>185</v>
      </c>
      <c r="C1634" s="270">
        <v>0</v>
      </c>
      <c r="D1634" s="270">
        <v>0</v>
      </c>
      <c r="E1634" s="270">
        <v>0</v>
      </c>
      <c r="F1634" s="270">
        <v>0</v>
      </c>
      <c r="G1634" s="270">
        <v>0</v>
      </c>
      <c r="H1634" s="270">
        <v>0</v>
      </c>
    </row>
    <row r="1635" spans="1:8">
      <c r="A1635" s="268">
        <v>42073</v>
      </c>
      <c r="B1635" s="269" t="s">
        <v>186</v>
      </c>
      <c r="C1635" s="270">
        <v>0</v>
      </c>
      <c r="D1635" s="270">
        <v>0</v>
      </c>
      <c r="E1635" s="270">
        <v>0</v>
      </c>
      <c r="F1635" s="270">
        <v>0</v>
      </c>
      <c r="G1635" s="270">
        <v>0</v>
      </c>
      <c r="H1635" s="270">
        <v>0</v>
      </c>
    </row>
    <row r="1636" spans="1:8">
      <c r="A1636" s="268">
        <v>42073</v>
      </c>
      <c r="B1636" s="269" t="s">
        <v>187</v>
      </c>
      <c r="C1636" s="270">
        <v>0</v>
      </c>
      <c r="D1636" s="270">
        <v>0</v>
      </c>
      <c r="E1636" s="270">
        <v>0</v>
      </c>
      <c r="F1636" s="270">
        <v>0</v>
      </c>
      <c r="G1636" s="270">
        <v>0</v>
      </c>
      <c r="H1636" s="270">
        <v>0</v>
      </c>
    </row>
    <row r="1637" spans="1:8">
      <c r="A1637" s="268">
        <v>42073</v>
      </c>
      <c r="B1637" s="269" t="s">
        <v>188</v>
      </c>
      <c r="C1637" s="270">
        <v>0</v>
      </c>
      <c r="D1637" s="270">
        <v>0</v>
      </c>
      <c r="E1637" s="270">
        <v>0</v>
      </c>
      <c r="F1637" s="270">
        <v>0</v>
      </c>
      <c r="G1637" s="270">
        <v>0</v>
      </c>
      <c r="H1637" s="270">
        <v>0</v>
      </c>
    </row>
    <row r="1638" spans="1:8">
      <c r="A1638" s="268">
        <v>42073</v>
      </c>
      <c r="B1638" s="269" t="s">
        <v>189</v>
      </c>
      <c r="C1638" s="270">
        <v>0</v>
      </c>
      <c r="D1638" s="270">
        <v>0</v>
      </c>
      <c r="E1638" s="270">
        <v>0</v>
      </c>
      <c r="F1638" s="270">
        <v>0</v>
      </c>
      <c r="G1638" s="270">
        <v>0</v>
      </c>
      <c r="H1638" s="270">
        <v>0</v>
      </c>
    </row>
    <row r="1639" spans="1:8">
      <c r="A1639" s="268">
        <v>42073</v>
      </c>
      <c r="B1639" s="269" t="s">
        <v>190</v>
      </c>
      <c r="C1639" s="270">
        <v>0</v>
      </c>
      <c r="D1639" s="270">
        <v>0</v>
      </c>
      <c r="E1639" s="270">
        <v>0</v>
      </c>
      <c r="F1639" s="270">
        <v>0</v>
      </c>
      <c r="G1639" s="270">
        <v>0</v>
      </c>
      <c r="H1639" s="270">
        <v>0</v>
      </c>
    </row>
    <row r="1640" spans="1:8">
      <c r="A1640" s="268">
        <v>42073</v>
      </c>
      <c r="B1640" s="269" t="s">
        <v>191</v>
      </c>
      <c r="C1640" s="270">
        <v>6.6707999999999998</v>
      </c>
      <c r="D1640" s="270">
        <v>3.3626</v>
      </c>
      <c r="E1640" s="270">
        <v>1.7986</v>
      </c>
      <c r="F1640" s="270">
        <v>0.12409999999999999</v>
      </c>
      <c r="G1640" s="270">
        <v>1.6387999999999998</v>
      </c>
      <c r="H1640" s="270">
        <v>13.594899999999999</v>
      </c>
    </row>
    <row r="1641" spans="1:8">
      <c r="A1641" s="268">
        <v>42073</v>
      </c>
      <c r="B1641" s="269" t="s">
        <v>192</v>
      </c>
      <c r="C1641" s="270">
        <v>630.36169999999993</v>
      </c>
      <c r="D1641" s="270">
        <v>317.72829999999999</v>
      </c>
      <c r="E1641" s="270">
        <v>169.96684999999999</v>
      </c>
      <c r="F1641" s="270">
        <v>11.734249999999999</v>
      </c>
      <c r="G1641" s="270">
        <v>154.86150000000001</v>
      </c>
      <c r="H1641" s="270">
        <v>1284.6526000000001</v>
      </c>
    </row>
    <row r="1642" spans="1:8">
      <c r="A1642" s="268">
        <v>42073</v>
      </c>
      <c r="B1642" s="269" t="s">
        <v>193</v>
      </c>
      <c r="C1642" s="270">
        <v>3058.4206999999997</v>
      </c>
      <c r="D1642" s="270">
        <v>1541.5684999999999</v>
      </c>
      <c r="E1642" s="270">
        <v>824.65385000000003</v>
      </c>
      <c r="F1642" s="270">
        <v>56.93215</v>
      </c>
      <c r="G1642" s="270">
        <v>751.36599999999999</v>
      </c>
      <c r="H1642" s="270">
        <v>6232.9411999999993</v>
      </c>
    </row>
    <row r="1643" spans="1:8">
      <c r="A1643" s="268">
        <v>42073</v>
      </c>
      <c r="B1643" s="269" t="s">
        <v>65</v>
      </c>
      <c r="C1643" s="270">
        <v>6423.6837499999992</v>
      </c>
      <c r="D1643" s="270">
        <v>3237.7987499999999</v>
      </c>
      <c r="E1643" s="270">
        <v>1732.0433</v>
      </c>
      <c r="F1643" s="270">
        <v>119.57544999999999</v>
      </c>
      <c r="G1643" s="270">
        <v>1578.1142500000001</v>
      </c>
      <c r="H1643" s="270">
        <v>13091.2155</v>
      </c>
    </row>
    <row r="1644" spans="1:8">
      <c r="A1644" s="268">
        <v>42073</v>
      </c>
      <c r="B1644" s="269" t="s">
        <v>194</v>
      </c>
      <c r="C1644" s="270">
        <v>9071.86895</v>
      </c>
      <c r="D1644" s="270">
        <v>4572.5920000000006</v>
      </c>
      <c r="E1644" s="270">
        <v>2446.0841</v>
      </c>
      <c r="F1644" s="270">
        <v>168.87119999999999</v>
      </c>
      <c r="G1644" s="270">
        <v>2228.6966000000002</v>
      </c>
      <c r="H1644" s="270">
        <v>18488.112849999998</v>
      </c>
    </row>
    <row r="1645" spans="1:8">
      <c r="A1645" s="268">
        <v>42073</v>
      </c>
      <c r="B1645" s="269" t="s">
        <v>195</v>
      </c>
      <c r="C1645" s="270">
        <v>10849.555550000001</v>
      </c>
      <c r="D1645" s="270">
        <v>5468.6178</v>
      </c>
      <c r="E1645" s="270">
        <v>2925.4092999999998</v>
      </c>
      <c r="F1645" s="270">
        <v>201.96254999999999</v>
      </c>
      <c r="G1645" s="270">
        <v>2665.4231999999997</v>
      </c>
      <c r="H1645" s="270">
        <v>22110.968400000002</v>
      </c>
    </row>
    <row r="1646" spans="1:8">
      <c r="A1646" s="268">
        <v>42073</v>
      </c>
      <c r="B1646" s="269" t="s">
        <v>196</v>
      </c>
      <c r="C1646" s="270">
        <v>12043.5735</v>
      </c>
      <c r="D1646" s="270">
        <v>6070.4517999999998</v>
      </c>
      <c r="E1646" s="270">
        <v>3247.357</v>
      </c>
      <c r="F1646" s="270">
        <v>224.18834999999999</v>
      </c>
      <c r="G1646" s="270">
        <v>2958.7590500000001</v>
      </c>
      <c r="H1646" s="270">
        <v>24544.329699999998</v>
      </c>
    </row>
    <row r="1647" spans="1:8">
      <c r="A1647" s="268">
        <v>42073</v>
      </c>
      <c r="B1647" s="269" t="s">
        <v>197</v>
      </c>
      <c r="C1647" s="270">
        <v>12200.3305</v>
      </c>
      <c r="D1647" s="270">
        <v>6149.4635499999995</v>
      </c>
      <c r="E1647" s="270">
        <v>3289.6241</v>
      </c>
      <c r="F1647" s="270">
        <v>227.10640000000001</v>
      </c>
      <c r="G1647" s="270">
        <v>2997.2691500000001</v>
      </c>
      <c r="H1647" s="270">
        <v>24863.793699999998</v>
      </c>
    </row>
    <row r="1648" spans="1:8">
      <c r="A1648" s="268">
        <v>42073</v>
      </c>
      <c r="B1648" s="269" t="s">
        <v>198</v>
      </c>
      <c r="C1648" s="270">
        <v>11439.89415</v>
      </c>
      <c r="D1648" s="270">
        <v>5766.1730500000003</v>
      </c>
      <c r="E1648" s="270">
        <v>3084.5845499999996</v>
      </c>
      <c r="F1648" s="270">
        <v>212.95134999999999</v>
      </c>
      <c r="G1648" s="270">
        <v>2810.4519</v>
      </c>
      <c r="H1648" s="270">
        <v>23314.055</v>
      </c>
    </row>
    <row r="1649" spans="1:8">
      <c r="A1649" s="268">
        <v>42073</v>
      </c>
      <c r="B1649" s="269" t="s">
        <v>199</v>
      </c>
      <c r="C1649" s="270">
        <v>9525.4629499999992</v>
      </c>
      <c r="D1649" s="270">
        <v>4801.2215999999999</v>
      </c>
      <c r="E1649" s="270">
        <v>2568.3888999999999</v>
      </c>
      <c r="F1649" s="270">
        <v>177.31424999999999</v>
      </c>
      <c r="G1649" s="270">
        <v>2340.1316000000002</v>
      </c>
      <c r="H1649" s="270">
        <v>19412.5193</v>
      </c>
    </row>
    <row r="1650" spans="1:8">
      <c r="A1650" s="268">
        <v>42073</v>
      </c>
      <c r="B1650" s="269" t="s">
        <v>200</v>
      </c>
      <c r="C1650" s="270">
        <v>6116.8413999999993</v>
      </c>
      <c r="D1650" s="270">
        <v>3083.1369999999997</v>
      </c>
      <c r="E1650" s="270">
        <v>1649.30855</v>
      </c>
      <c r="F1650" s="270">
        <v>113.86344999999999</v>
      </c>
      <c r="G1650" s="270">
        <v>1502.7311500000001</v>
      </c>
      <c r="H1650" s="270">
        <v>12465.881549999998</v>
      </c>
    </row>
    <row r="1651" spans="1:8">
      <c r="A1651" s="268">
        <v>42073</v>
      </c>
      <c r="B1651" s="269" t="s">
        <v>201</v>
      </c>
      <c r="C1651" s="270">
        <v>2561.4690499999997</v>
      </c>
      <c r="D1651" s="270">
        <v>1291.08455</v>
      </c>
      <c r="E1651" s="270">
        <v>690.65899999999999</v>
      </c>
      <c r="F1651" s="270">
        <v>47.681599999999996</v>
      </c>
      <c r="G1651" s="270">
        <v>629.27879999999993</v>
      </c>
      <c r="H1651" s="270">
        <v>5220.1729999999989</v>
      </c>
    </row>
    <row r="1652" spans="1:8">
      <c r="A1652" s="268">
        <v>42073</v>
      </c>
      <c r="B1652" s="269" t="s">
        <v>202</v>
      </c>
      <c r="C1652" s="270">
        <v>276.82544999999999</v>
      </c>
      <c r="D1652" s="270">
        <v>139.5309</v>
      </c>
      <c r="E1652" s="270">
        <v>74.641899999999993</v>
      </c>
      <c r="F1652" s="270">
        <v>5.1527000000000003</v>
      </c>
      <c r="G1652" s="270">
        <v>68.007649999999998</v>
      </c>
      <c r="H1652" s="270">
        <v>564.15859999999998</v>
      </c>
    </row>
    <row r="1653" spans="1:8">
      <c r="A1653" s="268">
        <v>42073</v>
      </c>
      <c r="B1653" s="269" t="s">
        <v>203</v>
      </c>
      <c r="C1653" s="270">
        <v>6.6707999999999998</v>
      </c>
      <c r="D1653" s="270">
        <v>3.3626</v>
      </c>
      <c r="E1653" s="270">
        <v>1.7986</v>
      </c>
      <c r="F1653" s="270">
        <v>0.12409999999999999</v>
      </c>
      <c r="G1653" s="270">
        <v>1.6387999999999998</v>
      </c>
      <c r="H1653" s="270">
        <v>13.594899999999999</v>
      </c>
    </row>
    <row r="1654" spans="1:8">
      <c r="A1654" s="268">
        <v>42073</v>
      </c>
      <c r="B1654" s="269" t="s">
        <v>204</v>
      </c>
      <c r="C1654" s="270">
        <v>0</v>
      </c>
      <c r="D1654" s="270">
        <v>0</v>
      </c>
      <c r="E1654" s="270">
        <v>0</v>
      </c>
      <c r="F1654" s="270">
        <v>0</v>
      </c>
      <c r="G1654" s="270">
        <v>0</v>
      </c>
      <c r="H1654" s="270">
        <v>0</v>
      </c>
    </row>
    <row r="1655" spans="1:8">
      <c r="A1655" s="268">
        <v>42073</v>
      </c>
      <c r="B1655" s="269" t="s">
        <v>205</v>
      </c>
      <c r="C1655" s="270">
        <v>0</v>
      </c>
      <c r="D1655" s="270">
        <v>0</v>
      </c>
      <c r="E1655" s="270">
        <v>0</v>
      </c>
      <c r="F1655" s="270">
        <v>0</v>
      </c>
      <c r="G1655" s="270">
        <v>0</v>
      </c>
      <c r="H1655" s="270">
        <v>0</v>
      </c>
    </row>
    <row r="1656" spans="1:8">
      <c r="A1656" s="268">
        <v>42073</v>
      </c>
      <c r="B1656" s="269" t="s">
        <v>71</v>
      </c>
      <c r="C1656" s="270">
        <v>0</v>
      </c>
      <c r="D1656" s="270">
        <v>0</v>
      </c>
      <c r="E1656" s="270">
        <v>0</v>
      </c>
      <c r="F1656" s="270">
        <v>0</v>
      </c>
      <c r="G1656" s="270">
        <v>0</v>
      </c>
      <c r="H1656" s="270">
        <v>0</v>
      </c>
    </row>
    <row r="1657" spans="1:8">
      <c r="A1657" s="268">
        <v>42073</v>
      </c>
      <c r="B1657" s="269" t="s">
        <v>206</v>
      </c>
      <c r="C1657" s="270">
        <v>0</v>
      </c>
      <c r="D1657" s="270">
        <v>0</v>
      </c>
      <c r="E1657" s="270">
        <v>0</v>
      </c>
      <c r="F1657" s="270">
        <v>0</v>
      </c>
      <c r="G1657" s="270">
        <v>0</v>
      </c>
      <c r="H1657" s="270">
        <v>0</v>
      </c>
    </row>
    <row r="1658" spans="1:8">
      <c r="A1658" s="268">
        <v>42074</v>
      </c>
      <c r="B1658" s="269" t="s">
        <v>185</v>
      </c>
      <c r="C1658" s="270">
        <v>0</v>
      </c>
      <c r="D1658" s="270">
        <v>0</v>
      </c>
      <c r="E1658" s="270">
        <v>0</v>
      </c>
      <c r="F1658" s="270">
        <v>0</v>
      </c>
      <c r="G1658" s="270">
        <v>0</v>
      </c>
      <c r="H1658" s="270">
        <v>0</v>
      </c>
    </row>
    <row r="1659" spans="1:8">
      <c r="A1659" s="268">
        <v>42074</v>
      </c>
      <c r="B1659" s="269" t="s">
        <v>186</v>
      </c>
      <c r="C1659" s="270">
        <v>0</v>
      </c>
      <c r="D1659" s="270">
        <v>0</v>
      </c>
      <c r="E1659" s="270">
        <v>0</v>
      </c>
      <c r="F1659" s="270">
        <v>0</v>
      </c>
      <c r="G1659" s="270">
        <v>0</v>
      </c>
      <c r="H1659" s="270">
        <v>0</v>
      </c>
    </row>
    <row r="1660" spans="1:8">
      <c r="A1660" s="268">
        <v>42074</v>
      </c>
      <c r="B1660" s="269" t="s">
        <v>187</v>
      </c>
      <c r="C1660" s="270">
        <v>0</v>
      </c>
      <c r="D1660" s="270">
        <v>0</v>
      </c>
      <c r="E1660" s="270">
        <v>0</v>
      </c>
      <c r="F1660" s="270">
        <v>0</v>
      </c>
      <c r="G1660" s="270">
        <v>0</v>
      </c>
      <c r="H1660" s="270">
        <v>0</v>
      </c>
    </row>
    <row r="1661" spans="1:8">
      <c r="A1661" s="268">
        <v>42074</v>
      </c>
      <c r="B1661" s="269" t="s">
        <v>188</v>
      </c>
      <c r="C1661" s="270">
        <v>0</v>
      </c>
      <c r="D1661" s="270">
        <v>0</v>
      </c>
      <c r="E1661" s="270">
        <v>0</v>
      </c>
      <c r="F1661" s="270">
        <v>0</v>
      </c>
      <c r="G1661" s="270">
        <v>0</v>
      </c>
      <c r="H1661" s="270">
        <v>0</v>
      </c>
    </row>
    <row r="1662" spans="1:8">
      <c r="A1662" s="268">
        <v>42074</v>
      </c>
      <c r="B1662" s="269" t="s">
        <v>189</v>
      </c>
      <c r="C1662" s="270">
        <v>0</v>
      </c>
      <c r="D1662" s="270">
        <v>0</v>
      </c>
      <c r="E1662" s="270">
        <v>0</v>
      </c>
      <c r="F1662" s="270">
        <v>0</v>
      </c>
      <c r="G1662" s="270">
        <v>0</v>
      </c>
      <c r="H1662" s="270">
        <v>0</v>
      </c>
    </row>
    <row r="1663" spans="1:8">
      <c r="A1663" s="268">
        <v>42074</v>
      </c>
      <c r="B1663" s="269" t="s">
        <v>190</v>
      </c>
      <c r="C1663" s="270">
        <v>0</v>
      </c>
      <c r="D1663" s="270">
        <v>0</v>
      </c>
      <c r="E1663" s="270">
        <v>0</v>
      </c>
      <c r="F1663" s="270">
        <v>0</v>
      </c>
      <c r="G1663" s="270">
        <v>0</v>
      </c>
      <c r="H1663" s="270">
        <v>0</v>
      </c>
    </row>
    <row r="1664" spans="1:8">
      <c r="A1664" s="268">
        <v>42074</v>
      </c>
      <c r="B1664" s="269" t="s">
        <v>191</v>
      </c>
      <c r="C1664" s="270">
        <v>3.3353999999999999</v>
      </c>
      <c r="D1664" s="270">
        <v>1.6813</v>
      </c>
      <c r="E1664" s="270">
        <v>0.89929999999999999</v>
      </c>
      <c r="F1664" s="270">
        <v>6.2049999999999994E-2</v>
      </c>
      <c r="G1664" s="270">
        <v>0.81939999999999991</v>
      </c>
      <c r="H1664" s="270">
        <v>6.7974499999999995</v>
      </c>
    </row>
    <row r="1665" spans="1:8">
      <c r="A1665" s="268">
        <v>42074</v>
      </c>
      <c r="B1665" s="269" t="s">
        <v>192</v>
      </c>
      <c r="C1665" s="270">
        <v>313.51315</v>
      </c>
      <c r="D1665" s="270">
        <v>158.02349999999998</v>
      </c>
      <c r="E1665" s="270">
        <v>84.534199999999998</v>
      </c>
      <c r="F1665" s="270">
        <v>5.8360999999999992</v>
      </c>
      <c r="G1665" s="270">
        <v>77.021050000000002</v>
      </c>
      <c r="H1665" s="270">
        <v>638.928</v>
      </c>
    </row>
    <row r="1666" spans="1:8">
      <c r="A1666" s="268">
        <v>42074</v>
      </c>
      <c r="B1666" s="269" t="s">
        <v>193</v>
      </c>
      <c r="C1666" s="270">
        <v>1090.62565</v>
      </c>
      <c r="D1666" s="270">
        <v>549.71965</v>
      </c>
      <c r="E1666" s="270">
        <v>294.06939999999997</v>
      </c>
      <c r="F1666" s="270">
        <v>20.301400000000001</v>
      </c>
      <c r="G1666" s="270">
        <v>267.93529999999998</v>
      </c>
      <c r="H1666" s="270">
        <v>2222.6513999999997</v>
      </c>
    </row>
    <row r="1667" spans="1:8">
      <c r="A1667" s="268">
        <v>42074</v>
      </c>
      <c r="B1667" s="269" t="s">
        <v>65</v>
      </c>
      <c r="C1667" s="270">
        <v>1847.7265999999997</v>
      </c>
      <c r="D1667" s="270">
        <v>931.3297</v>
      </c>
      <c r="E1667" s="270">
        <v>498.20965000000001</v>
      </c>
      <c r="F1667" s="270">
        <v>34.395250000000004</v>
      </c>
      <c r="G1667" s="270">
        <v>453.93314999999996</v>
      </c>
      <c r="H1667" s="270">
        <v>3765.5943499999998</v>
      </c>
    </row>
    <row r="1668" spans="1:8">
      <c r="A1668" s="268">
        <v>42074</v>
      </c>
      <c r="B1668" s="269" t="s">
        <v>194</v>
      </c>
      <c r="C1668" s="270">
        <v>3115.1199500000002</v>
      </c>
      <c r="D1668" s="270">
        <v>1570.1471999999999</v>
      </c>
      <c r="E1668" s="270">
        <v>839.94195000000002</v>
      </c>
      <c r="F1668" s="270">
        <v>57.986999999999995</v>
      </c>
      <c r="G1668" s="270">
        <v>765.29494999999997</v>
      </c>
      <c r="H1668" s="270">
        <v>6348.4910499999996</v>
      </c>
    </row>
    <row r="1669" spans="1:8">
      <c r="A1669" s="268">
        <v>42074</v>
      </c>
      <c r="B1669" s="269" t="s">
        <v>195</v>
      </c>
      <c r="C1669" s="270">
        <v>3542.0315999999993</v>
      </c>
      <c r="D1669" s="270">
        <v>1785.3280999999999</v>
      </c>
      <c r="E1669" s="270">
        <v>955.05234999999993</v>
      </c>
      <c r="F1669" s="270">
        <v>65.934499999999986</v>
      </c>
      <c r="G1669" s="270">
        <v>870.17475000000002</v>
      </c>
      <c r="H1669" s="270">
        <v>7218.5213000000003</v>
      </c>
    </row>
    <row r="1670" spans="1:8">
      <c r="A1670" s="268">
        <v>42074</v>
      </c>
      <c r="B1670" s="269" t="s">
        <v>196</v>
      </c>
      <c r="C1670" s="270">
        <v>4729.3787499999999</v>
      </c>
      <c r="D1670" s="270">
        <v>2383.7994999999996</v>
      </c>
      <c r="E1670" s="270">
        <v>1275.20145</v>
      </c>
      <c r="F1670" s="270">
        <v>88.036199999999994</v>
      </c>
      <c r="G1670" s="270">
        <v>1161.8717999999999</v>
      </c>
      <c r="H1670" s="270">
        <v>9638.2877000000008</v>
      </c>
    </row>
    <row r="1671" spans="1:8">
      <c r="A1671" s="268">
        <v>42074</v>
      </c>
      <c r="B1671" s="269" t="s">
        <v>197</v>
      </c>
      <c r="C1671" s="270">
        <v>5900.0505999999996</v>
      </c>
      <c r="D1671" s="270">
        <v>2973.8661000000002</v>
      </c>
      <c r="E1671" s="270">
        <v>1590.8540499999999</v>
      </c>
      <c r="F1671" s="270">
        <v>109.82850000000001</v>
      </c>
      <c r="G1671" s="270">
        <v>1449.4718499999999</v>
      </c>
      <c r="H1671" s="270">
        <v>12024.071099999999</v>
      </c>
    </row>
    <row r="1672" spans="1:8">
      <c r="A1672" s="268">
        <v>42074</v>
      </c>
      <c r="B1672" s="269" t="s">
        <v>198</v>
      </c>
      <c r="C1672" s="270">
        <v>4522.5933000000005</v>
      </c>
      <c r="D1672" s="270">
        <v>2279.5716499999999</v>
      </c>
      <c r="E1672" s="270">
        <v>1219.4448500000001</v>
      </c>
      <c r="F1672" s="270">
        <v>84.187399999999997</v>
      </c>
      <c r="G1672" s="270">
        <v>1111.0707</v>
      </c>
      <c r="H1672" s="270">
        <v>9216.8678999999993</v>
      </c>
    </row>
    <row r="1673" spans="1:8">
      <c r="A1673" s="268">
        <v>42074</v>
      </c>
      <c r="B1673" s="269" t="s">
        <v>199</v>
      </c>
      <c r="C1673" s="270">
        <v>3478.6615499999998</v>
      </c>
      <c r="D1673" s="270">
        <v>1753.3876500000001</v>
      </c>
      <c r="E1673" s="270">
        <v>937.96564999999998</v>
      </c>
      <c r="F1673" s="270">
        <v>64.7547</v>
      </c>
      <c r="G1673" s="270">
        <v>854.60699999999997</v>
      </c>
      <c r="H1673" s="270">
        <v>7089.376549999999</v>
      </c>
    </row>
    <row r="1674" spans="1:8">
      <c r="A1674" s="268">
        <v>42074</v>
      </c>
      <c r="B1674" s="269" t="s">
        <v>200</v>
      </c>
      <c r="C1674" s="270">
        <v>1884.4142999999999</v>
      </c>
      <c r="D1674" s="270">
        <v>949.82144999999991</v>
      </c>
      <c r="E1674" s="270">
        <v>508.10195000000004</v>
      </c>
      <c r="F1674" s="270">
        <v>35.077799999999996</v>
      </c>
      <c r="G1674" s="270">
        <v>462.94655</v>
      </c>
      <c r="H1674" s="270">
        <v>3840.3620500000002</v>
      </c>
    </row>
    <row r="1675" spans="1:8">
      <c r="A1675" s="268">
        <v>42074</v>
      </c>
      <c r="B1675" s="269" t="s">
        <v>201</v>
      </c>
      <c r="C1675" s="270">
        <v>593.67399999999998</v>
      </c>
      <c r="D1675" s="270">
        <v>299.23569999999995</v>
      </c>
      <c r="E1675" s="270">
        <v>160.07455000000002</v>
      </c>
      <c r="F1675" s="270">
        <v>11.050849999999999</v>
      </c>
      <c r="G1675" s="270">
        <v>145.84894999999997</v>
      </c>
      <c r="H1675" s="270">
        <v>1209.8840499999999</v>
      </c>
    </row>
    <row r="1676" spans="1:8">
      <c r="A1676" s="268">
        <v>42074</v>
      </c>
      <c r="B1676" s="269" t="s">
        <v>202</v>
      </c>
      <c r="C1676" s="270">
        <v>60.034649999999999</v>
      </c>
      <c r="D1676" s="270">
        <v>30.26</v>
      </c>
      <c r="E1676" s="270">
        <v>16.1874</v>
      </c>
      <c r="F1676" s="270">
        <v>1.11775</v>
      </c>
      <c r="G1676" s="270">
        <v>14.748349999999999</v>
      </c>
      <c r="H1676" s="270">
        <v>122.34815000000002</v>
      </c>
    </row>
    <row r="1677" spans="1:8">
      <c r="A1677" s="268">
        <v>42074</v>
      </c>
      <c r="B1677" s="269" t="s">
        <v>203</v>
      </c>
      <c r="C1677" s="270">
        <v>3.3353999999999999</v>
      </c>
      <c r="D1677" s="270">
        <v>1.6813</v>
      </c>
      <c r="E1677" s="270">
        <v>0.89929999999999999</v>
      </c>
      <c r="F1677" s="270">
        <v>6.2049999999999994E-2</v>
      </c>
      <c r="G1677" s="270">
        <v>0.81939999999999991</v>
      </c>
      <c r="H1677" s="270">
        <v>6.7974499999999995</v>
      </c>
    </row>
    <row r="1678" spans="1:8">
      <c r="A1678" s="268">
        <v>42074</v>
      </c>
      <c r="B1678" s="269" t="s">
        <v>204</v>
      </c>
      <c r="C1678" s="270">
        <v>0</v>
      </c>
      <c r="D1678" s="270">
        <v>0</v>
      </c>
      <c r="E1678" s="270">
        <v>0</v>
      </c>
      <c r="F1678" s="270">
        <v>0</v>
      </c>
      <c r="G1678" s="270">
        <v>0</v>
      </c>
      <c r="H1678" s="270">
        <v>0</v>
      </c>
    </row>
    <row r="1679" spans="1:8">
      <c r="A1679" s="268">
        <v>42074</v>
      </c>
      <c r="B1679" s="269" t="s">
        <v>205</v>
      </c>
      <c r="C1679" s="270">
        <v>0</v>
      </c>
      <c r="D1679" s="270">
        <v>0</v>
      </c>
      <c r="E1679" s="270">
        <v>0</v>
      </c>
      <c r="F1679" s="270">
        <v>0</v>
      </c>
      <c r="G1679" s="270">
        <v>0</v>
      </c>
      <c r="H1679" s="270">
        <v>0</v>
      </c>
    </row>
    <row r="1680" spans="1:8">
      <c r="A1680" s="268">
        <v>42074</v>
      </c>
      <c r="B1680" s="269" t="s">
        <v>71</v>
      </c>
      <c r="C1680" s="270">
        <v>0</v>
      </c>
      <c r="D1680" s="270">
        <v>0</v>
      </c>
      <c r="E1680" s="270">
        <v>0</v>
      </c>
      <c r="F1680" s="270">
        <v>0</v>
      </c>
      <c r="G1680" s="270">
        <v>0</v>
      </c>
      <c r="H1680" s="270">
        <v>0</v>
      </c>
    </row>
    <row r="1681" spans="1:8">
      <c r="A1681" s="268">
        <v>42074</v>
      </c>
      <c r="B1681" s="269" t="s">
        <v>206</v>
      </c>
      <c r="C1681" s="270">
        <v>0</v>
      </c>
      <c r="D1681" s="270">
        <v>0</v>
      </c>
      <c r="E1681" s="270">
        <v>0</v>
      </c>
      <c r="F1681" s="270">
        <v>0</v>
      </c>
      <c r="G1681" s="270">
        <v>0</v>
      </c>
      <c r="H1681" s="270">
        <v>0</v>
      </c>
    </row>
    <row r="1682" spans="1:8">
      <c r="A1682" s="268">
        <v>42075</v>
      </c>
      <c r="B1682" s="269" t="s">
        <v>185</v>
      </c>
      <c r="C1682" s="270">
        <v>0</v>
      </c>
      <c r="D1682" s="270">
        <v>0</v>
      </c>
      <c r="E1682" s="270">
        <v>0</v>
      </c>
      <c r="F1682" s="270">
        <v>0</v>
      </c>
      <c r="G1682" s="270">
        <v>0</v>
      </c>
      <c r="H1682" s="270">
        <v>0</v>
      </c>
    </row>
    <row r="1683" spans="1:8">
      <c r="A1683" s="268">
        <v>42075</v>
      </c>
      <c r="B1683" s="269" t="s">
        <v>186</v>
      </c>
      <c r="C1683" s="270">
        <v>0</v>
      </c>
      <c r="D1683" s="270">
        <v>0</v>
      </c>
      <c r="E1683" s="270">
        <v>0</v>
      </c>
      <c r="F1683" s="270">
        <v>0</v>
      </c>
      <c r="G1683" s="270">
        <v>0</v>
      </c>
      <c r="H1683" s="270">
        <v>0</v>
      </c>
    </row>
    <row r="1684" spans="1:8">
      <c r="A1684" s="268">
        <v>42075</v>
      </c>
      <c r="B1684" s="269" t="s">
        <v>187</v>
      </c>
      <c r="C1684" s="270">
        <v>0</v>
      </c>
      <c r="D1684" s="270">
        <v>0</v>
      </c>
      <c r="E1684" s="270">
        <v>0</v>
      </c>
      <c r="F1684" s="270">
        <v>0</v>
      </c>
      <c r="G1684" s="270">
        <v>0</v>
      </c>
      <c r="H1684" s="270">
        <v>0</v>
      </c>
    </row>
    <row r="1685" spans="1:8">
      <c r="A1685" s="268">
        <v>42075</v>
      </c>
      <c r="B1685" s="269" t="s">
        <v>188</v>
      </c>
      <c r="C1685" s="270">
        <v>0</v>
      </c>
      <c r="D1685" s="270">
        <v>0</v>
      </c>
      <c r="E1685" s="270">
        <v>0</v>
      </c>
      <c r="F1685" s="270">
        <v>0</v>
      </c>
      <c r="G1685" s="270">
        <v>0</v>
      </c>
      <c r="H1685" s="270">
        <v>0</v>
      </c>
    </row>
    <row r="1686" spans="1:8">
      <c r="A1686" s="268">
        <v>42075</v>
      </c>
      <c r="B1686" s="269" t="s">
        <v>189</v>
      </c>
      <c r="C1686" s="270">
        <v>0</v>
      </c>
      <c r="D1686" s="270">
        <v>0</v>
      </c>
      <c r="E1686" s="270">
        <v>0</v>
      </c>
      <c r="F1686" s="270">
        <v>0</v>
      </c>
      <c r="G1686" s="270">
        <v>0</v>
      </c>
      <c r="H1686" s="270">
        <v>0</v>
      </c>
    </row>
    <row r="1687" spans="1:8">
      <c r="A1687" s="268">
        <v>42075</v>
      </c>
      <c r="B1687" s="269" t="s">
        <v>190</v>
      </c>
      <c r="C1687" s="270">
        <v>0</v>
      </c>
      <c r="D1687" s="270">
        <v>0</v>
      </c>
      <c r="E1687" s="270">
        <v>0</v>
      </c>
      <c r="F1687" s="270">
        <v>0</v>
      </c>
      <c r="G1687" s="270">
        <v>0</v>
      </c>
      <c r="H1687" s="270">
        <v>0</v>
      </c>
    </row>
    <row r="1688" spans="1:8">
      <c r="A1688" s="268">
        <v>42075</v>
      </c>
      <c r="B1688" s="269" t="s">
        <v>191</v>
      </c>
      <c r="C1688" s="270">
        <v>0</v>
      </c>
      <c r="D1688" s="270">
        <v>0</v>
      </c>
      <c r="E1688" s="270">
        <v>0</v>
      </c>
      <c r="F1688" s="270">
        <v>0</v>
      </c>
      <c r="G1688" s="270">
        <v>0</v>
      </c>
      <c r="H1688" s="270">
        <v>0</v>
      </c>
    </row>
    <row r="1689" spans="1:8">
      <c r="A1689" s="268">
        <v>42075</v>
      </c>
      <c r="B1689" s="269" t="s">
        <v>192</v>
      </c>
      <c r="C1689" s="270">
        <v>280.16084999999998</v>
      </c>
      <c r="D1689" s="270">
        <v>141.2122</v>
      </c>
      <c r="E1689" s="270">
        <v>75.541200000000003</v>
      </c>
      <c r="F1689" s="270">
        <v>5.2147499999999996</v>
      </c>
      <c r="G1689" s="270">
        <v>68.82705</v>
      </c>
      <c r="H1689" s="270">
        <v>570.95605</v>
      </c>
    </row>
    <row r="1690" spans="1:8">
      <c r="A1690" s="268">
        <v>42075</v>
      </c>
      <c r="B1690" s="269" t="s">
        <v>193</v>
      </c>
      <c r="C1690" s="270">
        <v>1063.9433000000001</v>
      </c>
      <c r="D1690" s="270">
        <v>536.27094999999997</v>
      </c>
      <c r="E1690" s="270">
        <v>286.875</v>
      </c>
      <c r="F1690" s="270">
        <v>19.805</v>
      </c>
      <c r="G1690" s="270">
        <v>261.38009999999997</v>
      </c>
      <c r="H1690" s="270">
        <v>2168.2743500000001</v>
      </c>
    </row>
    <row r="1691" spans="1:8">
      <c r="A1691" s="268">
        <v>42075</v>
      </c>
      <c r="B1691" s="269" t="s">
        <v>65</v>
      </c>
      <c r="C1691" s="270">
        <v>2107.8759</v>
      </c>
      <c r="D1691" s="270">
        <v>1062.4549499999998</v>
      </c>
      <c r="E1691" s="270">
        <v>568.35505000000001</v>
      </c>
      <c r="F1691" s="270">
        <v>39.237699999999997</v>
      </c>
      <c r="G1691" s="270">
        <v>517.84465</v>
      </c>
      <c r="H1691" s="270">
        <v>4295.7682500000001</v>
      </c>
    </row>
    <row r="1692" spans="1:8">
      <c r="A1692" s="268">
        <v>42075</v>
      </c>
      <c r="B1692" s="269" t="s">
        <v>194</v>
      </c>
      <c r="C1692" s="270">
        <v>3405.2861499999999</v>
      </c>
      <c r="D1692" s="270">
        <v>1716.4032999999999</v>
      </c>
      <c r="E1692" s="270">
        <v>918.18104999999991</v>
      </c>
      <c r="F1692" s="270">
        <v>63.388750000000002</v>
      </c>
      <c r="G1692" s="270">
        <v>836.58105</v>
      </c>
      <c r="H1692" s="270">
        <v>6939.8402999999989</v>
      </c>
    </row>
    <row r="1693" spans="1:8">
      <c r="A1693" s="268">
        <v>42075</v>
      </c>
      <c r="B1693" s="269" t="s">
        <v>195</v>
      </c>
      <c r="C1693" s="270">
        <v>5636.5658999999996</v>
      </c>
      <c r="D1693" s="270">
        <v>2841.0587</v>
      </c>
      <c r="E1693" s="270">
        <v>1519.8101999999999</v>
      </c>
      <c r="F1693" s="270">
        <v>104.92314999999999</v>
      </c>
      <c r="G1693" s="270">
        <v>1384.7418</v>
      </c>
      <c r="H1693" s="270">
        <v>11487.099749999999</v>
      </c>
    </row>
    <row r="1694" spans="1:8">
      <c r="A1694" s="268">
        <v>42075</v>
      </c>
      <c r="B1694" s="269" t="s">
        <v>196</v>
      </c>
      <c r="C1694" s="270">
        <v>6503.7299499999999</v>
      </c>
      <c r="D1694" s="270">
        <v>3278.1448500000001</v>
      </c>
      <c r="E1694" s="270">
        <v>1753.6265000000001</v>
      </c>
      <c r="F1694" s="270">
        <v>121.0655</v>
      </c>
      <c r="G1694" s="270">
        <v>1597.779</v>
      </c>
      <c r="H1694" s="270">
        <v>13254.345799999999</v>
      </c>
    </row>
    <row r="1695" spans="1:8">
      <c r="A1695" s="268">
        <v>42075</v>
      </c>
      <c r="B1695" s="269" t="s">
        <v>197</v>
      </c>
      <c r="C1695" s="270">
        <v>7194.1254499999995</v>
      </c>
      <c r="D1695" s="270">
        <v>3626.1322999999993</v>
      </c>
      <c r="E1695" s="270">
        <v>1939.7807499999997</v>
      </c>
      <c r="F1695" s="270">
        <v>133.91750000000002</v>
      </c>
      <c r="G1695" s="270">
        <v>1767.3888499999998</v>
      </c>
      <c r="H1695" s="270">
        <v>14661.344849999999</v>
      </c>
    </row>
    <row r="1696" spans="1:8">
      <c r="A1696" s="268">
        <v>42075</v>
      </c>
      <c r="B1696" s="269" t="s">
        <v>198</v>
      </c>
      <c r="C1696" s="270">
        <v>5933.4029</v>
      </c>
      <c r="D1696" s="270">
        <v>2990.6765500000001</v>
      </c>
      <c r="E1696" s="270">
        <v>1599.8470499999999</v>
      </c>
      <c r="F1696" s="270">
        <v>110.449</v>
      </c>
      <c r="G1696" s="270">
        <v>1457.6658500000001</v>
      </c>
      <c r="H1696" s="270">
        <v>12092.041350000001</v>
      </c>
    </row>
    <row r="1697" spans="1:8">
      <c r="A1697" s="268">
        <v>42075</v>
      </c>
      <c r="B1697" s="269" t="s">
        <v>199</v>
      </c>
      <c r="C1697" s="270">
        <v>5079.5796</v>
      </c>
      <c r="D1697" s="270">
        <v>2560.3155999999999</v>
      </c>
      <c r="E1697" s="270">
        <v>1369.6270999999999</v>
      </c>
      <c r="F1697" s="270">
        <v>94.555700000000002</v>
      </c>
      <c r="G1697" s="270">
        <v>1247.90625</v>
      </c>
      <c r="H1697" s="270">
        <v>10351.984249999998</v>
      </c>
    </row>
    <row r="1698" spans="1:8">
      <c r="A1698" s="268">
        <v>42075</v>
      </c>
      <c r="B1698" s="269" t="s">
        <v>200</v>
      </c>
      <c r="C1698" s="270">
        <v>4629.3218500000003</v>
      </c>
      <c r="D1698" s="270">
        <v>2333.36645</v>
      </c>
      <c r="E1698" s="270">
        <v>1248.22245</v>
      </c>
      <c r="F1698" s="270">
        <v>86.173850000000002</v>
      </c>
      <c r="G1698" s="270">
        <v>1137.2906499999999</v>
      </c>
      <c r="H1698" s="270">
        <v>9434.3752499999991</v>
      </c>
    </row>
    <row r="1699" spans="1:8">
      <c r="A1699" s="268">
        <v>42075</v>
      </c>
      <c r="B1699" s="269" t="s">
        <v>201</v>
      </c>
      <c r="C1699" s="270">
        <v>2111.21045</v>
      </c>
      <c r="D1699" s="270">
        <v>1064.13625</v>
      </c>
      <c r="E1699" s="270">
        <v>569.25435000000004</v>
      </c>
      <c r="F1699" s="270">
        <v>39.299749999999996</v>
      </c>
      <c r="G1699" s="270">
        <v>518.66319999999996</v>
      </c>
      <c r="H1699" s="270">
        <v>4302.5640000000003</v>
      </c>
    </row>
    <row r="1700" spans="1:8">
      <c r="A1700" s="268">
        <v>42075</v>
      </c>
      <c r="B1700" s="269" t="s">
        <v>202</v>
      </c>
      <c r="C1700" s="270">
        <v>290.1662</v>
      </c>
      <c r="D1700" s="270">
        <v>146.2561</v>
      </c>
      <c r="E1700" s="270">
        <v>78.239100000000008</v>
      </c>
      <c r="F1700" s="270">
        <v>5.4017499999999998</v>
      </c>
      <c r="G1700" s="270">
        <v>71.285249999999991</v>
      </c>
      <c r="H1700" s="270">
        <v>591.34840000000008</v>
      </c>
    </row>
    <row r="1701" spans="1:8">
      <c r="A1701" s="268">
        <v>42075</v>
      </c>
      <c r="B1701" s="269" t="s">
        <v>203</v>
      </c>
      <c r="C1701" s="270">
        <v>13.34075</v>
      </c>
      <c r="D1701" s="270">
        <v>6.7243499999999994</v>
      </c>
      <c r="E1701" s="270">
        <v>3.5972</v>
      </c>
      <c r="F1701" s="270">
        <v>0.24819999999999998</v>
      </c>
      <c r="G1701" s="270">
        <v>3.2775999999999996</v>
      </c>
      <c r="H1701" s="270">
        <v>27.188100000000002</v>
      </c>
    </row>
    <row r="1702" spans="1:8">
      <c r="A1702" s="268">
        <v>42075</v>
      </c>
      <c r="B1702" s="269" t="s">
        <v>204</v>
      </c>
      <c r="C1702" s="270">
        <v>0</v>
      </c>
      <c r="D1702" s="270">
        <v>0</v>
      </c>
      <c r="E1702" s="270">
        <v>0</v>
      </c>
      <c r="F1702" s="270">
        <v>0</v>
      </c>
      <c r="G1702" s="270">
        <v>0</v>
      </c>
      <c r="H1702" s="270">
        <v>0</v>
      </c>
    </row>
    <row r="1703" spans="1:8">
      <c r="A1703" s="268">
        <v>42075</v>
      </c>
      <c r="B1703" s="269" t="s">
        <v>205</v>
      </c>
      <c r="C1703" s="270">
        <v>0</v>
      </c>
      <c r="D1703" s="270">
        <v>0</v>
      </c>
      <c r="E1703" s="270">
        <v>0</v>
      </c>
      <c r="F1703" s="270">
        <v>0</v>
      </c>
      <c r="G1703" s="270">
        <v>0</v>
      </c>
      <c r="H1703" s="270">
        <v>0</v>
      </c>
    </row>
    <row r="1704" spans="1:8">
      <c r="A1704" s="268">
        <v>42075</v>
      </c>
      <c r="B1704" s="269" t="s">
        <v>71</v>
      </c>
      <c r="C1704" s="270">
        <v>0</v>
      </c>
      <c r="D1704" s="270">
        <v>0</v>
      </c>
      <c r="E1704" s="270">
        <v>0</v>
      </c>
      <c r="F1704" s="270">
        <v>0</v>
      </c>
      <c r="G1704" s="270">
        <v>0</v>
      </c>
      <c r="H1704" s="270">
        <v>0</v>
      </c>
    </row>
    <row r="1705" spans="1:8">
      <c r="A1705" s="268">
        <v>42075</v>
      </c>
      <c r="B1705" s="269" t="s">
        <v>206</v>
      </c>
      <c r="C1705" s="270">
        <v>0</v>
      </c>
      <c r="D1705" s="270">
        <v>0</v>
      </c>
      <c r="E1705" s="270">
        <v>0</v>
      </c>
      <c r="F1705" s="270">
        <v>0</v>
      </c>
      <c r="G1705" s="270">
        <v>0</v>
      </c>
      <c r="H1705" s="270">
        <v>0</v>
      </c>
    </row>
    <row r="1706" spans="1:8">
      <c r="A1706" s="268">
        <v>42076</v>
      </c>
      <c r="B1706" s="269" t="s">
        <v>185</v>
      </c>
      <c r="C1706" s="270">
        <v>0</v>
      </c>
      <c r="D1706" s="270">
        <v>0</v>
      </c>
      <c r="E1706" s="270">
        <v>0</v>
      </c>
      <c r="F1706" s="270">
        <v>0</v>
      </c>
      <c r="G1706" s="270">
        <v>0</v>
      </c>
      <c r="H1706" s="270">
        <v>0</v>
      </c>
    </row>
    <row r="1707" spans="1:8">
      <c r="A1707" s="268">
        <v>42076</v>
      </c>
      <c r="B1707" s="269" t="s">
        <v>186</v>
      </c>
      <c r="C1707" s="270">
        <v>0</v>
      </c>
      <c r="D1707" s="270">
        <v>0</v>
      </c>
      <c r="E1707" s="270">
        <v>0</v>
      </c>
      <c r="F1707" s="270">
        <v>0</v>
      </c>
      <c r="G1707" s="270">
        <v>0</v>
      </c>
      <c r="H1707" s="270">
        <v>0</v>
      </c>
    </row>
    <row r="1708" spans="1:8">
      <c r="A1708" s="268">
        <v>42076</v>
      </c>
      <c r="B1708" s="269" t="s">
        <v>187</v>
      </c>
      <c r="C1708" s="270">
        <v>0</v>
      </c>
      <c r="D1708" s="270">
        <v>0</v>
      </c>
      <c r="E1708" s="270">
        <v>0</v>
      </c>
      <c r="F1708" s="270">
        <v>0</v>
      </c>
      <c r="G1708" s="270">
        <v>0</v>
      </c>
      <c r="H1708" s="270">
        <v>0</v>
      </c>
    </row>
    <row r="1709" spans="1:8">
      <c r="A1709" s="268">
        <v>42076</v>
      </c>
      <c r="B1709" s="269" t="s">
        <v>188</v>
      </c>
      <c r="C1709" s="270">
        <v>0</v>
      </c>
      <c r="D1709" s="270">
        <v>0</v>
      </c>
      <c r="E1709" s="270">
        <v>0</v>
      </c>
      <c r="F1709" s="270">
        <v>0</v>
      </c>
      <c r="G1709" s="270">
        <v>0</v>
      </c>
      <c r="H1709" s="270">
        <v>0</v>
      </c>
    </row>
    <row r="1710" spans="1:8">
      <c r="A1710" s="268">
        <v>42076</v>
      </c>
      <c r="B1710" s="269" t="s">
        <v>189</v>
      </c>
      <c r="C1710" s="270">
        <v>0</v>
      </c>
      <c r="D1710" s="270">
        <v>0</v>
      </c>
      <c r="E1710" s="270">
        <v>0</v>
      </c>
      <c r="F1710" s="270">
        <v>0</v>
      </c>
      <c r="G1710" s="270">
        <v>0</v>
      </c>
      <c r="H1710" s="270">
        <v>0</v>
      </c>
    </row>
    <row r="1711" spans="1:8">
      <c r="A1711" s="268">
        <v>42076</v>
      </c>
      <c r="B1711" s="269" t="s">
        <v>190</v>
      </c>
      <c r="C1711" s="270">
        <v>0</v>
      </c>
      <c r="D1711" s="270">
        <v>0</v>
      </c>
      <c r="E1711" s="270">
        <v>0</v>
      </c>
      <c r="F1711" s="270">
        <v>0</v>
      </c>
      <c r="G1711" s="270">
        <v>0</v>
      </c>
      <c r="H1711" s="270">
        <v>0</v>
      </c>
    </row>
    <row r="1712" spans="1:8">
      <c r="A1712" s="268">
        <v>42076</v>
      </c>
      <c r="B1712" s="269" t="s">
        <v>191</v>
      </c>
      <c r="C1712" s="270">
        <v>10.00535</v>
      </c>
      <c r="D1712" s="270">
        <v>5.04305</v>
      </c>
      <c r="E1712" s="270">
        <v>2.6978999999999997</v>
      </c>
      <c r="F1712" s="270">
        <v>0.18614999999999998</v>
      </c>
      <c r="G1712" s="270">
        <v>2.4581999999999997</v>
      </c>
      <c r="H1712" s="270">
        <v>20.390650000000001</v>
      </c>
    </row>
    <row r="1713" spans="1:8">
      <c r="A1713" s="268">
        <v>42076</v>
      </c>
      <c r="B1713" s="269" t="s">
        <v>192</v>
      </c>
      <c r="C1713" s="270">
        <v>747.09474999999998</v>
      </c>
      <c r="D1713" s="270">
        <v>376.56614999999999</v>
      </c>
      <c r="E1713" s="270">
        <v>201.44235</v>
      </c>
      <c r="F1713" s="270">
        <v>13.90685</v>
      </c>
      <c r="G1713" s="270">
        <v>183.53964999999999</v>
      </c>
      <c r="H1713" s="270">
        <v>1522.5497500000001</v>
      </c>
    </row>
    <row r="1714" spans="1:8">
      <c r="A1714" s="268">
        <v>42076</v>
      </c>
      <c r="B1714" s="269" t="s">
        <v>193</v>
      </c>
      <c r="C1714" s="270">
        <v>3338.5815499999999</v>
      </c>
      <c r="D1714" s="270">
        <v>1682.7807</v>
      </c>
      <c r="E1714" s="270">
        <v>900.19505000000004</v>
      </c>
      <c r="F1714" s="270">
        <v>62.146900000000002</v>
      </c>
      <c r="G1714" s="270">
        <v>820.19304999999997</v>
      </c>
      <c r="H1714" s="270">
        <v>6803.8972499999991</v>
      </c>
    </row>
    <row r="1715" spans="1:8">
      <c r="A1715" s="268">
        <v>42076</v>
      </c>
      <c r="B1715" s="269" t="s">
        <v>65</v>
      </c>
      <c r="C1715" s="270">
        <v>6713.8499499999998</v>
      </c>
      <c r="D1715" s="270">
        <v>3384.0539999999996</v>
      </c>
      <c r="E1715" s="270">
        <v>1810.2824000000001</v>
      </c>
      <c r="F1715" s="270">
        <v>124.97720000000001</v>
      </c>
      <c r="G1715" s="270">
        <v>1649.3995</v>
      </c>
      <c r="H1715" s="270">
        <v>13682.563049999999</v>
      </c>
    </row>
    <row r="1716" spans="1:8">
      <c r="A1716" s="268">
        <v>42076</v>
      </c>
      <c r="B1716" s="269" t="s">
        <v>194</v>
      </c>
      <c r="C1716" s="270">
        <v>9295.3305500000006</v>
      </c>
      <c r="D1716" s="270">
        <v>4685.2254999999996</v>
      </c>
      <c r="E1716" s="270">
        <v>2506.3371999999999</v>
      </c>
      <c r="F1716" s="270">
        <v>173.03025</v>
      </c>
      <c r="G1716" s="270">
        <v>2283.5946999999996</v>
      </c>
      <c r="H1716" s="270">
        <v>18943.518199999999</v>
      </c>
    </row>
    <row r="1717" spans="1:8">
      <c r="A1717" s="268">
        <v>42076</v>
      </c>
      <c r="B1717" s="269" t="s">
        <v>195</v>
      </c>
      <c r="C1717" s="270">
        <v>10962.95405</v>
      </c>
      <c r="D1717" s="270">
        <v>5525.7752</v>
      </c>
      <c r="E1717" s="270">
        <v>2955.9855000000002</v>
      </c>
      <c r="F1717" s="270">
        <v>204.07310000000001</v>
      </c>
      <c r="G1717" s="270">
        <v>2693.2819500000001</v>
      </c>
      <c r="H1717" s="270">
        <v>22342.069800000001</v>
      </c>
    </row>
    <row r="1718" spans="1:8">
      <c r="A1718" s="268">
        <v>42076</v>
      </c>
      <c r="B1718" s="269" t="s">
        <v>196</v>
      </c>
      <c r="C1718" s="270">
        <v>12040.2381</v>
      </c>
      <c r="D1718" s="270">
        <v>6068.7704999999996</v>
      </c>
      <c r="E1718" s="270">
        <v>3246.4576999999999</v>
      </c>
      <c r="F1718" s="270">
        <v>224.12629999999999</v>
      </c>
      <c r="G1718" s="270">
        <v>2957.9396499999998</v>
      </c>
      <c r="H1718" s="270">
        <v>24537.53225</v>
      </c>
    </row>
    <row r="1719" spans="1:8">
      <c r="A1719" s="268">
        <v>42076</v>
      </c>
      <c r="B1719" s="269" t="s">
        <v>197</v>
      </c>
      <c r="C1719" s="270">
        <v>12176.983549999999</v>
      </c>
      <c r="D1719" s="270">
        <v>6137.6961499999998</v>
      </c>
      <c r="E1719" s="270">
        <v>3283.3289999999997</v>
      </c>
      <c r="F1719" s="270">
        <v>226.67204999999998</v>
      </c>
      <c r="G1719" s="270">
        <v>2991.5333500000002</v>
      </c>
      <c r="H1719" s="270">
        <v>24816.214099999997</v>
      </c>
    </row>
    <row r="1720" spans="1:8">
      <c r="A1720" s="268">
        <v>42076</v>
      </c>
      <c r="B1720" s="269" t="s">
        <v>198</v>
      </c>
      <c r="C1720" s="270">
        <v>11299.8133</v>
      </c>
      <c r="D1720" s="270">
        <v>5695.5669500000004</v>
      </c>
      <c r="E1720" s="270">
        <v>3046.8139500000002</v>
      </c>
      <c r="F1720" s="270">
        <v>210.34354999999999</v>
      </c>
      <c r="G1720" s="270">
        <v>2776.0387999999998</v>
      </c>
      <c r="H1720" s="270">
        <v>23028.576549999998</v>
      </c>
    </row>
    <row r="1721" spans="1:8">
      <c r="A1721" s="268">
        <v>42076</v>
      </c>
      <c r="B1721" s="269" t="s">
        <v>199</v>
      </c>
      <c r="C1721" s="270">
        <v>9388.7174999999988</v>
      </c>
      <c r="D1721" s="270">
        <v>4732.2959499999997</v>
      </c>
      <c r="E1721" s="270">
        <v>2531.5175999999997</v>
      </c>
      <c r="F1721" s="270">
        <v>174.76934999999997</v>
      </c>
      <c r="G1721" s="270">
        <v>2306.5370499999999</v>
      </c>
      <c r="H1721" s="270">
        <v>19133.837449999999</v>
      </c>
    </row>
    <row r="1722" spans="1:8">
      <c r="A1722" s="268">
        <v>42076</v>
      </c>
      <c r="B1722" s="269" t="s">
        <v>200</v>
      </c>
      <c r="C1722" s="270">
        <v>5950.0790499999994</v>
      </c>
      <c r="D1722" s="270">
        <v>2999.0821999999998</v>
      </c>
      <c r="E1722" s="270">
        <v>1604.3435499999998</v>
      </c>
      <c r="F1722" s="270">
        <v>110.75925000000001</v>
      </c>
      <c r="G1722" s="270">
        <v>1461.7628500000001</v>
      </c>
      <c r="H1722" s="270">
        <v>12126.026899999999</v>
      </c>
    </row>
    <row r="1723" spans="1:8">
      <c r="A1723" s="268">
        <v>42076</v>
      </c>
      <c r="B1723" s="269" t="s">
        <v>201</v>
      </c>
      <c r="C1723" s="270">
        <v>2494.7644499999997</v>
      </c>
      <c r="D1723" s="270">
        <v>1257.4628</v>
      </c>
      <c r="E1723" s="270">
        <v>672.673</v>
      </c>
      <c r="F1723" s="270">
        <v>46.439749999999997</v>
      </c>
      <c r="G1723" s="270">
        <v>612.89164999999991</v>
      </c>
      <c r="H1723" s="270">
        <v>5084.2316500000006</v>
      </c>
    </row>
    <row r="1724" spans="1:8">
      <c r="A1724" s="268">
        <v>42076</v>
      </c>
      <c r="B1724" s="269" t="s">
        <v>202</v>
      </c>
      <c r="C1724" s="270">
        <v>333.5247</v>
      </c>
      <c r="D1724" s="270">
        <v>168.1096</v>
      </c>
      <c r="E1724" s="270">
        <v>89.929150000000007</v>
      </c>
      <c r="F1724" s="270">
        <v>6.2084000000000001</v>
      </c>
      <c r="G1724" s="270">
        <v>81.937449999999998</v>
      </c>
      <c r="H1724" s="270">
        <v>679.70929999999998</v>
      </c>
    </row>
    <row r="1725" spans="1:8">
      <c r="A1725" s="268">
        <v>42076</v>
      </c>
      <c r="B1725" s="269" t="s">
        <v>203</v>
      </c>
      <c r="C1725" s="270">
        <v>10.00535</v>
      </c>
      <c r="D1725" s="270">
        <v>5.04305</v>
      </c>
      <c r="E1725" s="270">
        <v>2.6978999999999997</v>
      </c>
      <c r="F1725" s="270">
        <v>0.18614999999999998</v>
      </c>
      <c r="G1725" s="270">
        <v>2.4581999999999997</v>
      </c>
      <c r="H1725" s="270">
        <v>20.390650000000001</v>
      </c>
    </row>
    <row r="1726" spans="1:8">
      <c r="A1726" s="268">
        <v>42076</v>
      </c>
      <c r="B1726" s="269" t="s">
        <v>204</v>
      </c>
      <c r="C1726" s="270">
        <v>0</v>
      </c>
      <c r="D1726" s="270">
        <v>0</v>
      </c>
      <c r="E1726" s="270">
        <v>0</v>
      </c>
      <c r="F1726" s="270">
        <v>0</v>
      </c>
      <c r="G1726" s="270">
        <v>0</v>
      </c>
      <c r="H1726" s="270">
        <v>0</v>
      </c>
    </row>
    <row r="1727" spans="1:8">
      <c r="A1727" s="268">
        <v>42076</v>
      </c>
      <c r="B1727" s="269" t="s">
        <v>205</v>
      </c>
      <c r="C1727" s="270">
        <v>0</v>
      </c>
      <c r="D1727" s="270">
        <v>0</v>
      </c>
      <c r="E1727" s="270">
        <v>0</v>
      </c>
      <c r="F1727" s="270">
        <v>0</v>
      </c>
      <c r="G1727" s="270">
        <v>0</v>
      </c>
      <c r="H1727" s="270">
        <v>0</v>
      </c>
    </row>
    <row r="1728" spans="1:8">
      <c r="A1728" s="268">
        <v>42076</v>
      </c>
      <c r="B1728" s="269" t="s">
        <v>71</v>
      </c>
      <c r="C1728" s="270">
        <v>0</v>
      </c>
      <c r="D1728" s="270">
        <v>0</v>
      </c>
      <c r="E1728" s="270">
        <v>0</v>
      </c>
      <c r="F1728" s="270">
        <v>0</v>
      </c>
      <c r="G1728" s="270">
        <v>0</v>
      </c>
      <c r="H1728" s="270">
        <v>0</v>
      </c>
    </row>
    <row r="1729" spans="1:8">
      <c r="A1729" s="268">
        <v>42076</v>
      </c>
      <c r="B1729" s="269" t="s">
        <v>206</v>
      </c>
      <c r="C1729" s="270">
        <v>0</v>
      </c>
      <c r="D1729" s="270">
        <v>0</v>
      </c>
      <c r="E1729" s="270">
        <v>0</v>
      </c>
      <c r="F1729" s="270">
        <v>0</v>
      </c>
      <c r="G1729" s="270">
        <v>0</v>
      </c>
      <c r="H1729" s="270">
        <v>0</v>
      </c>
    </row>
    <row r="1730" spans="1:8">
      <c r="A1730" s="268">
        <v>42077</v>
      </c>
      <c r="B1730" s="269" t="s">
        <v>185</v>
      </c>
      <c r="C1730" s="270">
        <v>0</v>
      </c>
      <c r="D1730" s="270">
        <v>0</v>
      </c>
      <c r="E1730" s="270">
        <v>0</v>
      </c>
      <c r="F1730" s="270">
        <v>0</v>
      </c>
      <c r="G1730" s="270">
        <v>0</v>
      </c>
      <c r="H1730" s="270">
        <v>0</v>
      </c>
    </row>
    <row r="1731" spans="1:8">
      <c r="A1731" s="268">
        <v>42077</v>
      </c>
      <c r="B1731" s="269" t="s">
        <v>186</v>
      </c>
      <c r="C1731" s="270">
        <v>0</v>
      </c>
      <c r="D1731" s="270">
        <v>0</v>
      </c>
      <c r="E1731" s="270">
        <v>0</v>
      </c>
      <c r="F1731" s="270">
        <v>0</v>
      </c>
      <c r="G1731" s="270">
        <v>0</v>
      </c>
      <c r="H1731" s="270">
        <v>0</v>
      </c>
    </row>
    <row r="1732" spans="1:8">
      <c r="A1732" s="268">
        <v>42077</v>
      </c>
      <c r="B1732" s="269" t="s">
        <v>187</v>
      </c>
      <c r="C1732" s="270">
        <v>0</v>
      </c>
      <c r="D1732" s="270">
        <v>0</v>
      </c>
      <c r="E1732" s="270">
        <v>0</v>
      </c>
      <c r="F1732" s="270">
        <v>0</v>
      </c>
      <c r="G1732" s="270">
        <v>0</v>
      </c>
      <c r="H1732" s="270">
        <v>0</v>
      </c>
    </row>
    <row r="1733" spans="1:8">
      <c r="A1733" s="268">
        <v>42077</v>
      </c>
      <c r="B1733" s="269" t="s">
        <v>188</v>
      </c>
      <c r="C1733" s="270">
        <v>0</v>
      </c>
      <c r="D1733" s="270">
        <v>0</v>
      </c>
      <c r="E1733" s="270">
        <v>0</v>
      </c>
      <c r="F1733" s="270">
        <v>0</v>
      </c>
      <c r="G1733" s="270">
        <v>0</v>
      </c>
      <c r="H1733" s="270">
        <v>0</v>
      </c>
    </row>
    <row r="1734" spans="1:8">
      <c r="A1734" s="268">
        <v>42077</v>
      </c>
      <c r="B1734" s="269" t="s">
        <v>189</v>
      </c>
      <c r="C1734" s="270">
        <v>0</v>
      </c>
      <c r="D1734" s="270">
        <v>0</v>
      </c>
      <c r="E1734" s="270">
        <v>0</v>
      </c>
      <c r="F1734" s="270">
        <v>0</v>
      </c>
      <c r="G1734" s="270">
        <v>0</v>
      </c>
      <c r="H1734" s="270">
        <v>0</v>
      </c>
    </row>
    <row r="1735" spans="1:8">
      <c r="A1735" s="268">
        <v>42077</v>
      </c>
      <c r="B1735" s="269" t="s">
        <v>190</v>
      </c>
      <c r="C1735" s="270">
        <v>0</v>
      </c>
      <c r="D1735" s="270">
        <v>0</v>
      </c>
      <c r="E1735" s="270">
        <v>0</v>
      </c>
      <c r="F1735" s="270">
        <v>0</v>
      </c>
      <c r="G1735" s="270">
        <v>0</v>
      </c>
      <c r="H1735" s="270">
        <v>0</v>
      </c>
    </row>
    <row r="1736" spans="1:8">
      <c r="A1736" s="268">
        <v>42077</v>
      </c>
      <c r="B1736" s="269" t="s">
        <v>191</v>
      </c>
      <c r="C1736" s="270">
        <v>23.34695</v>
      </c>
      <c r="D1736" s="270">
        <v>11.767399999999999</v>
      </c>
      <c r="E1736" s="270">
        <v>6.2950999999999997</v>
      </c>
      <c r="F1736" s="270">
        <v>0.43435000000000001</v>
      </c>
      <c r="G1736" s="270">
        <v>5.7358000000000002</v>
      </c>
      <c r="H1736" s="270">
        <v>47.579599999999999</v>
      </c>
    </row>
    <row r="1737" spans="1:8">
      <c r="A1737" s="268">
        <v>42077</v>
      </c>
      <c r="B1737" s="269" t="s">
        <v>192</v>
      </c>
      <c r="C1737" s="270">
        <v>1000.5740999999999</v>
      </c>
      <c r="D1737" s="270">
        <v>504.32964999999996</v>
      </c>
      <c r="E1737" s="270">
        <v>269.78829999999999</v>
      </c>
      <c r="F1737" s="270">
        <v>18.6252</v>
      </c>
      <c r="G1737" s="270">
        <v>245.81234999999998</v>
      </c>
      <c r="H1737" s="270">
        <v>2039.1295999999998</v>
      </c>
    </row>
    <row r="1738" spans="1:8">
      <c r="A1738" s="268">
        <v>42077</v>
      </c>
      <c r="B1738" s="269" t="s">
        <v>193</v>
      </c>
      <c r="C1738" s="270">
        <v>3385.2745999999997</v>
      </c>
      <c r="D1738" s="270">
        <v>1706.3163500000001</v>
      </c>
      <c r="E1738" s="270">
        <v>912.78525000000002</v>
      </c>
      <c r="F1738" s="270">
        <v>63.016449999999999</v>
      </c>
      <c r="G1738" s="270">
        <v>831.66464999999994</v>
      </c>
      <c r="H1738" s="270">
        <v>6899.0572999999995</v>
      </c>
    </row>
    <row r="1739" spans="1:8">
      <c r="A1739" s="268">
        <v>42077</v>
      </c>
      <c r="B1739" s="269" t="s">
        <v>65</v>
      </c>
      <c r="C1739" s="270">
        <v>6590.4461000000001</v>
      </c>
      <c r="D1739" s="270">
        <v>3321.8535499999998</v>
      </c>
      <c r="E1739" s="270">
        <v>1777.0083</v>
      </c>
      <c r="F1739" s="270">
        <v>122.67965000000001</v>
      </c>
      <c r="G1739" s="270">
        <v>1619.0825500000001</v>
      </c>
      <c r="H1739" s="270">
        <v>13431.07015</v>
      </c>
    </row>
    <row r="1740" spans="1:8">
      <c r="A1740" s="268">
        <v>42077</v>
      </c>
      <c r="B1740" s="269" t="s">
        <v>194</v>
      </c>
      <c r="C1740" s="270">
        <v>8084.6364499999991</v>
      </c>
      <c r="D1740" s="270">
        <v>4074.9858499999996</v>
      </c>
      <c r="E1740" s="270">
        <v>2179.893</v>
      </c>
      <c r="F1740" s="270">
        <v>150.49334999999999</v>
      </c>
      <c r="G1740" s="270">
        <v>1986.16185</v>
      </c>
      <c r="H1740" s="270">
        <v>16476.170499999997</v>
      </c>
    </row>
    <row r="1741" spans="1:8">
      <c r="A1741" s="268">
        <v>42077</v>
      </c>
      <c r="B1741" s="269" t="s">
        <v>195</v>
      </c>
      <c r="C1741" s="270">
        <v>9221.9551499999998</v>
      </c>
      <c r="D1741" s="270">
        <v>4648.2411499999998</v>
      </c>
      <c r="E1741" s="270">
        <v>2486.5526</v>
      </c>
      <c r="F1741" s="270">
        <v>171.6643</v>
      </c>
      <c r="G1741" s="270">
        <v>2265.5687499999999</v>
      </c>
      <c r="H1741" s="270">
        <v>18793.981949999998</v>
      </c>
    </row>
    <row r="1742" spans="1:8">
      <c r="A1742" s="268">
        <v>42077</v>
      </c>
      <c r="B1742" s="269" t="s">
        <v>196</v>
      </c>
      <c r="C1742" s="270">
        <v>10455.9962</v>
      </c>
      <c r="D1742" s="270">
        <v>5270.2482</v>
      </c>
      <c r="E1742" s="270">
        <v>2819.2918999999997</v>
      </c>
      <c r="F1742" s="270">
        <v>194.63640000000001</v>
      </c>
      <c r="G1742" s="270">
        <v>2568.7365500000001</v>
      </c>
      <c r="H1742" s="270">
        <v>21308.909250000001</v>
      </c>
    </row>
    <row r="1743" spans="1:8">
      <c r="A1743" s="268">
        <v>42077</v>
      </c>
      <c r="B1743" s="269" t="s">
        <v>197</v>
      </c>
      <c r="C1743" s="270">
        <v>10155.82465</v>
      </c>
      <c r="D1743" s="270">
        <v>5118.9490499999993</v>
      </c>
      <c r="E1743" s="270">
        <v>2738.3557499999997</v>
      </c>
      <c r="F1743" s="270">
        <v>189.04849999999999</v>
      </c>
      <c r="G1743" s="270">
        <v>2494.9931000000001</v>
      </c>
      <c r="H1743" s="270">
        <v>20697.171050000001</v>
      </c>
    </row>
    <row r="1744" spans="1:8">
      <c r="A1744" s="268">
        <v>42077</v>
      </c>
      <c r="B1744" s="269" t="s">
        <v>198</v>
      </c>
      <c r="C1744" s="270">
        <v>9271.9844499999999</v>
      </c>
      <c r="D1744" s="270">
        <v>4673.4580999999998</v>
      </c>
      <c r="E1744" s="270">
        <v>2500.0421000000001</v>
      </c>
      <c r="F1744" s="270">
        <v>172.5959</v>
      </c>
      <c r="G1744" s="270">
        <v>2277.8588999999997</v>
      </c>
      <c r="H1744" s="270">
        <v>18895.939449999998</v>
      </c>
    </row>
    <row r="1745" spans="1:8">
      <c r="A1745" s="268">
        <v>42077</v>
      </c>
      <c r="B1745" s="269" t="s">
        <v>199</v>
      </c>
      <c r="C1745" s="270">
        <v>7510.9740000000002</v>
      </c>
      <c r="D1745" s="270">
        <v>3785.8371000000002</v>
      </c>
      <c r="E1745" s="270">
        <v>2025.21425</v>
      </c>
      <c r="F1745" s="270">
        <v>139.81479999999999</v>
      </c>
      <c r="G1745" s="270">
        <v>1845.2301499999999</v>
      </c>
      <c r="H1745" s="270">
        <v>15307.070299999999</v>
      </c>
    </row>
    <row r="1746" spans="1:8">
      <c r="A1746" s="268">
        <v>42077</v>
      </c>
      <c r="B1746" s="269" t="s">
        <v>200</v>
      </c>
      <c r="C1746" s="270">
        <v>4722.7087999999994</v>
      </c>
      <c r="D1746" s="270">
        <v>2380.4377500000001</v>
      </c>
      <c r="E1746" s="270">
        <v>1273.4028499999999</v>
      </c>
      <c r="F1746" s="270">
        <v>87.912099999999995</v>
      </c>
      <c r="G1746" s="270">
        <v>1160.2329999999999</v>
      </c>
      <c r="H1746" s="270">
        <v>9624.6944999999978</v>
      </c>
    </row>
    <row r="1747" spans="1:8">
      <c r="A1747" s="268">
        <v>42077</v>
      </c>
      <c r="B1747" s="269" t="s">
        <v>201</v>
      </c>
      <c r="C1747" s="270">
        <v>2114.54585</v>
      </c>
      <c r="D1747" s="270">
        <v>1065.81755</v>
      </c>
      <c r="E1747" s="270">
        <v>570.15364999999997</v>
      </c>
      <c r="F1747" s="270">
        <v>39.361800000000002</v>
      </c>
      <c r="G1747" s="270">
        <v>519.48259999999993</v>
      </c>
      <c r="H1747" s="270">
        <v>4309.3614500000003</v>
      </c>
    </row>
    <row r="1748" spans="1:8">
      <c r="A1748" s="268">
        <v>42077</v>
      </c>
      <c r="B1748" s="269" t="s">
        <v>202</v>
      </c>
      <c r="C1748" s="270">
        <v>360.20619999999997</v>
      </c>
      <c r="D1748" s="270">
        <v>181.55914999999999</v>
      </c>
      <c r="E1748" s="270">
        <v>97.123550000000009</v>
      </c>
      <c r="F1748" s="270">
        <v>6.7047999999999996</v>
      </c>
      <c r="G1748" s="270">
        <v>88.492649999999998</v>
      </c>
      <c r="H1748" s="270">
        <v>734.08635000000004</v>
      </c>
    </row>
    <row r="1749" spans="1:8">
      <c r="A1749" s="268">
        <v>42077</v>
      </c>
      <c r="B1749" s="269" t="s">
        <v>203</v>
      </c>
      <c r="C1749" s="270">
        <v>16.67615</v>
      </c>
      <c r="D1749" s="270">
        <v>8.4056499999999996</v>
      </c>
      <c r="E1749" s="270">
        <v>4.4965000000000002</v>
      </c>
      <c r="F1749" s="270">
        <v>0.31024999999999997</v>
      </c>
      <c r="G1749" s="270">
        <v>4.0970000000000004</v>
      </c>
      <c r="H1749" s="270">
        <v>33.985550000000003</v>
      </c>
    </row>
    <row r="1750" spans="1:8">
      <c r="A1750" s="268">
        <v>42077</v>
      </c>
      <c r="B1750" s="269" t="s">
        <v>204</v>
      </c>
      <c r="C1750" s="270">
        <v>0</v>
      </c>
      <c r="D1750" s="270">
        <v>0</v>
      </c>
      <c r="E1750" s="270">
        <v>0</v>
      </c>
      <c r="F1750" s="270">
        <v>0</v>
      </c>
      <c r="G1750" s="270">
        <v>0</v>
      </c>
      <c r="H1750" s="270">
        <v>0</v>
      </c>
    </row>
    <row r="1751" spans="1:8">
      <c r="A1751" s="268">
        <v>42077</v>
      </c>
      <c r="B1751" s="269" t="s">
        <v>205</v>
      </c>
      <c r="C1751" s="270">
        <v>0</v>
      </c>
      <c r="D1751" s="270">
        <v>0</v>
      </c>
      <c r="E1751" s="270">
        <v>0</v>
      </c>
      <c r="F1751" s="270">
        <v>0</v>
      </c>
      <c r="G1751" s="270">
        <v>0</v>
      </c>
      <c r="H1751" s="270">
        <v>0</v>
      </c>
    </row>
    <row r="1752" spans="1:8">
      <c r="A1752" s="268">
        <v>42077</v>
      </c>
      <c r="B1752" s="269" t="s">
        <v>71</v>
      </c>
      <c r="C1752" s="270">
        <v>0</v>
      </c>
      <c r="D1752" s="270">
        <v>0</v>
      </c>
      <c r="E1752" s="270">
        <v>0</v>
      </c>
      <c r="F1752" s="270">
        <v>0</v>
      </c>
      <c r="G1752" s="270">
        <v>0</v>
      </c>
      <c r="H1752" s="270">
        <v>0</v>
      </c>
    </row>
    <row r="1753" spans="1:8">
      <c r="A1753" s="268">
        <v>42077</v>
      </c>
      <c r="B1753" s="269" t="s">
        <v>206</v>
      </c>
      <c r="C1753" s="270">
        <v>0</v>
      </c>
      <c r="D1753" s="270">
        <v>0</v>
      </c>
      <c r="E1753" s="270">
        <v>0</v>
      </c>
      <c r="F1753" s="270">
        <v>0</v>
      </c>
      <c r="G1753" s="270">
        <v>0</v>
      </c>
      <c r="H1753" s="270">
        <v>0</v>
      </c>
    </row>
    <row r="1754" spans="1:8">
      <c r="A1754" s="268">
        <v>42078</v>
      </c>
      <c r="B1754" s="269" t="s">
        <v>185</v>
      </c>
      <c r="C1754" s="270">
        <v>0</v>
      </c>
      <c r="D1754" s="270">
        <v>0</v>
      </c>
      <c r="E1754" s="270">
        <v>0</v>
      </c>
      <c r="F1754" s="270">
        <v>0</v>
      </c>
      <c r="G1754" s="270">
        <v>0</v>
      </c>
      <c r="H1754" s="270">
        <v>0</v>
      </c>
    </row>
    <row r="1755" spans="1:8">
      <c r="A1755" s="268">
        <v>42078</v>
      </c>
      <c r="B1755" s="269" t="s">
        <v>186</v>
      </c>
      <c r="C1755" s="270">
        <v>0</v>
      </c>
      <c r="D1755" s="270">
        <v>0</v>
      </c>
      <c r="E1755" s="270">
        <v>0</v>
      </c>
      <c r="F1755" s="270">
        <v>0</v>
      </c>
      <c r="G1755" s="270">
        <v>0</v>
      </c>
      <c r="H1755" s="270">
        <v>0</v>
      </c>
    </row>
    <row r="1756" spans="1:8">
      <c r="A1756" s="268">
        <v>42078</v>
      </c>
      <c r="B1756" s="269" t="s">
        <v>187</v>
      </c>
      <c r="C1756" s="270">
        <v>0</v>
      </c>
      <c r="D1756" s="270">
        <v>0</v>
      </c>
      <c r="E1756" s="270">
        <v>0</v>
      </c>
      <c r="F1756" s="270">
        <v>0</v>
      </c>
      <c r="G1756" s="270">
        <v>0</v>
      </c>
      <c r="H1756" s="270">
        <v>0</v>
      </c>
    </row>
    <row r="1757" spans="1:8">
      <c r="A1757" s="268">
        <v>42078</v>
      </c>
      <c r="B1757" s="269" t="s">
        <v>188</v>
      </c>
      <c r="C1757" s="270">
        <v>0</v>
      </c>
      <c r="D1757" s="270">
        <v>0</v>
      </c>
      <c r="E1757" s="270">
        <v>0</v>
      </c>
      <c r="F1757" s="270">
        <v>0</v>
      </c>
      <c r="G1757" s="270">
        <v>0</v>
      </c>
      <c r="H1757" s="270">
        <v>0</v>
      </c>
    </row>
    <row r="1758" spans="1:8">
      <c r="A1758" s="268">
        <v>42078</v>
      </c>
      <c r="B1758" s="269" t="s">
        <v>189</v>
      </c>
      <c r="C1758" s="270">
        <v>0</v>
      </c>
      <c r="D1758" s="270">
        <v>0</v>
      </c>
      <c r="E1758" s="270">
        <v>0</v>
      </c>
      <c r="F1758" s="270">
        <v>0</v>
      </c>
      <c r="G1758" s="270">
        <v>0</v>
      </c>
      <c r="H1758" s="270">
        <v>0</v>
      </c>
    </row>
    <row r="1759" spans="1:8">
      <c r="A1759" s="268">
        <v>42078</v>
      </c>
      <c r="B1759" s="269" t="s">
        <v>190</v>
      </c>
      <c r="C1759" s="270">
        <v>0</v>
      </c>
      <c r="D1759" s="270">
        <v>0</v>
      </c>
      <c r="E1759" s="270">
        <v>0</v>
      </c>
      <c r="F1759" s="270">
        <v>0</v>
      </c>
      <c r="G1759" s="270">
        <v>0</v>
      </c>
      <c r="H1759" s="270">
        <v>0</v>
      </c>
    </row>
    <row r="1760" spans="1:8">
      <c r="A1760" s="268">
        <v>42078</v>
      </c>
      <c r="B1760" s="269" t="s">
        <v>191</v>
      </c>
      <c r="C1760" s="270">
        <v>13.34075</v>
      </c>
      <c r="D1760" s="270">
        <v>6.7243499999999994</v>
      </c>
      <c r="E1760" s="270">
        <v>3.5972</v>
      </c>
      <c r="F1760" s="270">
        <v>0.24819999999999998</v>
      </c>
      <c r="G1760" s="270">
        <v>3.2775999999999996</v>
      </c>
      <c r="H1760" s="270">
        <v>27.188100000000002</v>
      </c>
    </row>
    <row r="1761" spans="1:8">
      <c r="A1761" s="268">
        <v>42078</v>
      </c>
      <c r="B1761" s="269" t="s">
        <v>192</v>
      </c>
      <c r="C1761" s="270">
        <v>750.43015000000003</v>
      </c>
      <c r="D1761" s="270">
        <v>378.24745000000001</v>
      </c>
      <c r="E1761" s="270">
        <v>202.34164999999999</v>
      </c>
      <c r="F1761" s="270">
        <v>13.9689</v>
      </c>
      <c r="G1761" s="270">
        <v>184.35905</v>
      </c>
      <c r="H1761" s="270">
        <v>1529.3471999999999</v>
      </c>
    </row>
    <row r="1762" spans="1:8">
      <c r="A1762" s="268">
        <v>42078</v>
      </c>
      <c r="B1762" s="269" t="s">
        <v>193</v>
      </c>
      <c r="C1762" s="270">
        <v>3355.2577000000001</v>
      </c>
      <c r="D1762" s="270">
        <v>1691.1863499999999</v>
      </c>
      <c r="E1762" s="270">
        <v>904.69155000000001</v>
      </c>
      <c r="F1762" s="270">
        <v>62.457149999999999</v>
      </c>
      <c r="G1762" s="270">
        <v>824.29005000000006</v>
      </c>
      <c r="H1762" s="270">
        <v>6837.8828000000003</v>
      </c>
    </row>
    <row r="1763" spans="1:8">
      <c r="A1763" s="268">
        <v>42078</v>
      </c>
      <c r="B1763" s="269" t="s">
        <v>65</v>
      </c>
      <c r="C1763" s="270">
        <v>6290.2736999999997</v>
      </c>
      <c r="D1763" s="270">
        <v>3170.5544</v>
      </c>
      <c r="E1763" s="270">
        <v>1696.07215</v>
      </c>
      <c r="F1763" s="270">
        <v>117.09174999999999</v>
      </c>
      <c r="G1763" s="270">
        <v>1545.3390999999999</v>
      </c>
      <c r="H1763" s="270">
        <v>12819.331099999999</v>
      </c>
    </row>
    <row r="1764" spans="1:8">
      <c r="A1764" s="268">
        <v>42078</v>
      </c>
      <c r="B1764" s="269" t="s">
        <v>194</v>
      </c>
      <c r="C1764" s="270">
        <v>8091.3072499999989</v>
      </c>
      <c r="D1764" s="270">
        <v>4078.3484499999995</v>
      </c>
      <c r="E1764" s="270">
        <v>2181.6915999999997</v>
      </c>
      <c r="F1764" s="270">
        <v>150.6183</v>
      </c>
      <c r="G1764" s="270">
        <v>1987.8006499999999</v>
      </c>
      <c r="H1764" s="270">
        <v>16489.766249999997</v>
      </c>
    </row>
    <row r="1765" spans="1:8">
      <c r="A1765" s="268">
        <v>42078</v>
      </c>
      <c r="B1765" s="269" t="s">
        <v>195</v>
      </c>
      <c r="C1765" s="270">
        <v>8261.4041500000003</v>
      </c>
      <c r="D1765" s="270">
        <v>4164.0845499999996</v>
      </c>
      <c r="E1765" s="270">
        <v>2227.5558999999998</v>
      </c>
      <c r="F1765" s="270">
        <v>153.78455</v>
      </c>
      <c r="G1765" s="270">
        <v>2029.5891999999999</v>
      </c>
      <c r="H1765" s="270">
        <v>16836.41835</v>
      </c>
    </row>
    <row r="1766" spans="1:8">
      <c r="A1766" s="268">
        <v>42078</v>
      </c>
      <c r="B1766" s="269" t="s">
        <v>196</v>
      </c>
      <c r="C1766" s="270">
        <v>8064.6248999999998</v>
      </c>
      <c r="D1766" s="270">
        <v>4064.8997499999996</v>
      </c>
      <c r="E1766" s="270">
        <v>2174.4971999999998</v>
      </c>
      <c r="F1766" s="270">
        <v>150.12105</v>
      </c>
      <c r="G1766" s="270">
        <v>1981.2454499999999</v>
      </c>
      <c r="H1766" s="270">
        <v>16435.388350000001</v>
      </c>
    </row>
    <row r="1767" spans="1:8">
      <c r="A1767" s="268">
        <v>42078</v>
      </c>
      <c r="B1767" s="269" t="s">
        <v>197</v>
      </c>
      <c r="C1767" s="270">
        <v>7410.9171000000006</v>
      </c>
      <c r="D1767" s="270">
        <v>3735.4040499999996</v>
      </c>
      <c r="E1767" s="270">
        <v>1998.2352499999997</v>
      </c>
      <c r="F1767" s="270">
        <v>137.95245</v>
      </c>
      <c r="G1767" s="270">
        <v>1820.6481499999998</v>
      </c>
      <c r="H1767" s="270">
        <v>15103.156999999997</v>
      </c>
    </row>
    <row r="1768" spans="1:8">
      <c r="A1768" s="268">
        <v>42078</v>
      </c>
      <c r="B1768" s="269" t="s">
        <v>198</v>
      </c>
      <c r="C1768" s="270">
        <v>6123.5113499999998</v>
      </c>
      <c r="D1768" s="270">
        <v>3086.4995999999996</v>
      </c>
      <c r="E1768" s="270">
        <v>1651.10715</v>
      </c>
      <c r="F1768" s="270">
        <v>113.98755</v>
      </c>
      <c r="G1768" s="270">
        <v>1504.36995</v>
      </c>
      <c r="H1768" s="270">
        <v>12479.475599999998</v>
      </c>
    </row>
    <row r="1769" spans="1:8">
      <c r="A1769" s="268">
        <v>42078</v>
      </c>
      <c r="B1769" s="269" t="s">
        <v>199</v>
      </c>
      <c r="C1769" s="270">
        <v>4362.5017499999994</v>
      </c>
      <c r="D1769" s="270">
        <v>2198.8786</v>
      </c>
      <c r="E1769" s="270">
        <v>1176.27845</v>
      </c>
      <c r="F1769" s="270">
        <v>81.207299999999989</v>
      </c>
      <c r="G1769" s="270">
        <v>1071.7411999999999</v>
      </c>
      <c r="H1769" s="270">
        <v>8890.6072999999997</v>
      </c>
    </row>
    <row r="1770" spans="1:8">
      <c r="A1770" s="268">
        <v>42078</v>
      </c>
      <c r="B1770" s="269" t="s">
        <v>200</v>
      </c>
      <c r="C1770" s="270">
        <v>2748.2429499999998</v>
      </c>
      <c r="D1770" s="270">
        <v>1385.2263</v>
      </c>
      <c r="E1770" s="270">
        <v>741.01980000000003</v>
      </c>
      <c r="F1770" s="270">
        <v>51.158099999999997</v>
      </c>
      <c r="G1770" s="270">
        <v>675.16435000000001</v>
      </c>
      <c r="H1770" s="270">
        <v>5600.8114999999989</v>
      </c>
    </row>
    <row r="1771" spans="1:8">
      <c r="A1771" s="268">
        <v>42078</v>
      </c>
      <c r="B1771" s="269" t="s">
        <v>201</v>
      </c>
      <c r="C1771" s="270">
        <v>1143.9894999999999</v>
      </c>
      <c r="D1771" s="270">
        <v>576.61705000000006</v>
      </c>
      <c r="E1771" s="270">
        <v>308.45819999999998</v>
      </c>
      <c r="F1771" s="270">
        <v>21.29505</v>
      </c>
      <c r="G1771" s="270">
        <v>281.04485</v>
      </c>
      <c r="H1771" s="270">
        <v>2331.4046499999995</v>
      </c>
    </row>
    <row r="1772" spans="1:8">
      <c r="A1772" s="268">
        <v>42078</v>
      </c>
      <c r="B1772" s="269" t="s">
        <v>202</v>
      </c>
      <c r="C1772" s="270">
        <v>166.76235</v>
      </c>
      <c r="D1772" s="270">
        <v>84.0548</v>
      </c>
      <c r="E1772" s="270">
        <v>44.964999999999996</v>
      </c>
      <c r="F1772" s="270">
        <v>3.1042000000000001</v>
      </c>
      <c r="G1772" s="270">
        <v>40.968299999999999</v>
      </c>
      <c r="H1772" s="270">
        <v>339.85464999999994</v>
      </c>
    </row>
    <row r="1773" spans="1:8">
      <c r="A1773" s="268">
        <v>42078</v>
      </c>
      <c r="B1773" s="269" t="s">
        <v>203</v>
      </c>
      <c r="C1773" s="270">
        <v>13.34075</v>
      </c>
      <c r="D1773" s="270">
        <v>6.7243499999999994</v>
      </c>
      <c r="E1773" s="270">
        <v>3.5972</v>
      </c>
      <c r="F1773" s="270">
        <v>0.24819999999999998</v>
      </c>
      <c r="G1773" s="270">
        <v>3.2775999999999996</v>
      </c>
      <c r="H1773" s="270">
        <v>27.188100000000002</v>
      </c>
    </row>
    <row r="1774" spans="1:8">
      <c r="A1774" s="268">
        <v>42078</v>
      </c>
      <c r="B1774" s="269" t="s">
        <v>204</v>
      </c>
      <c r="C1774" s="270">
        <v>0</v>
      </c>
      <c r="D1774" s="270">
        <v>0</v>
      </c>
      <c r="E1774" s="270">
        <v>0</v>
      </c>
      <c r="F1774" s="270">
        <v>0</v>
      </c>
      <c r="G1774" s="270">
        <v>0</v>
      </c>
      <c r="H1774" s="270">
        <v>0</v>
      </c>
    </row>
    <row r="1775" spans="1:8">
      <c r="A1775" s="268">
        <v>42078</v>
      </c>
      <c r="B1775" s="269" t="s">
        <v>205</v>
      </c>
      <c r="C1775" s="270">
        <v>0</v>
      </c>
      <c r="D1775" s="270">
        <v>0</v>
      </c>
      <c r="E1775" s="270">
        <v>0</v>
      </c>
      <c r="F1775" s="270">
        <v>0</v>
      </c>
      <c r="G1775" s="270">
        <v>0</v>
      </c>
      <c r="H1775" s="270">
        <v>0</v>
      </c>
    </row>
    <row r="1776" spans="1:8">
      <c r="A1776" s="268">
        <v>42078</v>
      </c>
      <c r="B1776" s="269" t="s">
        <v>71</v>
      </c>
      <c r="C1776" s="270">
        <v>0</v>
      </c>
      <c r="D1776" s="270">
        <v>0</v>
      </c>
      <c r="E1776" s="270">
        <v>0</v>
      </c>
      <c r="F1776" s="270">
        <v>0</v>
      </c>
      <c r="G1776" s="270">
        <v>0</v>
      </c>
      <c r="H1776" s="270">
        <v>0</v>
      </c>
    </row>
    <row r="1777" spans="1:8">
      <c r="A1777" s="268">
        <v>42078</v>
      </c>
      <c r="B1777" s="269" t="s">
        <v>206</v>
      </c>
      <c r="C1777" s="270">
        <v>0</v>
      </c>
      <c r="D1777" s="270">
        <v>0</v>
      </c>
      <c r="E1777" s="270">
        <v>0</v>
      </c>
      <c r="F1777" s="270">
        <v>0</v>
      </c>
      <c r="G1777" s="270">
        <v>0</v>
      </c>
      <c r="H1777" s="270">
        <v>0</v>
      </c>
    </row>
    <row r="1778" spans="1:8">
      <c r="A1778" s="268">
        <v>42079</v>
      </c>
      <c r="B1778" s="269" t="s">
        <v>185</v>
      </c>
      <c r="C1778" s="270">
        <v>0</v>
      </c>
      <c r="D1778" s="270">
        <v>0</v>
      </c>
      <c r="E1778" s="270">
        <v>0</v>
      </c>
      <c r="F1778" s="270">
        <v>0</v>
      </c>
      <c r="G1778" s="270">
        <v>0</v>
      </c>
      <c r="H1778" s="270">
        <v>0</v>
      </c>
    </row>
    <row r="1779" spans="1:8">
      <c r="A1779" s="268">
        <v>42079</v>
      </c>
      <c r="B1779" s="269" t="s">
        <v>186</v>
      </c>
      <c r="C1779" s="270">
        <v>0</v>
      </c>
      <c r="D1779" s="270">
        <v>0</v>
      </c>
      <c r="E1779" s="270">
        <v>0</v>
      </c>
      <c r="F1779" s="270">
        <v>0</v>
      </c>
      <c r="G1779" s="270">
        <v>0</v>
      </c>
      <c r="H1779" s="270">
        <v>0</v>
      </c>
    </row>
    <row r="1780" spans="1:8">
      <c r="A1780" s="268">
        <v>42079</v>
      </c>
      <c r="B1780" s="269" t="s">
        <v>187</v>
      </c>
      <c r="C1780" s="270">
        <v>0</v>
      </c>
      <c r="D1780" s="270">
        <v>0</v>
      </c>
      <c r="E1780" s="270">
        <v>0</v>
      </c>
      <c r="F1780" s="270">
        <v>0</v>
      </c>
      <c r="G1780" s="270">
        <v>0</v>
      </c>
      <c r="H1780" s="270">
        <v>0</v>
      </c>
    </row>
    <row r="1781" spans="1:8">
      <c r="A1781" s="268">
        <v>42079</v>
      </c>
      <c r="B1781" s="269" t="s">
        <v>188</v>
      </c>
      <c r="C1781" s="270">
        <v>0</v>
      </c>
      <c r="D1781" s="270">
        <v>0</v>
      </c>
      <c r="E1781" s="270">
        <v>0</v>
      </c>
      <c r="F1781" s="270">
        <v>0</v>
      </c>
      <c r="G1781" s="270">
        <v>0</v>
      </c>
      <c r="H1781" s="270">
        <v>0</v>
      </c>
    </row>
    <row r="1782" spans="1:8">
      <c r="A1782" s="268">
        <v>42079</v>
      </c>
      <c r="B1782" s="269" t="s">
        <v>189</v>
      </c>
      <c r="C1782" s="270">
        <v>0</v>
      </c>
      <c r="D1782" s="270">
        <v>0</v>
      </c>
      <c r="E1782" s="270">
        <v>0</v>
      </c>
      <c r="F1782" s="270">
        <v>0</v>
      </c>
      <c r="G1782" s="270">
        <v>0</v>
      </c>
      <c r="H1782" s="270">
        <v>0</v>
      </c>
    </row>
    <row r="1783" spans="1:8">
      <c r="A1783" s="268">
        <v>42079</v>
      </c>
      <c r="B1783" s="269" t="s">
        <v>190</v>
      </c>
      <c r="C1783" s="270">
        <v>0</v>
      </c>
      <c r="D1783" s="270">
        <v>0</v>
      </c>
      <c r="E1783" s="270">
        <v>0</v>
      </c>
      <c r="F1783" s="270">
        <v>0</v>
      </c>
      <c r="G1783" s="270">
        <v>0</v>
      </c>
      <c r="H1783" s="270">
        <v>0</v>
      </c>
    </row>
    <row r="1784" spans="1:8">
      <c r="A1784" s="268">
        <v>42079</v>
      </c>
      <c r="B1784" s="269" t="s">
        <v>191</v>
      </c>
      <c r="C1784" s="270">
        <v>20.01155</v>
      </c>
      <c r="D1784" s="270">
        <v>10.08695</v>
      </c>
      <c r="E1784" s="270">
        <v>5.3957999999999995</v>
      </c>
      <c r="F1784" s="270">
        <v>0.37229999999999996</v>
      </c>
      <c r="G1784" s="270">
        <v>4.9163999999999994</v>
      </c>
      <c r="H1784" s="270">
        <v>40.782999999999994</v>
      </c>
    </row>
    <row r="1785" spans="1:8">
      <c r="A1785" s="268">
        <v>42079</v>
      </c>
      <c r="B1785" s="269" t="s">
        <v>192</v>
      </c>
      <c r="C1785" s="270">
        <v>720.41324999999995</v>
      </c>
      <c r="D1785" s="270">
        <v>363.11745000000002</v>
      </c>
      <c r="E1785" s="270">
        <v>194.24794999999997</v>
      </c>
      <c r="F1785" s="270">
        <v>13.410449999999999</v>
      </c>
      <c r="G1785" s="270">
        <v>176.98445000000001</v>
      </c>
      <c r="H1785" s="270">
        <v>1468.17355</v>
      </c>
    </row>
    <row r="1786" spans="1:8">
      <c r="A1786" s="268">
        <v>42079</v>
      </c>
      <c r="B1786" s="269" t="s">
        <v>193</v>
      </c>
      <c r="C1786" s="270">
        <v>2734.9013500000001</v>
      </c>
      <c r="D1786" s="270">
        <v>1378.5019500000001</v>
      </c>
      <c r="E1786" s="270">
        <v>737.42259999999999</v>
      </c>
      <c r="F1786" s="270">
        <v>50.9099</v>
      </c>
      <c r="G1786" s="270">
        <v>671.88675000000001</v>
      </c>
      <c r="H1786" s="270">
        <v>5573.6225499999991</v>
      </c>
    </row>
    <row r="1787" spans="1:8">
      <c r="A1787" s="268">
        <v>42079</v>
      </c>
      <c r="B1787" s="269" t="s">
        <v>65</v>
      </c>
      <c r="C1787" s="270">
        <v>6036.7951999999996</v>
      </c>
      <c r="D1787" s="270">
        <v>3042.7909</v>
      </c>
      <c r="E1787" s="270">
        <v>1627.7253499999999</v>
      </c>
      <c r="F1787" s="270">
        <v>112.3734</v>
      </c>
      <c r="G1787" s="270">
        <v>1483.0664000000002</v>
      </c>
      <c r="H1787" s="270">
        <v>12302.751249999999</v>
      </c>
    </row>
    <row r="1788" spans="1:8">
      <c r="A1788" s="268">
        <v>42079</v>
      </c>
      <c r="B1788" s="269" t="s">
        <v>194</v>
      </c>
      <c r="C1788" s="270">
        <v>8284.7510999999995</v>
      </c>
      <c r="D1788" s="270">
        <v>4175.8519499999993</v>
      </c>
      <c r="E1788" s="270">
        <v>2233.8510000000001</v>
      </c>
      <c r="F1788" s="270">
        <v>154.21889999999999</v>
      </c>
      <c r="G1788" s="270">
        <v>2035.3241499999997</v>
      </c>
      <c r="H1788" s="270">
        <v>16883.997100000001</v>
      </c>
    </row>
    <row r="1789" spans="1:8">
      <c r="A1789" s="268">
        <v>42079</v>
      </c>
      <c r="B1789" s="269" t="s">
        <v>195</v>
      </c>
      <c r="C1789" s="270">
        <v>9382.0475499999993</v>
      </c>
      <c r="D1789" s="270">
        <v>4728.9341999999997</v>
      </c>
      <c r="E1789" s="270">
        <v>2529.7190000000001</v>
      </c>
      <c r="F1789" s="270">
        <v>174.64439999999999</v>
      </c>
      <c r="G1789" s="270">
        <v>2304.8982499999997</v>
      </c>
      <c r="H1789" s="270">
        <v>19120.243399999999</v>
      </c>
    </row>
    <row r="1790" spans="1:8">
      <c r="A1790" s="268">
        <v>42079</v>
      </c>
      <c r="B1790" s="269" t="s">
        <v>196</v>
      </c>
      <c r="C1790" s="270">
        <v>10819.53865</v>
      </c>
      <c r="D1790" s="270">
        <v>5453.4886499999993</v>
      </c>
      <c r="E1790" s="270">
        <v>2917.3155999999999</v>
      </c>
      <c r="F1790" s="270">
        <v>201.40324999999999</v>
      </c>
      <c r="G1790" s="270">
        <v>2658.0486000000001</v>
      </c>
      <c r="H1790" s="270">
        <v>22049.794749999997</v>
      </c>
    </row>
    <row r="1791" spans="1:8">
      <c r="A1791" s="268">
        <v>42079</v>
      </c>
      <c r="B1791" s="269" t="s">
        <v>197</v>
      </c>
      <c r="C1791" s="270">
        <v>11543.28645</v>
      </c>
      <c r="D1791" s="270">
        <v>5818.2865499999998</v>
      </c>
      <c r="E1791" s="270">
        <v>3112.4628499999999</v>
      </c>
      <c r="F1791" s="270">
        <v>214.87574999999998</v>
      </c>
      <c r="G1791" s="270">
        <v>2835.8524499999999</v>
      </c>
      <c r="H1791" s="270">
        <v>23524.764049999994</v>
      </c>
    </row>
    <row r="1792" spans="1:8">
      <c r="A1792" s="268">
        <v>42079</v>
      </c>
      <c r="B1792" s="269" t="s">
        <v>198</v>
      </c>
      <c r="C1792" s="270">
        <v>10379.285400000001</v>
      </c>
      <c r="D1792" s="270">
        <v>5231.5833999999995</v>
      </c>
      <c r="E1792" s="270">
        <v>2798.6079999999997</v>
      </c>
      <c r="F1792" s="270">
        <v>193.20839999999998</v>
      </c>
      <c r="G1792" s="270">
        <v>2549.8912</v>
      </c>
      <c r="H1792" s="270">
        <v>21152.576400000002</v>
      </c>
    </row>
    <row r="1793" spans="1:8">
      <c r="A1793" s="268">
        <v>42079</v>
      </c>
      <c r="B1793" s="269" t="s">
        <v>199</v>
      </c>
      <c r="C1793" s="270">
        <v>7070.7215999999989</v>
      </c>
      <c r="D1793" s="270">
        <v>3563.9318499999999</v>
      </c>
      <c r="E1793" s="270">
        <v>1906.50665</v>
      </c>
      <c r="F1793" s="270">
        <v>131.61995000000002</v>
      </c>
      <c r="G1793" s="270">
        <v>1737.07275</v>
      </c>
      <c r="H1793" s="270">
        <v>14409.852799999999</v>
      </c>
    </row>
    <row r="1794" spans="1:8">
      <c r="A1794" s="268">
        <v>42079</v>
      </c>
      <c r="B1794" s="269" t="s">
        <v>200</v>
      </c>
      <c r="C1794" s="270">
        <v>5006.2042000000001</v>
      </c>
      <c r="D1794" s="270">
        <v>2523.3312499999997</v>
      </c>
      <c r="E1794" s="270">
        <v>1349.8425</v>
      </c>
      <c r="F1794" s="270">
        <v>93.189750000000004</v>
      </c>
      <c r="G1794" s="270">
        <v>1229.8802999999998</v>
      </c>
      <c r="H1794" s="270">
        <v>10202.447999999999</v>
      </c>
    </row>
    <row r="1795" spans="1:8">
      <c r="A1795" s="268">
        <v>42079</v>
      </c>
      <c r="B1795" s="269" t="s">
        <v>201</v>
      </c>
      <c r="C1795" s="270">
        <v>1460.8380500000001</v>
      </c>
      <c r="D1795" s="270">
        <v>736.32184999999993</v>
      </c>
      <c r="E1795" s="270">
        <v>393.89169999999996</v>
      </c>
      <c r="F1795" s="270">
        <v>27.193200000000001</v>
      </c>
      <c r="G1795" s="270">
        <v>358.88530000000003</v>
      </c>
      <c r="H1795" s="270">
        <v>2977.1301000000003</v>
      </c>
    </row>
    <row r="1796" spans="1:8">
      <c r="A1796" s="268">
        <v>42079</v>
      </c>
      <c r="B1796" s="269" t="s">
        <v>202</v>
      </c>
      <c r="C1796" s="270">
        <v>183.4385</v>
      </c>
      <c r="D1796" s="270">
        <v>92.460449999999994</v>
      </c>
      <c r="E1796" s="270">
        <v>49.461499999999994</v>
      </c>
      <c r="F1796" s="270">
        <v>3.41445</v>
      </c>
      <c r="G1796" s="270">
        <v>45.065300000000001</v>
      </c>
      <c r="H1796" s="270">
        <v>373.84019999999998</v>
      </c>
    </row>
    <row r="1797" spans="1:8">
      <c r="A1797" s="268">
        <v>42079</v>
      </c>
      <c r="B1797" s="269" t="s">
        <v>203</v>
      </c>
      <c r="C1797" s="270">
        <v>6.6707999999999998</v>
      </c>
      <c r="D1797" s="270">
        <v>3.3626</v>
      </c>
      <c r="E1797" s="270">
        <v>1.7986</v>
      </c>
      <c r="F1797" s="270">
        <v>0.12409999999999999</v>
      </c>
      <c r="G1797" s="270">
        <v>1.6387999999999998</v>
      </c>
      <c r="H1797" s="270">
        <v>13.594899999999999</v>
      </c>
    </row>
    <row r="1798" spans="1:8">
      <c r="A1798" s="268">
        <v>42079</v>
      </c>
      <c r="B1798" s="269" t="s">
        <v>204</v>
      </c>
      <c r="C1798" s="270">
        <v>0</v>
      </c>
      <c r="D1798" s="270">
        <v>0</v>
      </c>
      <c r="E1798" s="270">
        <v>0</v>
      </c>
      <c r="F1798" s="270">
        <v>0</v>
      </c>
      <c r="G1798" s="270">
        <v>0</v>
      </c>
      <c r="H1798" s="270">
        <v>0</v>
      </c>
    </row>
    <row r="1799" spans="1:8">
      <c r="A1799" s="268">
        <v>42079</v>
      </c>
      <c r="B1799" s="269" t="s">
        <v>205</v>
      </c>
      <c r="C1799" s="270">
        <v>0</v>
      </c>
      <c r="D1799" s="270">
        <v>0</v>
      </c>
      <c r="E1799" s="270">
        <v>0</v>
      </c>
      <c r="F1799" s="270">
        <v>0</v>
      </c>
      <c r="G1799" s="270">
        <v>0</v>
      </c>
      <c r="H1799" s="270">
        <v>0</v>
      </c>
    </row>
    <row r="1800" spans="1:8">
      <c r="A1800" s="268">
        <v>42079</v>
      </c>
      <c r="B1800" s="269" t="s">
        <v>71</v>
      </c>
      <c r="C1800" s="270">
        <v>0</v>
      </c>
      <c r="D1800" s="270">
        <v>0</v>
      </c>
      <c r="E1800" s="270">
        <v>0</v>
      </c>
      <c r="F1800" s="270">
        <v>0</v>
      </c>
      <c r="G1800" s="270">
        <v>0</v>
      </c>
      <c r="H1800" s="270">
        <v>0</v>
      </c>
    </row>
    <row r="1801" spans="1:8">
      <c r="A1801" s="268">
        <v>42079</v>
      </c>
      <c r="B1801" s="269" t="s">
        <v>206</v>
      </c>
      <c r="C1801" s="270">
        <v>0</v>
      </c>
      <c r="D1801" s="270">
        <v>0</v>
      </c>
      <c r="E1801" s="270">
        <v>0</v>
      </c>
      <c r="F1801" s="270">
        <v>0</v>
      </c>
      <c r="G1801" s="270">
        <v>0</v>
      </c>
      <c r="H1801" s="270">
        <v>0</v>
      </c>
    </row>
    <row r="1802" spans="1:8">
      <c r="A1802" s="268">
        <v>42080</v>
      </c>
      <c r="B1802" s="269" t="s">
        <v>185</v>
      </c>
      <c r="C1802" s="270">
        <v>0</v>
      </c>
      <c r="D1802" s="270">
        <v>0</v>
      </c>
      <c r="E1802" s="270">
        <v>0</v>
      </c>
      <c r="F1802" s="270">
        <v>0</v>
      </c>
      <c r="G1802" s="270">
        <v>0</v>
      </c>
      <c r="H1802" s="270">
        <v>0</v>
      </c>
    </row>
    <row r="1803" spans="1:8">
      <c r="A1803" s="268">
        <v>42080</v>
      </c>
      <c r="B1803" s="269" t="s">
        <v>186</v>
      </c>
      <c r="C1803" s="270">
        <v>0</v>
      </c>
      <c r="D1803" s="270">
        <v>0</v>
      </c>
      <c r="E1803" s="270">
        <v>0</v>
      </c>
      <c r="F1803" s="270">
        <v>0</v>
      </c>
      <c r="G1803" s="270">
        <v>0</v>
      </c>
      <c r="H1803" s="270">
        <v>0</v>
      </c>
    </row>
    <row r="1804" spans="1:8">
      <c r="A1804" s="268">
        <v>42080</v>
      </c>
      <c r="B1804" s="269" t="s">
        <v>187</v>
      </c>
      <c r="C1804" s="270">
        <v>0</v>
      </c>
      <c r="D1804" s="270">
        <v>0</v>
      </c>
      <c r="E1804" s="270">
        <v>0</v>
      </c>
      <c r="F1804" s="270">
        <v>0</v>
      </c>
      <c r="G1804" s="270">
        <v>0</v>
      </c>
      <c r="H1804" s="270">
        <v>0</v>
      </c>
    </row>
    <row r="1805" spans="1:8">
      <c r="A1805" s="268">
        <v>42080</v>
      </c>
      <c r="B1805" s="269" t="s">
        <v>188</v>
      </c>
      <c r="C1805" s="270">
        <v>0</v>
      </c>
      <c r="D1805" s="270">
        <v>0</v>
      </c>
      <c r="E1805" s="270">
        <v>0</v>
      </c>
      <c r="F1805" s="270">
        <v>0</v>
      </c>
      <c r="G1805" s="270">
        <v>0</v>
      </c>
      <c r="H1805" s="270">
        <v>0</v>
      </c>
    </row>
    <row r="1806" spans="1:8">
      <c r="A1806" s="268">
        <v>42080</v>
      </c>
      <c r="B1806" s="269" t="s">
        <v>189</v>
      </c>
      <c r="C1806" s="270">
        <v>0</v>
      </c>
      <c r="D1806" s="270">
        <v>0</v>
      </c>
      <c r="E1806" s="270">
        <v>0</v>
      </c>
      <c r="F1806" s="270">
        <v>0</v>
      </c>
      <c r="G1806" s="270">
        <v>0</v>
      </c>
      <c r="H1806" s="270">
        <v>0</v>
      </c>
    </row>
    <row r="1807" spans="1:8">
      <c r="A1807" s="268">
        <v>42080</v>
      </c>
      <c r="B1807" s="269" t="s">
        <v>190</v>
      </c>
      <c r="C1807" s="270">
        <v>0</v>
      </c>
      <c r="D1807" s="270">
        <v>0</v>
      </c>
      <c r="E1807" s="270">
        <v>0</v>
      </c>
      <c r="F1807" s="270">
        <v>0</v>
      </c>
      <c r="G1807" s="270">
        <v>0</v>
      </c>
      <c r="H1807" s="270">
        <v>0</v>
      </c>
    </row>
    <row r="1808" spans="1:8">
      <c r="A1808" s="268">
        <v>42080</v>
      </c>
      <c r="B1808" s="269" t="s">
        <v>191</v>
      </c>
      <c r="C1808" s="270">
        <v>20.01155</v>
      </c>
      <c r="D1808" s="270">
        <v>10.08695</v>
      </c>
      <c r="E1808" s="270">
        <v>5.3957999999999995</v>
      </c>
      <c r="F1808" s="270">
        <v>0.37229999999999996</v>
      </c>
      <c r="G1808" s="270">
        <v>4.9163999999999994</v>
      </c>
      <c r="H1808" s="270">
        <v>40.782999999999994</v>
      </c>
    </row>
    <row r="1809" spans="1:8">
      <c r="A1809" s="268">
        <v>42080</v>
      </c>
      <c r="B1809" s="269" t="s">
        <v>192</v>
      </c>
      <c r="C1809" s="270">
        <v>943.87485000000004</v>
      </c>
      <c r="D1809" s="270">
        <v>475.75094999999999</v>
      </c>
      <c r="E1809" s="270">
        <v>254.50104999999999</v>
      </c>
      <c r="F1809" s="270">
        <v>17.570349999999998</v>
      </c>
      <c r="G1809" s="270">
        <v>231.88254999999998</v>
      </c>
      <c r="H1809" s="270">
        <v>1923.5797500000001</v>
      </c>
    </row>
    <row r="1810" spans="1:8">
      <c r="A1810" s="268">
        <v>42080</v>
      </c>
      <c r="B1810" s="269" t="s">
        <v>193</v>
      </c>
      <c r="C1810" s="270">
        <v>3038.40915</v>
      </c>
      <c r="D1810" s="270">
        <v>1531.4823999999999</v>
      </c>
      <c r="E1810" s="270">
        <v>819.25804999999991</v>
      </c>
      <c r="F1810" s="270">
        <v>56.559000000000005</v>
      </c>
      <c r="G1810" s="270">
        <v>746.44960000000003</v>
      </c>
      <c r="H1810" s="270">
        <v>6192.1581999999999</v>
      </c>
    </row>
    <row r="1811" spans="1:8">
      <c r="A1811" s="268">
        <v>42080</v>
      </c>
      <c r="B1811" s="269" t="s">
        <v>65</v>
      </c>
      <c r="C1811" s="270">
        <v>6026.7898500000001</v>
      </c>
      <c r="D1811" s="270">
        <v>3037.7478499999997</v>
      </c>
      <c r="E1811" s="270">
        <v>1625.02745</v>
      </c>
      <c r="F1811" s="270">
        <v>112.18725000000001</v>
      </c>
      <c r="G1811" s="270">
        <v>1480.6081999999999</v>
      </c>
      <c r="H1811" s="270">
        <v>12282.3606</v>
      </c>
    </row>
    <row r="1812" spans="1:8">
      <c r="A1812" s="268">
        <v>42080</v>
      </c>
      <c r="B1812" s="269" t="s">
        <v>194</v>
      </c>
      <c r="C1812" s="270">
        <v>8418.1611499999999</v>
      </c>
      <c r="D1812" s="270">
        <v>4243.0962999999992</v>
      </c>
      <c r="E1812" s="270">
        <v>2269.82215</v>
      </c>
      <c r="F1812" s="270">
        <v>156.70259999999999</v>
      </c>
      <c r="G1812" s="270">
        <v>2068.0992999999999</v>
      </c>
      <c r="H1812" s="270">
        <v>17155.8815</v>
      </c>
    </row>
    <row r="1813" spans="1:8">
      <c r="A1813" s="268">
        <v>42080</v>
      </c>
      <c r="B1813" s="269" t="s">
        <v>195</v>
      </c>
      <c r="C1813" s="270">
        <v>9848.9814499999993</v>
      </c>
      <c r="D1813" s="270">
        <v>4964.2881499999994</v>
      </c>
      <c r="E1813" s="270">
        <v>2655.6201499999997</v>
      </c>
      <c r="F1813" s="270">
        <v>183.3365</v>
      </c>
      <c r="G1813" s="270">
        <v>2419.61085</v>
      </c>
      <c r="H1813" s="270">
        <v>20071.837100000001</v>
      </c>
    </row>
    <row r="1814" spans="1:8">
      <c r="A1814" s="268">
        <v>42080</v>
      </c>
      <c r="B1814" s="269" t="s">
        <v>196</v>
      </c>
      <c r="C1814" s="270">
        <v>10259.21695</v>
      </c>
      <c r="D1814" s="270">
        <v>5171.0634</v>
      </c>
      <c r="E1814" s="270">
        <v>2766.23405</v>
      </c>
      <c r="F1814" s="270">
        <v>190.97290000000001</v>
      </c>
      <c r="G1814" s="270">
        <v>2520.39365</v>
      </c>
      <c r="H1814" s="270">
        <v>20907.880949999999</v>
      </c>
    </row>
    <row r="1815" spans="1:8">
      <c r="A1815" s="268">
        <v>42080</v>
      </c>
      <c r="B1815" s="269" t="s">
        <v>197</v>
      </c>
      <c r="C1815" s="270">
        <v>8238.0580499999996</v>
      </c>
      <c r="D1815" s="270">
        <v>4152.3171499999999</v>
      </c>
      <c r="E1815" s="270">
        <v>2221.2608</v>
      </c>
      <c r="F1815" s="270">
        <v>153.34934999999999</v>
      </c>
      <c r="G1815" s="270">
        <v>2023.8534</v>
      </c>
      <c r="H1815" s="270">
        <v>16788.838749999999</v>
      </c>
    </row>
    <row r="1816" spans="1:8">
      <c r="A1816" s="268">
        <v>42080</v>
      </c>
      <c r="B1816" s="269" t="s">
        <v>198</v>
      </c>
      <c r="C1816" s="270">
        <v>8298.0918499999989</v>
      </c>
      <c r="D1816" s="270">
        <v>4182.5762999999997</v>
      </c>
      <c r="E1816" s="270">
        <v>2237.4481999999998</v>
      </c>
      <c r="F1816" s="270">
        <v>154.46709999999999</v>
      </c>
      <c r="G1816" s="270">
        <v>2038.60175</v>
      </c>
      <c r="H1816" s="270">
        <v>16911.1852</v>
      </c>
    </row>
    <row r="1817" spans="1:8">
      <c r="A1817" s="268">
        <v>42080</v>
      </c>
      <c r="B1817" s="269" t="s">
        <v>199</v>
      </c>
      <c r="C1817" s="270">
        <v>6366.9844999999996</v>
      </c>
      <c r="D1817" s="270">
        <v>3209.2200499999999</v>
      </c>
      <c r="E1817" s="270">
        <v>1716.7552000000001</v>
      </c>
      <c r="F1817" s="270">
        <v>118.51975</v>
      </c>
      <c r="G1817" s="270">
        <v>1564.18445</v>
      </c>
      <c r="H1817" s="270">
        <v>12975.663949999998</v>
      </c>
    </row>
    <row r="1818" spans="1:8">
      <c r="A1818" s="268">
        <v>42080</v>
      </c>
      <c r="B1818" s="269" t="s">
        <v>200</v>
      </c>
      <c r="C1818" s="270">
        <v>3638.7531000000004</v>
      </c>
      <c r="D1818" s="270">
        <v>1834.0798499999999</v>
      </c>
      <c r="E1818" s="270">
        <v>981.13204999999994</v>
      </c>
      <c r="F1818" s="270">
        <v>67.734800000000007</v>
      </c>
      <c r="G1818" s="270">
        <v>893.93650000000002</v>
      </c>
      <c r="H1818" s="270">
        <v>7415.6363000000001</v>
      </c>
    </row>
    <row r="1819" spans="1:8">
      <c r="A1819" s="268">
        <v>42080</v>
      </c>
      <c r="B1819" s="269" t="s">
        <v>201</v>
      </c>
      <c r="C1819" s="270">
        <v>1257.3879999999999</v>
      </c>
      <c r="D1819" s="270">
        <v>633.77445</v>
      </c>
      <c r="E1819" s="270">
        <v>339.03439999999995</v>
      </c>
      <c r="F1819" s="270">
        <v>23.4056</v>
      </c>
      <c r="G1819" s="270">
        <v>308.90359999999998</v>
      </c>
      <c r="H1819" s="270">
        <v>2562.50605</v>
      </c>
    </row>
    <row r="1820" spans="1:8">
      <c r="A1820" s="268">
        <v>42080</v>
      </c>
      <c r="B1820" s="269" t="s">
        <v>202</v>
      </c>
      <c r="C1820" s="270">
        <v>186.7739</v>
      </c>
      <c r="D1820" s="270">
        <v>94.141749999999988</v>
      </c>
      <c r="E1820" s="270">
        <v>50.360799999999998</v>
      </c>
      <c r="F1820" s="270">
        <v>3.4764999999999997</v>
      </c>
      <c r="G1820" s="270">
        <v>45.884699999999995</v>
      </c>
      <c r="H1820" s="270">
        <v>380.63764999999995</v>
      </c>
    </row>
    <row r="1821" spans="1:8">
      <c r="A1821" s="268">
        <v>42080</v>
      </c>
      <c r="B1821" s="269" t="s">
        <v>203</v>
      </c>
      <c r="C1821" s="270">
        <v>10.00535</v>
      </c>
      <c r="D1821" s="270">
        <v>5.04305</v>
      </c>
      <c r="E1821" s="270">
        <v>2.6978999999999997</v>
      </c>
      <c r="F1821" s="270">
        <v>0.18614999999999998</v>
      </c>
      <c r="G1821" s="270">
        <v>2.4581999999999997</v>
      </c>
      <c r="H1821" s="270">
        <v>20.390650000000001</v>
      </c>
    </row>
    <row r="1822" spans="1:8">
      <c r="A1822" s="268">
        <v>42080</v>
      </c>
      <c r="B1822" s="269" t="s">
        <v>204</v>
      </c>
      <c r="C1822" s="270">
        <v>0</v>
      </c>
      <c r="D1822" s="270">
        <v>0</v>
      </c>
      <c r="E1822" s="270">
        <v>0</v>
      </c>
      <c r="F1822" s="270">
        <v>0</v>
      </c>
      <c r="G1822" s="270">
        <v>0</v>
      </c>
      <c r="H1822" s="270">
        <v>0</v>
      </c>
    </row>
    <row r="1823" spans="1:8">
      <c r="A1823" s="268">
        <v>42080</v>
      </c>
      <c r="B1823" s="269" t="s">
        <v>205</v>
      </c>
      <c r="C1823" s="270">
        <v>0</v>
      </c>
      <c r="D1823" s="270">
        <v>0</v>
      </c>
      <c r="E1823" s="270">
        <v>0</v>
      </c>
      <c r="F1823" s="270">
        <v>0</v>
      </c>
      <c r="G1823" s="270">
        <v>0</v>
      </c>
      <c r="H1823" s="270">
        <v>0</v>
      </c>
    </row>
    <row r="1824" spans="1:8">
      <c r="A1824" s="268">
        <v>42080</v>
      </c>
      <c r="B1824" s="269" t="s">
        <v>71</v>
      </c>
      <c r="C1824" s="270">
        <v>0</v>
      </c>
      <c r="D1824" s="270">
        <v>0</v>
      </c>
      <c r="E1824" s="270">
        <v>0</v>
      </c>
      <c r="F1824" s="270">
        <v>0</v>
      </c>
      <c r="G1824" s="270">
        <v>0</v>
      </c>
      <c r="H1824" s="270">
        <v>0</v>
      </c>
    </row>
    <row r="1825" spans="1:8">
      <c r="A1825" s="268">
        <v>42080</v>
      </c>
      <c r="B1825" s="269" t="s">
        <v>206</v>
      </c>
      <c r="C1825" s="270">
        <v>0</v>
      </c>
      <c r="D1825" s="270">
        <v>0</v>
      </c>
      <c r="E1825" s="270">
        <v>0</v>
      </c>
      <c r="F1825" s="270">
        <v>0</v>
      </c>
      <c r="G1825" s="270">
        <v>0</v>
      </c>
      <c r="H1825" s="270">
        <v>0</v>
      </c>
    </row>
    <row r="1826" spans="1:8">
      <c r="A1826" s="268">
        <v>42081</v>
      </c>
      <c r="B1826" s="269" t="s">
        <v>185</v>
      </c>
      <c r="C1826" s="270">
        <v>0</v>
      </c>
      <c r="D1826" s="270">
        <v>0</v>
      </c>
      <c r="E1826" s="270">
        <v>0</v>
      </c>
      <c r="F1826" s="270">
        <v>0</v>
      </c>
      <c r="G1826" s="270">
        <v>0</v>
      </c>
      <c r="H1826" s="270">
        <v>0</v>
      </c>
    </row>
    <row r="1827" spans="1:8">
      <c r="A1827" s="268">
        <v>42081</v>
      </c>
      <c r="B1827" s="269" t="s">
        <v>186</v>
      </c>
      <c r="C1827" s="270">
        <v>0</v>
      </c>
      <c r="D1827" s="270">
        <v>0</v>
      </c>
      <c r="E1827" s="270">
        <v>0</v>
      </c>
      <c r="F1827" s="270">
        <v>0</v>
      </c>
      <c r="G1827" s="270">
        <v>0</v>
      </c>
      <c r="H1827" s="270">
        <v>0</v>
      </c>
    </row>
    <row r="1828" spans="1:8">
      <c r="A1828" s="268">
        <v>42081</v>
      </c>
      <c r="B1828" s="269" t="s">
        <v>187</v>
      </c>
      <c r="C1828" s="270">
        <v>0</v>
      </c>
      <c r="D1828" s="270">
        <v>0</v>
      </c>
      <c r="E1828" s="270">
        <v>0</v>
      </c>
      <c r="F1828" s="270">
        <v>0</v>
      </c>
      <c r="G1828" s="270">
        <v>0</v>
      </c>
      <c r="H1828" s="270">
        <v>0</v>
      </c>
    </row>
    <row r="1829" spans="1:8">
      <c r="A1829" s="268">
        <v>42081</v>
      </c>
      <c r="B1829" s="269" t="s">
        <v>188</v>
      </c>
      <c r="C1829" s="270">
        <v>0</v>
      </c>
      <c r="D1829" s="270">
        <v>0</v>
      </c>
      <c r="E1829" s="270">
        <v>0</v>
      </c>
      <c r="F1829" s="270">
        <v>0</v>
      </c>
      <c r="G1829" s="270">
        <v>0</v>
      </c>
      <c r="H1829" s="270">
        <v>0</v>
      </c>
    </row>
    <row r="1830" spans="1:8">
      <c r="A1830" s="268">
        <v>42081</v>
      </c>
      <c r="B1830" s="269" t="s">
        <v>189</v>
      </c>
      <c r="C1830" s="270">
        <v>0</v>
      </c>
      <c r="D1830" s="270">
        <v>0</v>
      </c>
      <c r="E1830" s="270">
        <v>0</v>
      </c>
      <c r="F1830" s="270">
        <v>0</v>
      </c>
      <c r="G1830" s="270">
        <v>0</v>
      </c>
      <c r="H1830" s="270">
        <v>0</v>
      </c>
    </row>
    <row r="1831" spans="1:8">
      <c r="A1831" s="268">
        <v>42081</v>
      </c>
      <c r="B1831" s="269" t="s">
        <v>190</v>
      </c>
      <c r="C1831" s="270">
        <v>0</v>
      </c>
      <c r="D1831" s="270">
        <v>0</v>
      </c>
      <c r="E1831" s="270">
        <v>0</v>
      </c>
      <c r="F1831" s="270">
        <v>0</v>
      </c>
      <c r="G1831" s="270">
        <v>0</v>
      </c>
      <c r="H1831" s="270">
        <v>0</v>
      </c>
    </row>
    <row r="1832" spans="1:8">
      <c r="A1832" s="268">
        <v>42081</v>
      </c>
      <c r="B1832" s="269" t="s">
        <v>191</v>
      </c>
      <c r="C1832" s="270">
        <v>26.68235</v>
      </c>
      <c r="D1832" s="270">
        <v>13.448699999999999</v>
      </c>
      <c r="E1832" s="270">
        <v>7.1943999999999999</v>
      </c>
      <c r="F1832" s="270">
        <v>0.49639999999999995</v>
      </c>
      <c r="G1832" s="270">
        <v>6.5551999999999992</v>
      </c>
      <c r="H1832" s="270">
        <v>54.377049999999997</v>
      </c>
    </row>
    <row r="1833" spans="1:8">
      <c r="A1833" s="268">
        <v>42081</v>
      </c>
      <c r="B1833" s="269" t="s">
        <v>192</v>
      </c>
      <c r="C1833" s="270">
        <v>673.71934999999996</v>
      </c>
      <c r="D1833" s="270">
        <v>339.58179999999999</v>
      </c>
      <c r="E1833" s="270">
        <v>181.65774999999999</v>
      </c>
      <c r="F1833" s="270">
        <v>12.540899999999999</v>
      </c>
      <c r="G1833" s="270">
        <v>165.5137</v>
      </c>
      <c r="H1833" s="270">
        <v>1373.0134999999998</v>
      </c>
    </row>
    <row r="1834" spans="1:8">
      <c r="A1834" s="268">
        <v>42081</v>
      </c>
      <c r="B1834" s="269" t="s">
        <v>193</v>
      </c>
      <c r="C1834" s="270">
        <v>2864.9759999999997</v>
      </c>
      <c r="D1834" s="270">
        <v>1444.0650000000001</v>
      </c>
      <c r="E1834" s="270">
        <v>772.49529999999993</v>
      </c>
      <c r="F1834" s="270">
        <v>53.330699999999993</v>
      </c>
      <c r="G1834" s="270">
        <v>703.84249999999997</v>
      </c>
      <c r="H1834" s="270">
        <v>5838.7094999999999</v>
      </c>
    </row>
    <row r="1835" spans="1:8">
      <c r="A1835" s="268">
        <v>42081</v>
      </c>
      <c r="B1835" s="269" t="s">
        <v>65</v>
      </c>
      <c r="C1835" s="270">
        <v>5553.1842999999999</v>
      </c>
      <c r="D1835" s="270">
        <v>2799.0313000000001</v>
      </c>
      <c r="E1835" s="270">
        <v>1497.3276999999998</v>
      </c>
      <c r="F1835" s="270">
        <v>103.37105</v>
      </c>
      <c r="G1835" s="270">
        <v>1364.25765</v>
      </c>
      <c r="H1835" s="270">
        <v>11317.171999999999</v>
      </c>
    </row>
    <row r="1836" spans="1:8">
      <c r="A1836" s="268">
        <v>42081</v>
      </c>
      <c r="B1836" s="269" t="s">
        <v>194</v>
      </c>
      <c r="C1836" s="270">
        <v>8281.4156999999996</v>
      </c>
      <c r="D1836" s="270">
        <v>4174.1714999999995</v>
      </c>
      <c r="E1836" s="270">
        <v>2232.9517000000001</v>
      </c>
      <c r="F1836" s="270">
        <v>154.15684999999999</v>
      </c>
      <c r="G1836" s="270">
        <v>2034.5047499999998</v>
      </c>
      <c r="H1836" s="270">
        <v>16877.200500000003</v>
      </c>
    </row>
    <row r="1837" spans="1:8">
      <c r="A1837" s="268">
        <v>42081</v>
      </c>
      <c r="B1837" s="269" t="s">
        <v>195</v>
      </c>
      <c r="C1837" s="270">
        <v>10055.766900000001</v>
      </c>
      <c r="D1837" s="270">
        <v>5068.5159999999996</v>
      </c>
      <c r="E1837" s="270">
        <v>2711.3767499999999</v>
      </c>
      <c r="F1837" s="270">
        <v>187.18615</v>
      </c>
      <c r="G1837" s="270">
        <v>2470.4119500000002</v>
      </c>
      <c r="H1837" s="270">
        <v>20493.257750000004</v>
      </c>
    </row>
    <row r="1838" spans="1:8">
      <c r="A1838" s="268">
        <v>42081</v>
      </c>
      <c r="B1838" s="269" t="s">
        <v>196</v>
      </c>
      <c r="C1838" s="270">
        <v>11113.04025</v>
      </c>
      <c r="D1838" s="270">
        <v>5601.4251999999997</v>
      </c>
      <c r="E1838" s="270">
        <v>2996.4531499999998</v>
      </c>
      <c r="F1838" s="270">
        <v>206.86704999999998</v>
      </c>
      <c r="G1838" s="270">
        <v>2730.1532499999998</v>
      </c>
      <c r="H1838" s="270">
        <v>22647.938900000001</v>
      </c>
    </row>
    <row r="1839" spans="1:8">
      <c r="A1839" s="268">
        <v>42081</v>
      </c>
      <c r="B1839" s="269" t="s">
        <v>197</v>
      </c>
      <c r="C1839" s="270">
        <v>10869.5671</v>
      </c>
      <c r="D1839" s="270">
        <v>5478.7047499999999</v>
      </c>
      <c r="E1839" s="270">
        <v>2930.8050999999996</v>
      </c>
      <c r="F1839" s="270">
        <v>202.33484999999999</v>
      </c>
      <c r="G1839" s="270">
        <v>2670.3387499999999</v>
      </c>
      <c r="H1839" s="270">
        <v>22151.750550000001</v>
      </c>
    </row>
    <row r="1840" spans="1:8">
      <c r="A1840" s="268">
        <v>42081</v>
      </c>
      <c r="B1840" s="269" t="s">
        <v>198</v>
      </c>
      <c r="C1840" s="270">
        <v>8985.1527999999998</v>
      </c>
      <c r="D1840" s="270">
        <v>4528.8832999999995</v>
      </c>
      <c r="E1840" s="270">
        <v>2422.7031499999998</v>
      </c>
      <c r="F1840" s="270">
        <v>167.25704999999999</v>
      </c>
      <c r="G1840" s="270">
        <v>2207.3930500000001</v>
      </c>
      <c r="H1840" s="270">
        <v>18311.389350000001</v>
      </c>
    </row>
    <row r="1841" spans="1:8">
      <c r="A1841" s="268">
        <v>42081</v>
      </c>
      <c r="B1841" s="269" t="s">
        <v>199</v>
      </c>
      <c r="C1841" s="270">
        <v>7454.2747500000005</v>
      </c>
      <c r="D1841" s="270">
        <v>3757.2584000000002</v>
      </c>
      <c r="E1841" s="270">
        <v>2009.92615</v>
      </c>
      <c r="F1841" s="270">
        <v>138.75995</v>
      </c>
      <c r="G1841" s="270">
        <v>1831.30035</v>
      </c>
      <c r="H1841" s="270">
        <v>15191.5196</v>
      </c>
    </row>
    <row r="1842" spans="1:8">
      <c r="A1842" s="268">
        <v>42081</v>
      </c>
      <c r="B1842" s="269" t="s">
        <v>200</v>
      </c>
      <c r="C1842" s="270">
        <v>5059.5680499999999</v>
      </c>
      <c r="D1842" s="270">
        <v>2550.2286499999996</v>
      </c>
      <c r="E1842" s="270">
        <v>1364.2312999999999</v>
      </c>
      <c r="F1842" s="270">
        <v>94.182549999999992</v>
      </c>
      <c r="G1842" s="270">
        <v>1242.9898499999999</v>
      </c>
      <c r="H1842" s="270">
        <v>10311.2004</v>
      </c>
    </row>
    <row r="1843" spans="1:8">
      <c r="A1843" s="268">
        <v>42081</v>
      </c>
      <c r="B1843" s="269" t="s">
        <v>201</v>
      </c>
      <c r="C1843" s="270">
        <v>1877.7435</v>
      </c>
      <c r="D1843" s="270">
        <v>946.45884999999998</v>
      </c>
      <c r="E1843" s="270">
        <v>506.30334999999997</v>
      </c>
      <c r="F1843" s="270">
        <v>34.953699999999998</v>
      </c>
      <c r="G1843" s="270">
        <v>461.30775</v>
      </c>
      <c r="H1843" s="270">
        <v>3826.7671499999997</v>
      </c>
    </row>
    <row r="1844" spans="1:8">
      <c r="A1844" s="268">
        <v>42081</v>
      </c>
      <c r="B1844" s="269" t="s">
        <v>202</v>
      </c>
      <c r="C1844" s="270">
        <v>273.49005</v>
      </c>
      <c r="D1844" s="270">
        <v>137.85045</v>
      </c>
      <c r="E1844" s="270">
        <v>73.742599999999996</v>
      </c>
      <c r="F1844" s="270">
        <v>5.0906500000000001</v>
      </c>
      <c r="G1844" s="270">
        <v>67.188249999999996</v>
      </c>
      <c r="H1844" s="270">
        <v>557.36199999999997</v>
      </c>
    </row>
    <row r="1845" spans="1:8">
      <c r="A1845" s="268">
        <v>42081</v>
      </c>
      <c r="B1845" s="269" t="s">
        <v>203</v>
      </c>
      <c r="C1845" s="270">
        <v>10.00535</v>
      </c>
      <c r="D1845" s="270">
        <v>5.04305</v>
      </c>
      <c r="E1845" s="270">
        <v>2.6978999999999997</v>
      </c>
      <c r="F1845" s="270">
        <v>0.18614999999999998</v>
      </c>
      <c r="G1845" s="270">
        <v>2.4581999999999997</v>
      </c>
      <c r="H1845" s="270">
        <v>20.390650000000001</v>
      </c>
    </row>
    <row r="1846" spans="1:8">
      <c r="A1846" s="268">
        <v>42081</v>
      </c>
      <c r="B1846" s="269" t="s">
        <v>204</v>
      </c>
      <c r="C1846" s="270">
        <v>0</v>
      </c>
      <c r="D1846" s="270">
        <v>0</v>
      </c>
      <c r="E1846" s="270">
        <v>0</v>
      </c>
      <c r="F1846" s="270">
        <v>0</v>
      </c>
      <c r="G1846" s="270">
        <v>0</v>
      </c>
      <c r="H1846" s="270">
        <v>0</v>
      </c>
    </row>
    <row r="1847" spans="1:8">
      <c r="A1847" s="268">
        <v>42081</v>
      </c>
      <c r="B1847" s="269" t="s">
        <v>205</v>
      </c>
      <c r="C1847" s="270">
        <v>0</v>
      </c>
      <c r="D1847" s="270">
        <v>0</v>
      </c>
      <c r="E1847" s="270">
        <v>0</v>
      </c>
      <c r="F1847" s="270">
        <v>0</v>
      </c>
      <c r="G1847" s="270">
        <v>0</v>
      </c>
      <c r="H1847" s="270">
        <v>0</v>
      </c>
    </row>
    <row r="1848" spans="1:8">
      <c r="A1848" s="268">
        <v>42081</v>
      </c>
      <c r="B1848" s="269" t="s">
        <v>71</v>
      </c>
      <c r="C1848" s="270">
        <v>0</v>
      </c>
      <c r="D1848" s="270">
        <v>0</v>
      </c>
      <c r="E1848" s="270">
        <v>0</v>
      </c>
      <c r="F1848" s="270">
        <v>0</v>
      </c>
      <c r="G1848" s="270">
        <v>0</v>
      </c>
      <c r="H1848" s="270">
        <v>0</v>
      </c>
    </row>
    <row r="1849" spans="1:8">
      <c r="A1849" s="268">
        <v>42081</v>
      </c>
      <c r="B1849" s="269" t="s">
        <v>206</v>
      </c>
      <c r="C1849" s="270">
        <v>0</v>
      </c>
      <c r="D1849" s="270">
        <v>0</v>
      </c>
      <c r="E1849" s="270">
        <v>0</v>
      </c>
      <c r="F1849" s="270">
        <v>0</v>
      </c>
      <c r="G1849" s="270">
        <v>0</v>
      </c>
      <c r="H1849" s="270">
        <v>0</v>
      </c>
    </row>
    <row r="1850" spans="1:8">
      <c r="A1850" s="268">
        <v>42082</v>
      </c>
      <c r="B1850" s="269" t="s">
        <v>185</v>
      </c>
      <c r="C1850" s="270">
        <v>0</v>
      </c>
      <c r="D1850" s="270">
        <v>0</v>
      </c>
      <c r="E1850" s="270">
        <v>0</v>
      </c>
      <c r="F1850" s="270">
        <v>0</v>
      </c>
      <c r="G1850" s="270">
        <v>0</v>
      </c>
      <c r="H1850" s="270">
        <v>0</v>
      </c>
    </row>
    <row r="1851" spans="1:8">
      <c r="A1851" s="268">
        <v>42082</v>
      </c>
      <c r="B1851" s="269" t="s">
        <v>186</v>
      </c>
      <c r="C1851" s="270">
        <v>0</v>
      </c>
      <c r="D1851" s="270">
        <v>0</v>
      </c>
      <c r="E1851" s="270">
        <v>0</v>
      </c>
      <c r="F1851" s="270">
        <v>0</v>
      </c>
      <c r="G1851" s="270">
        <v>0</v>
      </c>
      <c r="H1851" s="270">
        <v>0</v>
      </c>
    </row>
    <row r="1852" spans="1:8">
      <c r="A1852" s="268">
        <v>42082</v>
      </c>
      <c r="B1852" s="269" t="s">
        <v>187</v>
      </c>
      <c r="C1852" s="270">
        <v>0</v>
      </c>
      <c r="D1852" s="270">
        <v>0</v>
      </c>
      <c r="E1852" s="270">
        <v>0</v>
      </c>
      <c r="F1852" s="270">
        <v>0</v>
      </c>
      <c r="G1852" s="270">
        <v>0</v>
      </c>
      <c r="H1852" s="270">
        <v>0</v>
      </c>
    </row>
    <row r="1853" spans="1:8">
      <c r="A1853" s="268">
        <v>42082</v>
      </c>
      <c r="B1853" s="269" t="s">
        <v>188</v>
      </c>
      <c r="C1853" s="270">
        <v>0</v>
      </c>
      <c r="D1853" s="270">
        <v>0</v>
      </c>
      <c r="E1853" s="270">
        <v>0</v>
      </c>
      <c r="F1853" s="270">
        <v>0</v>
      </c>
      <c r="G1853" s="270">
        <v>0</v>
      </c>
      <c r="H1853" s="270">
        <v>0</v>
      </c>
    </row>
    <row r="1854" spans="1:8">
      <c r="A1854" s="268">
        <v>42082</v>
      </c>
      <c r="B1854" s="269" t="s">
        <v>189</v>
      </c>
      <c r="C1854" s="270">
        <v>0</v>
      </c>
      <c r="D1854" s="270">
        <v>0</v>
      </c>
      <c r="E1854" s="270">
        <v>0</v>
      </c>
      <c r="F1854" s="270">
        <v>0</v>
      </c>
      <c r="G1854" s="270">
        <v>0</v>
      </c>
      <c r="H1854" s="270">
        <v>0</v>
      </c>
    </row>
    <row r="1855" spans="1:8">
      <c r="A1855" s="268">
        <v>42082</v>
      </c>
      <c r="B1855" s="269" t="s">
        <v>190</v>
      </c>
      <c r="C1855" s="270">
        <v>0</v>
      </c>
      <c r="D1855" s="270">
        <v>0</v>
      </c>
      <c r="E1855" s="270">
        <v>0</v>
      </c>
      <c r="F1855" s="270">
        <v>0</v>
      </c>
      <c r="G1855" s="270">
        <v>0</v>
      </c>
      <c r="H1855" s="270">
        <v>0</v>
      </c>
    </row>
    <row r="1856" spans="1:8">
      <c r="A1856" s="268">
        <v>42082</v>
      </c>
      <c r="B1856" s="269" t="s">
        <v>191</v>
      </c>
      <c r="C1856" s="270">
        <v>33.3523</v>
      </c>
      <c r="D1856" s="270">
        <v>16.811299999999999</v>
      </c>
      <c r="E1856" s="270">
        <v>8.9930000000000003</v>
      </c>
      <c r="F1856" s="270">
        <v>0.62049999999999994</v>
      </c>
      <c r="G1856" s="270">
        <v>8.1940000000000008</v>
      </c>
      <c r="H1856" s="270">
        <v>67.971100000000007</v>
      </c>
    </row>
    <row r="1857" spans="1:8">
      <c r="A1857" s="268">
        <v>42082</v>
      </c>
      <c r="B1857" s="269" t="s">
        <v>192</v>
      </c>
      <c r="C1857" s="270">
        <v>1010.57945</v>
      </c>
      <c r="D1857" s="270">
        <v>509.37355000000002</v>
      </c>
      <c r="E1857" s="270">
        <v>272.4862</v>
      </c>
      <c r="F1857" s="270">
        <v>18.811350000000001</v>
      </c>
      <c r="G1857" s="270">
        <v>248.27055000000001</v>
      </c>
      <c r="H1857" s="270">
        <v>2059.5210999999999</v>
      </c>
    </row>
    <row r="1858" spans="1:8">
      <c r="A1858" s="268">
        <v>42082</v>
      </c>
      <c r="B1858" s="269" t="s">
        <v>193</v>
      </c>
      <c r="C1858" s="270">
        <v>3642.0885000000003</v>
      </c>
      <c r="D1858" s="270">
        <v>1835.76115</v>
      </c>
      <c r="E1858" s="270">
        <v>982.03134999999986</v>
      </c>
      <c r="F1858" s="270">
        <v>67.796849999999992</v>
      </c>
      <c r="G1858" s="270">
        <v>894.7559</v>
      </c>
      <c r="H1858" s="270">
        <v>7422.4337500000011</v>
      </c>
    </row>
    <row r="1859" spans="1:8">
      <c r="A1859" s="268">
        <v>42082</v>
      </c>
      <c r="B1859" s="269" t="s">
        <v>65</v>
      </c>
      <c r="C1859" s="270">
        <v>6963.9938999999995</v>
      </c>
      <c r="D1859" s="270">
        <v>3510.1370500000003</v>
      </c>
      <c r="E1859" s="270">
        <v>1877.7299</v>
      </c>
      <c r="F1859" s="270">
        <v>129.6335</v>
      </c>
      <c r="G1859" s="270">
        <v>1710.8527999999999</v>
      </c>
      <c r="H1859" s="270">
        <v>14192.34715</v>
      </c>
    </row>
    <row r="1860" spans="1:8">
      <c r="A1860" s="268">
        <v>42082</v>
      </c>
      <c r="B1860" s="269" t="s">
        <v>194</v>
      </c>
      <c r="C1860" s="270">
        <v>9528.7983500000009</v>
      </c>
      <c r="D1860" s="270">
        <v>4802.9029</v>
      </c>
      <c r="E1860" s="270">
        <v>2569.2882</v>
      </c>
      <c r="F1860" s="270">
        <v>177.37629999999999</v>
      </c>
      <c r="G1860" s="270">
        <v>2340.951</v>
      </c>
      <c r="H1860" s="270">
        <v>19419.316750000002</v>
      </c>
    </row>
    <row r="1861" spans="1:8">
      <c r="A1861" s="268">
        <v>42082</v>
      </c>
      <c r="B1861" s="269" t="s">
        <v>195</v>
      </c>
      <c r="C1861" s="270">
        <v>11319.824850000001</v>
      </c>
      <c r="D1861" s="270">
        <v>5705.6530499999999</v>
      </c>
      <c r="E1861" s="270">
        <v>3052.20975</v>
      </c>
      <c r="F1861" s="270">
        <v>210.71585000000002</v>
      </c>
      <c r="G1861" s="270">
        <v>2780.9543499999995</v>
      </c>
      <c r="H1861" s="270">
        <v>23069.35785</v>
      </c>
    </row>
    <row r="1862" spans="1:8">
      <c r="A1862" s="268">
        <v>42082</v>
      </c>
      <c r="B1862" s="269" t="s">
        <v>196</v>
      </c>
      <c r="C1862" s="270">
        <v>12403.779700000001</v>
      </c>
      <c r="D1862" s="270">
        <v>6252.0109499999999</v>
      </c>
      <c r="E1862" s="270">
        <v>3344.4805499999998</v>
      </c>
      <c r="F1862" s="270">
        <v>230.89399999999998</v>
      </c>
      <c r="G1862" s="270">
        <v>3047.2508499999999</v>
      </c>
      <c r="H1862" s="270">
        <v>25278.41605</v>
      </c>
    </row>
    <row r="1863" spans="1:8">
      <c r="A1863" s="268">
        <v>42082</v>
      </c>
      <c r="B1863" s="269" t="s">
        <v>197</v>
      </c>
      <c r="C1863" s="270">
        <v>12557.201299999999</v>
      </c>
      <c r="D1863" s="270">
        <v>6329.3413999999993</v>
      </c>
      <c r="E1863" s="270">
        <v>3385.8483500000002</v>
      </c>
      <c r="F1863" s="270">
        <v>233.75</v>
      </c>
      <c r="G1863" s="270">
        <v>3084.9423999999999</v>
      </c>
      <c r="H1863" s="270">
        <v>25591.083449999998</v>
      </c>
    </row>
    <row r="1864" spans="1:8">
      <c r="A1864" s="268">
        <v>42082</v>
      </c>
      <c r="B1864" s="269" t="s">
        <v>198</v>
      </c>
      <c r="C1864" s="270">
        <v>11793.430399999999</v>
      </c>
      <c r="D1864" s="270">
        <v>5944.3696</v>
      </c>
      <c r="E1864" s="270">
        <v>3179.9095000000002</v>
      </c>
      <c r="F1864" s="270">
        <v>219.53205000000003</v>
      </c>
      <c r="G1864" s="270">
        <v>2897.3057499999995</v>
      </c>
      <c r="H1864" s="270">
        <v>24034.547300000002</v>
      </c>
    </row>
    <row r="1865" spans="1:8">
      <c r="A1865" s="268">
        <v>42082</v>
      </c>
      <c r="B1865" s="269" t="s">
        <v>199</v>
      </c>
      <c r="C1865" s="270">
        <v>9835.6406999999999</v>
      </c>
      <c r="D1865" s="270">
        <v>4957.5637999999999</v>
      </c>
      <c r="E1865" s="270">
        <v>2652.02295</v>
      </c>
      <c r="F1865" s="270">
        <v>183.0883</v>
      </c>
      <c r="G1865" s="270">
        <v>2416.3332499999997</v>
      </c>
      <c r="H1865" s="270">
        <v>20044.648999999998</v>
      </c>
    </row>
    <row r="1866" spans="1:8">
      <c r="A1866" s="268">
        <v>42082</v>
      </c>
      <c r="B1866" s="269" t="s">
        <v>200</v>
      </c>
      <c r="C1866" s="270">
        <v>6453.7015000000001</v>
      </c>
      <c r="D1866" s="270">
        <v>3252.92875</v>
      </c>
      <c r="E1866" s="270">
        <v>1740.1369999999999</v>
      </c>
      <c r="F1866" s="270">
        <v>120.1339</v>
      </c>
      <c r="G1866" s="270">
        <v>1585.4879999999998</v>
      </c>
      <c r="H1866" s="270">
        <v>13152.389150000001</v>
      </c>
    </row>
    <row r="1867" spans="1:8">
      <c r="A1867" s="268">
        <v>42082</v>
      </c>
      <c r="B1867" s="269" t="s">
        <v>201</v>
      </c>
      <c r="C1867" s="270">
        <v>2784.9306500000002</v>
      </c>
      <c r="D1867" s="270">
        <v>1403.7180499999999</v>
      </c>
      <c r="E1867" s="270">
        <v>750.91210000000001</v>
      </c>
      <c r="F1867" s="270">
        <v>51.840649999999997</v>
      </c>
      <c r="G1867" s="270">
        <v>684.17689999999993</v>
      </c>
      <c r="H1867" s="270">
        <v>5675.5783499999998</v>
      </c>
    </row>
    <row r="1868" spans="1:8">
      <c r="A1868" s="268">
        <v>42082</v>
      </c>
      <c r="B1868" s="269" t="s">
        <v>202</v>
      </c>
      <c r="C1868" s="270">
        <v>456.92854999999997</v>
      </c>
      <c r="D1868" s="270">
        <v>230.3109</v>
      </c>
      <c r="E1868" s="270">
        <v>123.20325</v>
      </c>
      <c r="F1868" s="270">
        <v>8.5059500000000003</v>
      </c>
      <c r="G1868" s="270">
        <v>112.25439999999999</v>
      </c>
      <c r="H1868" s="270">
        <v>931.20304999999985</v>
      </c>
    </row>
    <row r="1869" spans="1:8">
      <c r="A1869" s="268">
        <v>42082</v>
      </c>
      <c r="B1869" s="269" t="s">
        <v>203</v>
      </c>
      <c r="C1869" s="270">
        <v>16.67615</v>
      </c>
      <c r="D1869" s="270">
        <v>8.4056499999999996</v>
      </c>
      <c r="E1869" s="270">
        <v>4.4965000000000002</v>
      </c>
      <c r="F1869" s="270">
        <v>0.31024999999999997</v>
      </c>
      <c r="G1869" s="270">
        <v>4.0970000000000004</v>
      </c>
      <c r="H1869" s="270">
        <v>33.985550000000003</v>
      </c>
    </row>
    <row r="1870" spans="1:8">
      <c r="A1870" s="268">
        <v>42082</v>
      </c>
      <c r="B1870" s="269" t="s">
        <v>204</v>
      </c>
      <c r="C1870" s="270">
        <v>0</v>
      </c>
      <c r="D1870" s="270">
        <v>0</v>
      </c>
      <c r="E1870" s="270">
        <v>0</v>
      </c>
      <c r="F1870" s="270">
        <v>0</v>
      </c>
      <c r="G1870" s="270">
        <v>0</v>
      </c>
      <c r="H1870" s="270">
        <v>0</v>
      </c>
    </row>
    <row r="1871" spans="1:8">
      <c r="A1871" s="268">
        <v>42082</v>
      </c>
      <c r="B1871" s="269" t="s">
        <v>205</v>
      </c>
      <c r="C1871" s="270">
        <v>0</v>
      </c>
      <c r="D1871" s="270">
        <v>0</v>
      </c>
      <c r="E1871" s="270">
        <v>0</v>
      </c>
      <c r="F1871" s="270">
        <v>0</v>
      </c>
      <c r="G1871" s="270">
        <v>0</v>
      </c>
      <c r="H1871" s="270">
        <v>0</v>
      </c>
    </row>
    <row r="1872" spans="1:8">
      <c r="A1872" s="268">
        <v>42082</v>
      </c>
      <c r="B1872" s="269" t="s">
        <v>71</v>
      </c>
      <c r="C1872" s="270">
        <v>0</v>
      </c>
      <c r="D1872" s="270">
        <v>0</v>
      </c>
      <c r="E1872" s="270">
        <v>0</v>
      </c>
      <c r="F1872" s="270">
        <v>0</v>
      </c>
      <c r="G1872" s="270">
        <v>0</v>
      </c>
      <c r="H1872" s="270">
        <v>0</v>
      </c>
    </row>
    <row r="1873" spans="1:8">
      <c r="A1873" s="268">
        <v>42082</v>
      </c>
      <c r="B1873" s="269" t="s">
        <v>206</v>
      </c>
      <c r="C1873" s="270">
        <v>0</v>
      </c>
      <c r="D1873" s="270">
        <v>0</v>
      </c>
      <c r="E1873" s="270">
        <v>0</v>
      </c>
      <c r="F1873" s="270">
        <v>0</v>
      </c>
      <c r="G1873" s="270">
        <v>0</v>
      </c>
      <c r="H1873" s="270">
        <v>0</v>
      </c>
    </row>
    <row r="1874" spans="1:8">
      <c r="A1874" s="268">
        <v>42083</v>
      </c>
      <c r="B1874" s="269" t="s">
        <v>185</v>
      </c>
      <c r="C1874" s="270">
        <v>0</v>
      </c>
      <c r="D1874" s="270">
        <v>0</v>
      </c>
      <c r="E1874" s="270">
        <v>0</v>
      </c>
      <c r="F1874" s="270">
        <v>0</v>
      </c>
      <c r="G1874" s="270">
        <v>0</v>
      </c>
      <c r="H1874" s="270">
        <v>0</v>
      </c>
    </row>
    <row r="1875" spans="1:8">
      <c r="A1875" s="268">
        <v>42083</v>
      </c>
      <c r="B1875" s="269" t="s">
        <v>186</v>
      </c>
      <c r="C1875" s="270">
        <v>0</v>
      </c>
      <c r="D1875" s="270">
        <v>0</v>
      </c>
      <c r="E1875" s="270">
        <v>0</v>
      </c>
      <c r="F1875" s="270">
        <v>0</v>
      </c>
      <c r="G1875" s="270">
        <v>0</v>
      </c>
      <c r="H1875" s="270">
        <v>0</v>
      </c>
    </row>
    <row r="1876" spans="1:8">
      <c r="A1876" s="268">
        <v>42083</v>
      </c>
      <c r="B1876" s="269" t="s">
        <v>187</v>
      </c>
      <c r="C1876" s="270">
        <v>0</v>
      </c>
      <c r="D1876" s="270">
        <v>0</v>
      </c>
      <c r="E1876" s="270">
        <v>0</v>
      </c>
      <c r="F1876" s="270">
        <v>0</v>
      </c>
      <c r="G1876" s="270">
        <v>0</v>
      </c>
      <c r="H1876" s="270">
        <v>0</v>
      </c>
    </row>
    <row r="1877" spans="1:8">
      <c r="A1877" s="268">
        <v>42083</v>
      </c>
      <c r="B1877" s="269" t="s">
        <v>188</v>
      </c>
      <c r="C1877" s="270">
        <v>0</v>
      </c>
      <c r="D1877" s="270">
        <v>0</v>
      </c>
      <c r="E1877" s="270">
        <v>0</v>
      </c>
      <c r="F1877" s="270">
        <v>0</v>
      </c>
      <c r="G1877" s="270">
        <v>0</v>
      </c>
      <c r="H1877" s="270">
        <v>0</v>
      </c>
    </row>
    <row r="1878" spans="1:8">
      <c r="A1878" s="268">
        <v>42083</v>
      </c>
      <c r="B1878" s="269" t="s">
        <v>189</v>
      </c>
      <c r="C1878" s="270">
        <v>0</v>
      </c>
      <c r="D1878" s="270">
        <v>0</v>
      </c>
      <c r="E1878" s="270">
        <v>0</v>
      </c>
      <c r="F1878" s="270">
        <v>0</v>
      </c>
      <c r="G1878" s="270">
        <v>0</v>
      </c>
      <c r="H1878" s="270">
        <v>0</v>
      </c>
    </row>
    <row r="1879" spans="1:8">
      <c r="A1879" s="268">
        <v>42083</v>
      </c>
      <c r="B1879" s="269" t="s">
        <v>190</v>
      </c>
      <c r="C1879" s="270">
        <v>0</v>
      </c>
      <c r="D1879" s="270">
        <v>0</v>
      </c>
      <c r="E1879" s="270">
        <v>0</v>
      </c>
      <c r="F1879" s="270">
        <v>0</v>
      </c>
      <c r="G1879" s="270">
        <v>0</v>
      </c>
      <c r="H1879" s="270">
        <v>0</v>
      </c>
    </row>
    <row r="1880" spans="1:8">
      <c r="A1880" s="268">
        <v>42083</v>
      </c>
      <c r="B1880" s="269" t="s">
        <v>191</v>
      </c>
      <c r="C1880" s="270">
        <v>40.023099999999999</v>
      </c>
      <c r="D1880" s="270">
        <v>20.17305</v>
      </c>
      <c r="E1880" s="270">
        <v>10.791599999999999</v>
      </c>
      <c r="F1880" s="270">
        <v>0.74459999999999993</v>
      </c>
      <c r="G1880" s="270">
        <v>9.8327999999999989</v>
      </c>
      <c r="H1880" s="270">
        <v>81.565150000000003</v>
      </c>
    </row>
    <row r="1881" spans="1:8">
      <c r="A1881" s="268">
        <v>42083</v>
      </c>
      <c r="B1881" s="269" t="s">
        <v>192</v>
      </c>
      <c r="C1881" s="270">
        <v>1020.58565</v>
      </c>
      <c r="D1881" s="270">
        <v>514.41660000000002</v>
      </c>
      <c r="E1881" s="270">
        <v>275.1841</v>
      </c>
      <c r="F1881" s="270">
        <v>18.998349999999999</v>
      </c>
      <c r="G1881" s="270">
        <v>250.72875000000002</v>
      </c>
      <c r="H1881" s="270">
        <v>2079.91345</v>
      </c>
    </row>
    <row r="1882" spans="1:8">
      <c r="A1882" s="268">
        <v>42083</v>
      </c>
      <c r="B1882" s="269" t="s">
        <v>193</v>
      </c>
      <c r="C1882" s="270">
        <v>3698.78775</v>
      </c>
      <c r="D1882" s="270">
        <v>1864.3398499999998</v>
      </c>
      <c r="E1882" s="270">
        <v>997.31859999999995</v>
      </c>
      <c r="F1882" s="270">
        <v>68.852549999999994</v>
      </c>
      <c r="G1882" s="270">
        <v>908.68569999999988</v>
      </c>
      <c r="H1882" s="270">
        <v>7537.984449999999</v>
      </c>
    </row>
    <row r="1883" spans="1:8">
      <c r="A1883" s="268">
        <v>42083</v>
      </c>
      <c r="B1883" s="269" t="s">
        <v>65</v>
      </c>
      <c r="C1883" s="270">
        <v>7004.0169999999998</v>
      </c>
      <c r="D1883" s="270">
        <v>3530.3100999999997</v>
      </c>
      <c r="E1883" s="270">
        <v>1888.5206500000002</v>
      </c>
      <c r="F1883" s="270">
        <v>130.37809999999999</v>
      </c>
      <c r="G1883" s="270">
        <v>1720.6847499999999</v>
      </c>
      <c r="H1883" s="270">
        <v>14273.910600000003</v>
      </c>
    </row>
    <row r="1884" spans="1:8">
      <c r="A1884" s="268">
        <v>42083</v>
      </c>
      <c r="B1884" s="269" t="s">
        <v>194</v>
      </c>
      <c r="C1884" s="270">
        <v>9558.8152499999997</v>
      </c>
      <c r="D1884" s="270">
        <v>4818.0320499999998</v>
      </c>
      <c r="E1884" s="270">
        <v>2577.3818999999999</v>
      </c>
      <c r="F1884" s="270">
        <v>177.93559999999999</v>
      </c>
      <c r="G1884" s="270">
        <v>2348.3255999999997</v>
      </c>
      <c r="H1884" s="270">
        <v>19480.490400000002</v>
      </c>
    </row>
    <row r="1885" spans="1:8">
      <c r="A1885" s="268">
        <v>42083</v>
      </c>
      <c r="B1885" s="269" t="s">
        <v>195</v>
      </c>
      <c r="C1885" s="270">
        <v>11243.114899999999</v>
      </c>
      <c r="D1885" s="270">
        <v>5666.9882500000003</v>
      </c>
      <c r="E1885" s="270">
        <v>3031.52585</v>
      </c>
      <c r="F1885" s="270">
        <v>209.28784999999999</v>
      </c>
      <c r="G1885" s="270">
        <v>2762.1089999999999</v>
      </c>
      <c r="H1885" s="270">
        <v>22913.025850000002</v>
      </c>
    </row>
    <row r="1886" spans="1:8">
      <c r="A1886" s="268">
        <v>42083</v>
      </c>
      <c r="B1886" s="269" t="s">
        <v>196</v>
      </c>
      <c r="C1886" s="270">
        <v>12146.9658</v>
      </c>
      <c r="D1886" s="270">
        <v>6122.5661499999997</v>
      </c>
      <c r="E1886" s="270">
        <v>3275.2352999999998</v>
      </c>
      <c r="F1886" s="270">
        <v>226.11274999999998</v>
      </c>
      <c r="G1886" s="270">
        <v>2984.1596</v>
      </c>
      <c r="H1886" s="270">
        <v>24755.0396</v>
      </c>
    </row>
    <row r="1887" spans="1:8">
      <c r="A1887" s="268">
        <v>42083</v>
      </c>
      <c r="B1887" s="269" t="s">
        <v>197</v>
      </c>
      <c r="C1887" s="270">
        <v>12237.0182</v>
      </c>
      <c r="D1887" s="270">
        <v>6167.9552999999996</v>
      </c>
      <c r="E1887" s="270">
        <v>3299.5164</v>
      </c>
      <c r="F1887" s="270">
        <v>227.78979999999999</v>
      </c>
      <c r="G1887" s="270">
        <v>3006.2825499999999</v>
      </c>
      <c r="H1887" s="270">
        <v>24938.562249999999</v>
      </c>
    </row>
    <row r="1888" spans="1:8">
      <c r="A1888" s="268">
        <v>42083</v>
      </c>
      <c r="B1888" s="269" t="s">
        <v>198</v>
      </c>
      <c r="C1888" s="270">
        <v>11373.188699999999</v>
      </c>
      <c r="D1888" s="270">
        <v>5732.5504499999997</v>
      </c>
      <c r="E1888" s="270">
        <v>3066.5985499999997</v>
      </c>
      <c r="F1888" s="270">
        <v>211.70949999999999</v>
      </c>
      <c r="G1888" s="270">
        <v>2794.06475</v>
      </c>
      <c r="H1888" s="270">
        <v>23178.111949999999</v>
      </c>
    </row>
    <row r="1889" spans="1:8">
      <c r="A1889" s="268">
        <v>42083</v>
      </c>
      <c r="B1889" s="269" t="s">
        <v>199</v>
      </c>
      <c r="C1889" s="270">
        <v>9415.3998499999998</v>
      </c>
      <c r="D1889" s="270">
        <v>4745.7454999999991</v>
      </c>
      <c r="E1889" s="270">
        <v>2538.712</v>
      </c>
      <c r="F1889" s="270">
        <v>175.26575</v>
      </c>
      <c r="G1889" s="270">
        <v>2313.0922499999997</v>
      </c>
      <c r="H1889" s="270">
        <v>19188.215350000002</v>
      </c>
    </row>
    <row r="1890" spans="1:8">
      <c r="A1890" s="268">
        <v>42083</v>
      </c>
      <c r="B1890" s="269" t="s">
        <v>200</v>
      </c>
      <c r="C1890" s="270">
        <v>6276.9329500000003</v>
      </c>
      <c r="D1890" s="270">
        <v>3163.8300499999996</v>
      </c>
      <c r="E1890" s="270">
        <v>1692.4749499999998</v>
      </c>
      <c r="F1890" s="270">
        <v>116.84354999999999</v>
      </c>
      <c r="G1890" s="270">
        <v>1542.0615</v>
      </c>
      <c r="H1890" s="270">
        <v>12792.143</v>
      </c>
    </row>
    <row r="1891" spans="1:8">
      <c r="A1891" s="268">
        <v>42083</v>
      </c>
      <c r="B1891" s="269" t="s">
        <v>201</v>
      </c>
      <c r="C1891" s="270">
        <v>2711.5552499999999</v>
      </c>
      <c r="D1891" s="270">
        <v>1366.7345499999999</v>
      </c>
      <c r="E1891" s="270">
        <v>731.12749999999994</v>
      </c>
      <c r="F1891" s="270">
        <v>50.474699999999999</v>
      </c>
      <c r="G1891" s="270">
        <v>666.15094999999997</v>
      </c>
      <c r="H1891" s="270">
        <v>5526.04295</v>
      </c>
    </row>
    <row r="1892" spans="1:8">
      <c r="A1892" s="268">
        <v>42083</v>
      </c>
      <c r="B1892" s="269" t="s">
        <v>202</v>
      </c>
      <c r="C1892" s="270">
        <v>410.2355</v>
      </c>
      <c r="D1892" s="270">
        <v>206.77524999999997</v>
      </c>
      <c r="E1892" s="270">
        <v>110.61305</v>
      </c>
      <c r="F1892" s="270">
        <v>7.6364000000000001</v>
      </c>
      <c r="G1892" s="270">
        <v>100.78279999999999</v>
      </c>
      <c r="H1892" s="270">
        <v>836.04300000000001</v>
      </c>
    </row>
    <row r="1893" spans="1:8">
      <c r="A1893" s="268">
        <v>42083</v>
      </c>
      <c r="B1893" s="269" t="s">
        <v>203</v>
      </c>
      <c r="C1893" s="270">
        <v>16.67615</v>
      </c>
      <c r="D1893" s="270">
        <v>8.4056499999999996</v>
      </c>
      <c r="E1893" s="270">
        <v>4.4965000000000002</v>
      </c>
      <c r="F1893" s="270">
        <v>0.31024999999999997</v>
      </c>
      <c r="G1893" s="270">
        <v>4.0970000000000004</v>
      </c>
      <c r="H1893" s="270">
        <v>33.985550000000003</v>
      </c>
    </row>
    <row r="1894" spans="1:8">
      <c r="A1894" s="268">
        <v>42083</v>
      </c>
      <c r="B1894" s="269" t="s">
        <v>204</v>
      </c>
      <c r="C1894" s="270">
        <v>0</v>
      </c>
      <c r="D1894" s="270">
        <v>0</v>
      </c>
      <c r="E1894" s="270">
        <v>0</v>
      </c>
      <c r="F1894" s="270">
        <v>0</v>
      </c>
      <c r="G1894" s="270">
        <v>0</v>
      </c>
      <c r="H1894" s="270">
        <v>0</v>
      </c>
    </row>
    <row r="1895" spans="1:8">
      <c r="A1895" s="268">
        <v>42083</v>
      </c>
      <c r="B1895" s="269" t="s">
        <v>205</v>
      </c>
      <c r="C1895" s="270">
        <v>0</v>
      </c>
      <c r="D1895" s="270">
        <v>0</v>
      </c>
      <c r="E1895" s="270">
        <v>0</v>
      </c>
      <c r="F1895" s="270">
        <v>0</v>
      </c>
      <c r="G1895" s="270">
        <v>0</v>
      </c>
      <c r="H1895" s="270">
        <v>0</v>
      </c>
    </row>
    <row r="1896" spans="1:8">
      <c r="A1896" s="268">
        <v>42083</v>
      </c>
      <c r="B1896" s="269" t="s">
        <v>71</v>
      </c>
      <c r="C1896" s="270">
        <v>0</v>
      </c>
      <c r="D1896" s="270">
        <v>0</v>
      </c>
      <c r="E1896" s="270">
        <v>0</v>
      </c>
      <c r="F1896" s="270">
        <v>0</v>
      </c>
      <c r="G1896" s="270">
        <v>0</v>
      </c>
      <c r="H1896" s="270">
        <v>0</v>
      </c>
    </row>
    <row r="1897" spans="1:8">
      <c r="A1897" s="268">
        <v>42083</v>
      </c>
      <c r="B1897" s="269" t="s">
        <v>206</v>
      </c>
      <c r="C1897" s="270">
        <v>0</v>
      </c>
      <c r="D1897" s="270">
        <v>0</v>
      </c>
      <c r="E1897" s="270">
        <v>0</v>
      </c>
      <c r="F1897" s="270">
        <v>0</v>
      </c>
      <c r="G1897" s="270">
        <v>0</v>
      </c>
      <c r="H1897" s="270">
        <v>0</v>
      </c>
    </row>
    <row r="1898" spans="1:8">
      <c r="A1898" s="268">
        <v>42084</v>
      </c>
      <c r="B1898" s="269" t="s">
        <v>185</v>
      </c>
      <c r="C1898" s="270">
        <v>0</v>
      </c>
      <c r="D1898" s="270">
        <v>0</v>
      </c>
      <c r="E1898" s="270">
        <v>0</v>
      </c>
      <c r="F1898" s="270">
        <v>0</v>
      </c>
      <c r="G1898" s="270">
        <v>0</v>
      </c>
      <c r="H1898" s="270">
        <v>0</v>
      </c>
    </row>
    <row r="1899" spans="1:8">
      <c r="A1899" s="268">
        <v>42084</v>
      </c>
      <c r="B1899" s="269" t="s">
        <v>186</v>
      </c>
      <c r="C1899" s="270">
        <v>0</v>
      </c>
      <c r="D1899" s="270">
        <v>0</v>
      </c>
      <c r="E1899" s="270">
        <v>0</v>
      </c>
      <c r="F1899" s="270">
        <v>0</v>
      </c>
      <c r="G1899" s="270">
        <v>0</v>
      </c>
      <c r="H1899" s="270">
        <v>0</v>
      </c>
    </row>
    <row r="1900" spans="1:8">
      <c r="A1900" s="268">
        <v>42084</v>
      </c>
      <c r="B1900" s="269" t="s">
        <v>187</v>
      </c>
      <c r="C1900" s="270">
        <v>0</v>
      </c>
      <c r="D1900" s="270">
        <v>0</v>
      </c>
      <c r="E1900" s="270">
        <v>0</v>
      </c>
      <c r="F1900" s="270">
        <v>0</v>
      </c>
      <c r="G1900" s="270">
        <v>0</v>
      </c>
      <c r="H1900" s="270">
        <v>0</v>
      </c>
    </row>
    <row r="1901" spans="1:8">
      <c r="A1901" s="268">
        <v>42084</v>
      </c>
      <c r="B1901" s="269" t="s">
        <v>188</v>
      </c>
      <c r="C1901" s="270">
        <v>0</v>
      </c>
      <c r="D1901" s="270">
        <v>0</v>
      </c>
      <c r="E1901" s="270">
        <v>0</v>
      </c>
      <c r="F1901" s="270">
        <v>0</v>
      </c>
      <c r="G1901" s="270">
        <v>0</v>
      </c>
      <c r="H1901" s="270">
        <v>0</v>
      </c>
    </row>
    <row r="1902" spans="1:8">
      <c r="A1902" s="268">
        <v>42084</v>
      </c>
      <c r="B1902" s="269" t="s">
        <v>189</v>
      </c>
      <c r="C1902" s="270">
        <v>0</v>
      </c>
      <c r="D1902" s="270">
        <v>0</v>
      </c>
      <c r="E1902" s="270">
        <v>0</v>
      </c>
      <c r="F1902" s="270">
        <v>0</v>
      </c>
      <c r="G1902" s="270">
        <v>0</v>
      </c>
      <c r="H1902" s="270">
        <v>0</v>
      </c>
    </row>
    <row r="1903" spans="1:8">
      <c r="A1903" s="268">
        <v>42084</v>
      </c>
      <c r="B1903" s="269" t="s">
        <v>190</v>
      </c>
      <c r="C1903" s="270">
        <v>0</v>
      </c>
      <c r="D1903" s="270">
        <v>0</v>
      </c>
      <c r="E1903" s="270">
        <v>0</v>
      </c>
      <c r="F1903" s="270">
        <v>0</v>
      </c>
      <c r="G1903" s="270">
        <v>0</v>
      </c>
      <c r="H1903" s="270">
        <v>0</v>
      </c>
    </row>
    <row r="1904" spans="1:8">
      <c r="A1904" s="268">
        <v>42084</v>
      </c>
      <c r="B1904" s="269" t="s">
        <v>191</v>
      </c>
      <c r="C1904" s="270">
        <v>96.722349999999992</v>
      </c>
      <c r="D1904" s="270">
        <v>48.751749999999994</v>
      </c>
      <c r="E1904" s="270">
        <v>26.079699999999999</v>
      </c>
      <c r="F1904" s="270">
        <v>1.8002999999999998</v>
      </c>
      <c r="G1904" s="270">
        <v>23.761749999999999</v>
      </c>
      <c r="H1904" s="270">
        <v>197.11584999999997</v>
      </c>
    </row>
    <row r="1905" spans="1:8">
      <c r="A1905" s="268">
        <v>42084</v>
      </c>
      <c r="B1905" s="269" t="s">
        <v>192</v>
      </c>
      <c r="C1905" s="270">
        <v>1060.6079</v>
      </c>
      <c r="D1905" s="270">
        <v>534.58965000000001</v>
      </c>
      <c r="E1905" s="270">
        <v>285.97570000000002</v>
      </c>
      <c r="F1905" s="270">
        <v>19.74295</v>
      </c>
      <c r="G1905" s="270">
        <v>260.5607</v>
      </c>
      <c r="H1905" s="270">
        <v>2161.4768999999997</v>
      </c>
    </row>
    <row r="1906" spans="1:8">
      <c r="A1906" s="268">
        <v>42084</v>
      </c>
      <c r="B1906" s="269" t="s">
        <v>193</v>
      </c>
      <c r="C1906" s="270">
        <v>3672.1062499999998</v>
      </c>
      <c r="D1906" s="270">
        <v>1850.8911499999997</v>
      </c>
      <c r="E1906" s="270">
        <v>990.12420000000009</v>
      </c>
      <c r="F1906" s="270">
        <v>68.3553</v>
      </c>
      <c r="G1906" s="270">
        <v>902.13049999999987</v>
      </c>
      <c r="H1906" s="270">
        <v>7483.607399999999</v>
      </c>
    </row>
    <row r="1907" spans="1:8">
      <c r="A1907" s="268">
        <v>42084</v>
      </c>
      <c r="B1907" s="269" t="s">
        <v>65</v>
      </c>
      <c r="C1907" s="270">
        <v>6760.54385</v>
      </c>
      <c r="D1907" s="270">
        <v>3407.5896499999999</v>
      </c>
      <c r="E1907" s="270">
        <v>1822.8725999999999</v>
      </c>
      <c r="F1907" s="270">
        <v>125.8459</v>
      </c>
      <c r="G1907" s="270">
        <v>1660.8702499999999</v>
      </c>
      <c r="H1907" s="270">
        <v>13777.722250000001</v>
      </c>
    </row>
    <row r="1908" spans="1:8">
      <c r="A1908" s="268">
        <v>42084</v>
      </c>
      <c r="B1908" s="269" t="s">
        <v>194</v>
      </c>
      <c r="C1908" s="270">
        <v>9281.9897999999994</v>
      </c>
      <c r="D1908" s="270">
        <v>4678.5011500000001</v>
      </c>
      <c r="E1908" s="270">
        <v>2502.7400000000002</v>
      </c>
      <c r="F1908" s="270">
        <v>172.78205</v>
      </c>
      <c r="G1908" s="270">
        <v>2280.3171000000002</v>
      </c>
      <c r="H1908" s="270">
        <v>18916.330099999999</v>
      </c>
    </row>
    <row r="1909" spans="1:8">
      <c r="A1909" s="268">
        <v>42084</v>
      </c>
      <c r="B1909" s="269" t="s">
        <v>195</v>
      </c>
      <c r="C1909" s="270">
        <v>10399.29695</v>
      </c>
      <c r="D1909" s="270">
        <v>5241.6695</v>
      </c>
      <c r="E1909" s="270">
        <v>2804.0038</v>
      </c>
      <c r="F1909" s="270">
        <v>193.58069999999998</v>
      </c>
      <c r="G1909" s="270">
        <v>2554.8076000000001</v>
      </c>
      <c r="H1909" s="270">
        <v>21193.358550000001</v>
      </c>
    </row>
    <row r="1910" spans="1:8">
      <c r="A1910" s="268">
        <v>42084</v>
      </c>
      <c r="B1910" s="269" t="s">
        <v>196</v>
      </c>
      <c r="C1910" s="270">
        <v>10362.60925</v>
      </c>
      <c r="D1910" s="270">
        <v>5223.1777499999998</v>
      </c>
      <c r="E1910" s="270">
        <v>2794.1115</v>
      </c>
      <c r="F1910" s="270">
        <v>192.89814999999999</v>
      </c>
      <c r="G1910" s="270">
        <v>2545.7942000000003</v>
      </c>
      <c r="H1910" s="270">
        <v>21118.590849999997</v>
      </c>
    </row>
    <row r="1911" spans="1:8">
      <c r="A1911" s="268">
        <v>42084</v>
      </c>
      <c r="B1911" s="269" t="s">
        <v>197</v>
      </c>
      <c r="C1911" s="270">
        <v>11539.95105</v>
      </c>
      <c r="D1911" s="270">
        <v>5816.6061</v>
      </c>
      <c r="E1911" s="270">
        <v>3111.5635499999999</v>
      </c>
      <c r="F1911" s="270">
        <v>214.81370000000001</v>
      </c>
      <c r="G1911" s="270">
        <v>2835.03305</v>
      </c>
      <c r="H1911" s="270">
        <v>23517.96745</v>
      </c>
    </row>
    <row r="1912" spans="1:8">
      <c r="A1912" s="268">
        <v>42084</v>
      </c>
      <c r="B1912" s="269" t="s">
        <v>198</v>
      </c>
      <c r="C1912" s="270">
        <v>8918.4481999999989</v>
      </c>
      <c r="D1912" s="270">
        <v>4495.2615499999993</v>
      </c>
      <c r="E1912" s="270">
        <v>2404.7171499999999</v>
      </c>
      <c r="F1912" s="270">
        <v>166.01519999999999</v>
      </c>
      <c r="G1912" s="270">
        <v>2191.0059000000001</v>
      </c>
      <c r="H1912" s="270">
        <v>18175.448</v>
      </c>
    </row>
    <row r="1913" spans="1:8">
      <c r="A1913" s="268">
        <v>42084</v>
      </c>
      <c r="B1913" s="269" t="s">
        <v>199</v>
      </c>
      <c r="C1913" s="270">
        <v>8134.6648999999998</v>
      </c>
      <c r="D1913" s="270">
        <v>4100.2028</v>
      </c>
      <c r="E1913" s="270">
        <v>2193.3824999999997</v>
      </c>
      <c r="F1913" s="270">
        <v>151.42495</v>
      </c>
      <c r="G1913" s="270">
        <v>1998.4528500000001</v>
      </c>
      <c r="H1913" s="270">
        <v>16578.128000000001</v>
      </c>
    </row>
    <row r="1914" spans="1:8">
      <c r="A1914" s="268">
        <v>42084</v>
      </c>
      <c r="B1914" s="269" t="s">
        <v>200</v>
      </c>
      <c r="C1914" s="270">
        <v>4786.0780000000004</v>
      </c>
      <c r="D1914" s="270">
        <v>2412.3782000000001</v>
      </c>
      <c r="E1914" s="270">
        <v>1290.48955</v>
      </c>
      <c r="F1914" s="270">
        <v>89.091899999999995</v>
      </c>
      <c r="G1914" s="270">
        <v>1175.8016</v>
      </c>
      <c r="H1914" s="270">
        <v>9753.8392500000009</v>
      </c>
    </row>
    <row r="1915" spans="1:8">
      <c r="A1915" s="268">
        <v>42084</v>
      </c>
      <c r="B1915" s="269" t="s">
        <v>201</v>
      </c>
      <c r="C1915" s="270">
        <v>2027.8296999999998</v>
      </c>
      <c r="D1915" s="270">
        <v>1022.10885</v>
      </c>
      <c r="E1915" s="270">
        <v>546.77184999999997</v>
      </c>
      <c r="F1915" s="270">
        <v>37.74765</v>
      </c>
      <c r="G1915" s="270">
        <v>498.17904999999996</v>
      </c>
      <c r="H1915" s="270">
        <v>4132.637099999999</v>
      </c>
    </row>
    <row r="1916" spans="1:8">
      <c r="A1916" s="268">
        <v>42084</v>
      </c>
      <c r="B1916" s="269" t="s">
        <v>202</v>
      </c>
      <c r="C1916" s="270">
        <v>393.55934999999999</v>
      </c>
      <c r="D1916" s="270">
        <v>198.36959999999999</v>
      </c>
      <c r="E1916" s="270">
        <v>106.11655</v>
      </c>
      <c r="F1916" s="270">
        <v>7.3261499999999993</v>
      </c>
      <c r="G1916" s="270">
        <v>96.6858</v>
      </c>
      <c r="H1916" s="270">
        <v>802.05745000000002</v>
      </c>
    </row>
    <row r="1917" spans="1:8">
      <c r="A1917" s="268">
        <v>42084</v>
      </c>
      <c r="B1917" s="269" t="s">
        <v>203</v>
      </c>
      <c r="C1917" s="270">
        <v>20.01155</v>
      </c>
      <c r="D1917" s="270">
        <v>10.08695</v>
      </c>
      <c r="E1917" s="270">
        <v>5.3957999999999995</v>
      </c>
      <c r="F1917" s="270">
        <v>0.37229999999999996</v>
      </c>
      <c r="G1917" s="270">
        <v>4.9163999999999994</v>
      </c>
      <c r="H1917" s="270">
        <v>40.782999999999994</v>
      </c>
    </row>
    <row r="1918" spans="1:8">
      <c r="A1918" s="268">
        <v>42084</v>
      </c>
      <c r="B1918" s="269" t="s">
        <v>204</v>
      </c>
      <c r="C1918" s="270">
        <v>0</v>
      </c>
      <c r="D1918" s="270">
        <v>0</v>
      </c>
      <c r="E1918" s="270">
        <v>0</v>
      </c>
      <c r="F1918" s="270">
        <v>0</v>
      </c>
      <c r="G1918" s="270">
        <v>0</v>
      </c>
      <c r="H1918" s="270">
        <v>0</v>
      </c>
    </row>
    <row r="1919" spans="1:8">
      <c r="A1919" s="268">
        <v>42084</v>
      </c>
      <c r="B1919" s="269" t="s">
        <v>205</v>
      </c>
      <c r="C1919" s="270">
        <v>0</v>
      </c>
      <c r="D1919" s="270">
        <v>0</v>
      </c>
      <c r="E1919" s="270">
        <v>0</v>
      </c>
      <c r="F1919" s="270">
        <v>0</v>
      </c>
      <c r="G1919" s="270">
        <v>0</v>
      </c>
      <c r="H1919" s="270">
        <v>0</v>
      </c>
    </row>
    <row r="1920" spans="1:8">
      <c r="A1920" s="268">
        <v>42084</v>
      </c>
      <c r="B1920" s="269" t="s">
        <v>71</v>
      </c>
      <c r="C1920" s="270">
        <v>0</v>
      </c>
      <c r="D1920" s="270">
        <v>0</v>
      </c>
      <c r="E1920" s="270">
        <v>0</v>
      </c>
      <c r="F1920" s="270">
        <v>0</v>
      </c>
      <c r="G1920" s="270">
        <v>0</v>
      </c>
      <c r="H1920" s="270">
        <v>0</v>
      </c>
    </row>
    <row r="1921" spans="1:8">
      <c r="A1921" s="268">
        <v>42084</v>
      </c>
      <c r="B1921" s="269" t="s">
        <v>206</v>
      </c>
      <c r="C1921" s="270">
        <v>0</v>
      </c>
      <c r="D1921" s="270">
        <v>0</v>
      </c>
      <c r="E1921" s="270">
        <v>0</v>
      </c>
      <c r="F1921" s="270">
        <v>0</v>
      </c>
      <c r="G1921" s="270">
        <v>0</v>
      </c>
      <c r="H1921" s="270">
        <v>0</v>
      </c>
    </row>
    <row r="1922" spans="1:8">
      <c r="A1922" s="268">
        <v>42085</v>
      </c>
      <c r="B1922" s="269" t="s">
        <v>185</v>
      </c>
      <c r="C1922" s="270">
        <v>0</v>
      </c>
      <c r="D1922" s="270">
        <v>0</v>
      </c>
      <c r="E1922" s="270">
        <v>0</v>
      </c>
      <c r="F1922" s="270">
        <v>0</v>
      </c>
      <c r="G1922" s="270">
        <v>0</v>
      </c>
      <c r="H1922" s="270">
        <v>0</v>
      </c>
    </row>
    <row r="1923" spans="1:8">
      <c r="A1923" s="268">
        <v>42085</v>
      </c>
      <c r="B1923" s="269" t="s">
        <v>186</v>
      </c>
      <c r="C1923" s="270">
        <v>0</v>
      </c>
      <c r="D1923" s="270">
        <v>0</v>
      </c>
      <c r="E1923" s="270">
        <v>0</v>
      </c>
      <c r="F1923" s="270">
        <v>0</v>
      </c>
      <c r="G1923" s="270">
        <v>0</v>
      </c>
      <c r="H1923" s="270">
        <v>0</v>
      </c>
    </row>
    <row r="1924" spans="1:8">
      <c r="A1924" s="268">
        <v>42085</v>
      </c>
      <c r="B1924" s="269" t="s">
        <v>187</v>
      </c>
      <c r="C1924" s="270">
        <v>0</v>
      </c>
      <c r="D1924" s="270">
        <v>0</v>
      </c>
      <c r="E1924" s="270">
        <v>0</v>
      </c>
      <c r="F1924" s="270">
        <v>0</v>
      </c>
      <c r="G1924" s="270">
        <v>0</v>
      </c>
      <c r="H1924" s="270">
        <v>0</v>
      </c>
    </row>
    <row r="1925" spans="1:8">
      <c r="A1925" s="268">
        <v>42085</v>
      </c>
      <c r="B1925" s="269" t="s">
        <v>188</v>
      </c>
      <c r="C1925" s="270">
        <v>0</v>
      </c>
      <c r="D1925" s="270">
        <v>0</v>
      </c>
      <c r="E1925" s="270">
        <v>0</v>
      </c>
      <c r="F1925" s="270">
        <v>0</v>
      </c>
      <c r="G1925" s="270">
        <v>0</v>
      </c>
      <c r="H1925" s="270">
        <v>0</v>
      </c>
    </row>
    <row r="1926" spans="1:8">
      <c r="A1926" s="268">
        <v>42085</v>
      </c>
      <c r="B1926" s="269" t="s">
        <v>189</v>
      </c>
      <c r="C1926" s="270">
        <v>0</v>
      </c>
      <c r="D1926" s="270">
        <v>0</v>
      </c>
      <c r="E1926" s="270">
        <v>0</v>
      </c>
      <c r="F1926" s="270">
        <v>0</v>
      </c>
      <c r="G1926" s="270">
        <v>0</v>
      </c>
      <c r="H1926" s="270">
        <v>0</v>
      </c>
    </row>
    <row r="1927" spans="1:8">
      <c r="A1927" s="268">
        <v>42085</v>
      </c>
      <c r="B1927" s="269" t="s">
        <v>190</v>
      </c>
      <c r="C1927" s="270">
        <v>0</v>
      </c>
      <c r="D1927" s="270">
        <v>0</v>
      </c>
      <c r="E1927" s="270">
        <v>0</v>
      </c>
      <c r="F1927" s="270">
        <v>0</v>
      </c>
      <c r="G1927" s="270">
        <v>0</v>
      </c>
      <c r="H1927" s="270">
        <v>0</v>
      </c>
    </row>
    <row r="1928" spans="1:8">
      <c r="A1928" s="268">
        <v>42085</v>
      </c>
      <c r="B1928" s="269" t="s">
        <v>191</v>
      </c>
      <c r="C1928" s="270">
        <v>60.034649999999999</v>
      </c>
      <c r="D1928" s="270">
        <v>30.26</v>
      </c>
      <c r="E1928" s="270">
        <v>16.1874</v>
      </c>
      <c r="F1928" s="270">
        <v>1.11775</v>
      </c>
      <c r="G1928" s="270">
        <v>14.748349999999999</v>
      </c>
      <c r="H1928" s="270">
        <v>122.34815000000002</v>
      </c>
    </row>
    <row r="1929" spans="1:8">
      <c r="A1929" s="268">
        <v>42085</v>
      </c>
      <c r="B1929" s="269" t="s">
        <v>192</v>
      </c>
      <c r="C1929" s="270">
        <v>1103.9664</v>
      </c>
      <c r="D1929" s="270">
        <v>556.44399999999996</v>
      </c>
      <c r="E1929" s="270">
        <v>297.66660000000002</v>
      </c>
      <c r="F1929" s="270">
        <v>20.550449999999998</v>
      </c>
      <c r="G1929" s="270">
        <v>271.21289999999999</v>
      </c>
      <c r="H1929" s="270">
        <v>2249.8403499999999</v>
      </c>
    </row>
    <row r="1930" spans="1:8">
      <c r="A1930" s="268">
        <v>42085</v>
      </c>
      <c r="B1930" s="269" t="s">
        <v>193</v>
      </c>
      <c r="C1930" s="270">
        <v>3585.3892499999997</v>
      </c>
      <c r="D1930" s="270">
        <v>1807.18245</v>
      </c>
      <c r="E1930" s="270">
        <v>966.74324999999999</v>
      </c>
      <c r="F1930" s="270">
        <v>66.741150000000005</v>
      </c>
      <c r="G1930" s="270">
        <v>880.82695000000001</v>
      </c>
      <c r="H1930" s="270">
        <v>7306.8830500000004</v>
      </c>
    </row>
    <row r="1931" spans="1:8">
      <c r="A1931" s="268">
        <v>42085</v>
      </c>
      <c r="B1931" s="269" t="s">
        <v>65</v>
      </c>
      <c r="C1931" s="270">
        <v>6453.7015000000001</v>
      </c>
      <c r="D1931" s="270">
        <v>3252.92875</v>
      </c>
      <c r="E1931" s="270">
        <v>1740.1369999999999</v>
      </c>
      <c r="F1931" s="270">
        <v>120.1339</v>
      </c>
      <c r="G1931" s="270">
        <v>1585.4879999999998</v>
      </c>
      <c r="H1931" s="270">
        <v>13152.389150000001</v>
      </c>
    </row>
    <row r="1932" spans="1:8">
      <c r="A1932" s="268">
        <v>42085</v>
      </c>
      <c r="B1932" s="269" t="s">
        <v>194</v>
      </c>
      <c r="C1932" s="270">
        <v>8788.3735500000003</v>
      </c>
      <c r="D1932" s="270">
        <v>4429.6984999999995</v>
      </c>
      <c r="E1932" s="270">
        <v>2369.6444499999998</v>
      </c>
      <c r="F1932" s="270">
        <v>163.59354999999999</v>
      </c>
      <c r="G1932" s="270">
        <v>2159.05015</v>
      </c>
      <c r="H1932" s="270">
        <v>17910.360200000003</v>
      </c>
    </row>
    <row r="1933" spans="1:8">
      <c r="A1933" s="268">
        <v>42085</v>
      </c>
      <c r="B1933" s="269" t="s">
        <v>195</v>
      </c>
      <c r="C1933" s="270">
        <v>9325.3482999999997</v>
      </c>
      <c r="D1933" s="270">
        <v>4700.3554999999997</v>
      </c>
      <c r="E1933" s="270">
        <v>2514.4308999999998</v>
      </c>
      <c r="F1933" s="270">
        <v>173.58955</v>
      </c>
      <c r="G1933" s="270">
        <v>2290.9692999999997</v>
      </c>
      <c r="H1933" s="270">
        <v>19004.693550000004</v>
      </c>
    </row>
    <row r="1934" spans="1:8">
      <c r="A1934" s="268">
        <v>42085</v>
      </c>
      <c r="B1934" s="269" t="s">
        <v>196</v>
      </c>
      <c r="C1934" s="270">
        <v>8448.1780499999986</v>
      </c>
      <c r="D1934" s="270">
        <v>4258.2262999999994</v>
      </c>
      <c r="E1934" s="270">
        <v>2277.9158499999999</v>
      </c>
      <c r="F1934" s="270">
        <v>157.26105000000001</v>
      </c>
      <c r="G1934" s="270">
        <v>2075.4739</v>
      </c>
      <c r="H1934" s="270">
        <v>17217.05515</v>
      </c>
    </row>
    <row r="1935" spans="1:8">
      <c r="A1935" s="268">
        <v>42085</v>
      </c>
      <c r="B1935" s="269" t="s">
        <v>197</v>
      </c>
      <c r="C1935" s="270">
        <v>7110.7447000000002</v>
      </c>
      <c r="D1935" s="270">
        <v>3584.1048999999998</v>
      </c>
      <c r="E1935" s="270">
        <v>1917.2982499999998</v>
      </c>
      <c r="F1935" s="270">
        <v>132.36539999999999</v>
      </c>
      <c r="G1935" s="270">
        <v>1746.9046999999998</v>
      </c>
      <c r="H1935" s="270">
        <v>14491.417949999999</v>
      </c>
    </row>
    <row r="1936" spans="1:8">
      <c r="A1936" s="268">
        <v>42085</v>
      </c>
      <c r="B1936" s="269" t="s">
        <v>198</v>
      </c>
      <c r="C1936" s="270">
        <v>6223.5690999999997</v>
      </c>
      <c r="D1936" s="270">
        <v>3136.9326499999997</v>
      </c>
      <c r="E1936" s="270">
        <v>1678.0861500000001</v>
      </c>
      <c r="F1936" s="270">
        <v>115.85074999999999</v>
      </c>
      <c r="G1936" s="270">
        <v>1528.9511</v>
      </c>
      <c r="H1936" s="270">
        <v>12683.38975</v>
      </c>
    </row>
    <row r="1937" spans="1:8">
      <c r="A1937" s="268">
        <v>42085</v>
      </c>
      <c r="B1937" s="269" t="s">
        <v>199</v>
      </c>
      <c r="C1937" s="270">
        <v>4702.6972500000002</v>
      </c>
      <c r="D1937" s="270">
        <v>2370.3508000000002</v>
      </c>
      <c r="E1937" s="270">
        <v>1268.0070499999999</v>
      </c>
      <c r="F1937" s="270">
        <v>87.5398</v>
      </c>
      <c r="G1937" s="270">
        <v>1155.3174499999998</v>
      </c>
      <c r="H1937" s="270">
        <v>9583.9123499999987</v>
      </c>
    </row>
    <row r="1938" spans="1:8">
      <c r="A1938" s="268">
        <v>42085</v>
      </c>
      <c r="B1938" s="269" t="s">
        <v>200</v>
      </c>
      <c r="C1938" s="270">
        <v>2804.9422</v>
      </c>
      <c r="D1938" s="270">
        <v>1413.8049999999998</v>
      </c>
      <c r="E1938" s="270">
        <v>756.30790000000002</v>
      </c>
      <c r="F1938" s="270">
        <v>52.213799999999999</v>
      </c>
      <c r="G1938" s="270">
        <v>689.0933</v>
      </c>
      <c r="H1938" s="270">
        <v>5716.3622000000005</v>
      </c>
    </row>
    <row r="1939" spans="1:8">
      <c r="A1939" s="268">
        <v>42085</v>
      </c>
      <c r="B1939" s="269" t="s">
        <v>201</v>
      </c>
      <c r="C1939" s="270">
        <v>1327.4280000000001</v>
      </c>
      <c r="D1939" s="270">
        <v>669.07749999999999</v>
      </c>
      <c r="E1939" s="270">
        <v>357.91969999999998</v>
      </c>
      <c r="F1939" s="270">
        <v>24.709499999999998</v>
      </c>
      <c r="G1939" s="270">
        <v>326.11099999999999</v>
      </c>
      <c r="H1939" s="270">
        <v>2705.2456999999999</v>
      </c>
    </row>
    <row r="1940" spans="1:8">
      <c r="A1940" s="268">
        <v>42085</v>
      </c>
      <c r="B1940" s="269" t="s">
        <v>202</v>
      </c>
      <c r="C1940" s="270">
        <v>226.797</v>
      </c>
      <c r="D1940" s="270">
        <v>114.31479999999999</v>
      </c>
      <c r="E1940" s="270">
        <v>61.1524</v>
      </c>
      <c r="F1940" s="270">
        <v>4.2219499999999996</v>
      </c>
      <c r="G1940" s="270">
        <v>55.717499999999994</v>
      </c>
      <c r="H1940" s="270">
        <v>462.20364999999998</v>
      </c>
    </row>
    <row r="1941" spans="1:8">
      <c r="A1941" s="268">
        <v>42085</v>
      </c>
      <c r="B1941" s="269" t="s">
        <v>203</v>
      </c>
      <c r="C1941" s="270">
        <v>10.00535</v>
      </c>
      <c r="D1941" s="270">
        <v>5.04305</v>
      </c>
      <c r="E1941" s="270">
        <v>2.6978999999999997</v>
      </c>
      <c r="F1941" s="270">
        <v>0.18614999999999998</v>
      </c>
      <c r="G1941" s="270">
        <v>2.4581999999999997</v>
      </c>
      <c r="H1941" s="270">
        <v>20.390650000000001</v>
      </c>
    </row>
    <row r="1942" spans="1:8">
      <c r="A1942" s="268">
        <v>42085</v>
      </c>
      <c r="B1942" s="269" t="s">
        <v>204</v>
      </c>
      <c r="C1942" s="270">
        <v>0</v>
      </c>
      <c r="D1942" s="270">
        <v>0</v>
      </c>
      <c r="E1942" s="270">
        <v>0</v>
      </c>
      <c r="F1942" s="270">
        <v>0</v>
      </c>
      <c r="G1942" s="270">
        <v>0</v>
      </c>
      <c r="H1942" s="270">
        <v>0</v>
      </c>
    </row>
    <row r="1943" spans="1:8">
      <c r="A1943" s="268">
        <v>42085</v>
      </c>
      <c r="B1943" s="269" t="s">
        <v>205</v>
      </c>
      <c r="C1943" s="270">
        <v>0</v>
      </c>
      <c r="D1943" s="270">
        <v>0</v>
      </c>
      <c r="E1943" s="270">
        <v>0</v>
      </c>
      <c r="F1943" s="270">
        <v>0</v>
      </c>
      <c r="G1943" s="270">
        <v>0</v>
      </c>
      <c r="H1943" s="270">
        <v>0</v>
      </c>
    </row>
    <row r="1944" spans="1:8">
      <c r="A1944" s="268">
        <v>42085</v>
      </c>
      <c r="B1944" s="269" t="s">
        <v>71</v>
      </c>
      <c r="C1944" s="270">
        <v>0</v>
      </c>
      <c r="D1944" s="270">
        <v>0</v>
      </c>
      <c r="E1944" s="270">
        <v>0</v>
      </c>
      <c r="F1944" s="270">
        <v>0</v>
      </c>
      <c r="G1944" s="270">
        <v>0</v>
      </c>
      <c r="H1944" s="270">
        <v>0</v>
      </c>
    </row>
    <row r="1945" spans="1:8">
      <c r="A1945" s="268">
        <v>42085</v>
      </c>
      <c r="B1945" s="269" t="s">
        <v>206</v>
      </c>
      <c r="C1945" s="270">
        <v>0</v>
      </c>
      <c r="D1945" s="270">
        <v>0</v>
      </c>
      <c r="E1945" s="270">
        <v>0</v>
      </c>
      <c r="F1945" s="270">
        <v>0</v>
      </c>
      <c r="G1945" s="270">
        <v>0</v>
      </c>
      <c r="H1945" s="270">
        <v>0</v>
      </c>
    </row>
    <row r="1946" spans="1:8">
      <c r="A1946" s="268">
        <v>42086</v>
      </c>
      <c r="B1946" s="269" t="s">
        <v>185</v>
      </c>
      <c r="C1946" s="270">
        <v>0</v>
      </c>
      <c r="D1946" s="270">
        <v>0</v>
      </c>
      <c r="E1946" s="270">
        <v>0</v>
      </c>
      <c r="F1946" s="270">
        <v>0</v>
      </c>
      <c r="G1946" s="270">
        <v>0</v>
      </c>
      <c r="H1946" s="270">
        <v>0</v>
      </c>
    </row>
    <row r="1947" spans="1:8">
      <c r="A1947" s="268">
        <v>42086</v>
      </c>
      <c r="B1947" s="269" t="s">
        <v>186</v>
      </c>
      <c r="C1947" s="270">
        <v>0</v>
      </c>
      <c r="D1947" s="270">
        <v>0</v>
      </c>
      <c r="E1947" s="270">
        <v>0</v>
      </c>
      <c r="F1947" s="270">
        <v>0</v>
      </c>
      <c r="G1947" s="270">
        <v>0</v>
      </c>
      <c r="H1947" s="270">
        <v>0</v>
      </c>
    </row>
    <row r="1948" spans="1:8">
      <c r="A1948" s="268">
        <v>42086</v>
      </c>
      <c r="B1948" s="269" t="s">
        <v>187</v>
      </c>
      <c r="C1948" s="270">
        <v>0</v>
      </c>
      <c r="D1948" s="270">
        <v>0</v>
      </c>
      <c r="E1948" s="270">
        <v>0</v>
      </c>
      <c r="F1948" s="270">
        <v>0</v>
      </c>
      <c r="G1948" s="270">
        <v>0</v>
      </c>
      <c r="H1948" s="270">
        <v>0</v>
      </c>
    </row>
    <row r="1949" spans="1:8">
      <c r="A1949" s="268">
        <v>42086</v>
      </c>
      <c r="B1949" s="269" t="s">
        <v>188</v>
      </c>
      <c r="C1949" s="270">
        <v>0</v>
      </c>
      <c r="D1949" s="270">
        <v>0</v>
      </c>
      <c r="E1949" s="270">
        <v>0</v>
      </c>
      <c r="F1949" s="270">
        <v>0</v>
      </c>
      <c r="G1949" s="270">
        <v>0</v>
      </c>
      <c r="H1949" s="270">
        <v>0</v>
      </c>
    </row>
    <row r="1950" spans="1:8">
      <c r="A1950" s="268">
        <v>42086</v>
      </c>
      <c r="B1950" s="269" t="s">
        <v>189</v>
      </c>
      <c r="C1950" s="270">
        <v>0</v>
      </c>
      <c r="D1950" s="270">
        <v>0</v>
      </c>
      <c r="E1950" s="270">
        <v>0</v>
      </c>
      <c r="F1950" s="270">
        <v>0</v>
      </c>
      <c r="G1950" s="270">
        <v>0</v>
      </c>
      <c r="H1950" s="270">
        <v>0</v>
      </c>
    </row>
    <row r="1951" spans="1:8">
      <c r="A1951" s="268">
        <v>42086</v>
      </c>
      <c r="B1951" s="269" t="s">
        <v>190</v>
      </c>
      <c r="C1951" s="270">
        <v>0</v>
      </c>
      <c r="D1951" s="270">
        <v>0</v>
      </c>
      <c r="E1951" s="270">
        <v>0</v>
      </c>
      <c r="F1951" s="270">
        <v>0</v>
      </c>
      <c r="G1951" s="270">
        <v>0</v>
      </c>
      <c r="H1951" s="270">
        <v>0</v>
      </c>
    </row>
    <row r="1952" spans="1:8">
      <c r="A1952" s="268">
        <v>42086</v>
      </c>
      <c r="B1952" s="269" t="s">
        <v>191</v>
      </c>
      <c r="C1952" s="270">
        <v>13.34075</v>
      </c>
      <c r="D1952" s="270">
        <v>6.7243499999999994</v>
      </c>
      <c r="E1952" s="270">
        <v>3.5972</v>
      </c>
      <c r="F1952" s="270">
        <v>0.24819999999999998</v>
      </c>
      <c r="G1952" s="270">
        <v>3.2775999999999996</v>
      </c>
      <c r="H1952" s="270">
        <v>27.188100000000002</v>
      </c>
    </row>
    <row r="1953" spans="1:8">
      <c r="A1953" s="268">
        <v>42086</v>
      </c>
      <c r="B1953" s="269" t="s">
        <v>192</v>
      </c>
      <c r="C1953" s="270">
        <v>310.17775</v>
      </c>
      <c r="D1953" s="270">
        <v>156.34219999999999</v>
      </c>
      <c r="E1953" s="270">
        <v>83.634900000000002</v>
      </c>
      <c r="F1953" s="270">
        <v>5.7740499999999999</v>
      </c>
      <c r="G1953" s="270">
        <v>76.201650000000001</v>
      </c>
      <c r="H1953" s="270">
        <v>632.13054999999997</v>
      </c>
    </row>
    <row r="1954" spans="1:8">
      <c r="A1954" s="268">
        <v>42086</v>
      </c>
      <c r="B1954" s="269" t="s">
        <v>193</v>
      </c>
      <c r="C1954" s="270">
        <v>897.18095000000005</v>
      </c>
      <c r="D1954" s="270">
        <v>452.21614999999997</v>
      </c>
      <c r="E1954" s="270">
        <v>241.91084999999998</v>
      </c>
      <c r="F1954" s="270">
        <v>16.700800000000001</v>
      </c>
      <c r="G1954" s="270">
        <v>220.4118</v>
      </c>
      <c r="H1954" s="270">
        <v>1828.4205499999996</v>
      </c>
    </row>
    <row r="1955" spans="1:8">
      <c r="A1955" s="268">
        <v>42086</v>
      </c>
      <c r="B1955" s="269" t="s">
        <v>65</v>
      </c>
      <c r="C1955" s="270">
        <v>2581.4805999999999</v>
      </c>
      <c r="D1955" s="270">
        <v>1301.1714999999999</v>
      </c>
      <c r="E1955" s="270">
        <v>696.0548</v>
      </c>
      <c r="F1955" s="270">
        <v>48.053899999999999</v>
      </c>
      <c r="G1955" s="270">
        <v>634.1952</v>
      </c>
      <c r="H1955" s="270">
        <v>5260.9559999999992</v>
      </c>
    </row>
    <row r="1956" spans="1:8">
      <c r="A1956" s="268">
        <v>42086</v>
      </c>
      <c r="B1956" s="269" t="s">
        <v>194</v>
      </c>
      <c r="C1956" s="270">
        <v>4252.4386500000001</v>
      </c>
      <c r="D1956" s="270">
        <v>2143.4025000000001</v>
      </c>
      <c r="E1956" s="270">
        <v>1146.6024</v>
      </c>
      <c r="F1956" s="270">
        <v>79.15795</v>
      </c>
      <c r="G1956" s="270">
        <v>1044.7018499999999</v>
      </c>
      <c r="H1956" s="270">
        <v>8666.3033500000001</v>
      </c>
    </row>
    <row r="1957" spans="1:8">
      <c r="A1957" s="268">
        <v>42086</v>
      </c>
      <c r="B1957" s="269" t="s">
        <v>195</v>
      </c>
      <c r="C1957" s="270">
        <v>5383.0873999999994</v>
      </c>
      <c r="D1957" s="270">
        <v>2713.2952</v>
      </c>
      <c r="E1957" s="270">
        <v>1451.4634000000001</v>
      </c>
      <c r="F1957" s="270">
        <v>100.20480000000001</v>
      </c>
      <c r="G1957" s="270">
        <v>1322.4691</v>
      </c>
      <c r="H1957" s="270">
        <v>10970.519899999999</v>
      </c>
    </row>
    <row r="1958" spans="1:8">
      <c r="A1958" s="268">
        <v>42086</v>
      </c>
      <c r="B1958" s="269" t="s">
        <v>196</v>
      </c>
      <c r="C1958" s="270">
        <v>7084.0623500000002</v>
      </c>
      <c r="D1958" s="270">
        <v>3570.6561999999999</v>
      </c>
      <c r="E1958" s="270">
        <v>1910.10385</v>
      </c>
      <c r="F1958" s="270">
        <v>131.86815000000001</v>
      </c>
      <c r="G1958" s="270">
        <v>1740.3495</v>
      </c>
      <c r="H1958" s="270">
        <v>14437.04005</v>
      </c>
    </row>
    <row r="1959" spans="1:8">
      <c r="A1959" s="268">
        <v>42086</v>
      </c>
      <c r="B1959" s="269" t="s">
        <v>197</v>
      </c>
      <c r="C1959" s="270">
        <v>8618.2757999999994</v>
      </c>
      <c r="D1959" s="270">
        <v>4343.9623999999994</v>
      </c>
      <c r="E1959" s="270">
        <v>2323.78015</v>
      </c>
      <c r="F1959" s="270">
        <v>160.4273</v>
      </c>
      <c r="G1959" s="270">
        <v>2117.2616000000003</v>
      </c>
      <c r="H1959" s="270">
        <v>17563.707249999999</v>
      </c>
    </row>
    <row r="1960" spans="1:8">
      <c r="A1960" s="268">
        <v>42086</v>
      </c>
      <c r="B1960" s="269" t="s">
        <v>198</v>
      </c>
      <c r="C1960" s="270">
        <v>5743.2936</v>
      </c>
      <c r="D1960" s="270">
        <v>2894.8543499999996</v>
      </c>
      <c r="E1960" s="270">
        <v>1548.5869499999999</v>
      </c>
      <c r="F1960" s="270">
        <v>106.91045</v>
      </c>
      <c r="G1960" s="270">
        <v>1410.9617499999999</v>
      </c>
      <c r="H1960" s="270">
        <v>11704.607099999999</v>
      </c>
    </row>
    <row r="1961" spans="1:8">
      <c r="A1961" s="268">
        <v>42086</v>
      </c>
      <c r="B1961" s="269" t="s">
        <v>199</v>
      </c>
      <c r="C1961" s="270">
        <v>5703.2704999999996</v>
      </c>
      <c r="D1961" s="270">
        <v>2874.6813000000002</v>
      </c>
      <c r="E1961" s="270">
        <v>1537.7953500000001</v>
      </c>
      <c r="F1961" s="270">
        <v>106.16500000000001</v>
      </c>
      <c r="G1961" s="270">
        <v>1401.1289499999998</v>
      </c>
      <c r="H1961" s="270">
        <v>11623.041099999999</v>
      </c>
    </row>
    <row r="1962" spans="1:8">
      <c r="A1962" s="268">
        <v>42086</v>
      </c>
      <c r="B1962" s="269" t="s">
        <v>200</v>
      </c>
      <c r="C1962" s="270">
        <v>2868.3114</v>
      </c>
      <c r="D1962" s="270">
        <v>1445.7462999999998</v>
      </c>
      <c r="E1962" s="270">
        <v>773.39459999999997</v>
      </c>
      <c r="F1962" s="270">
        <v>53.392749999999999</v>
      </c>
      <c r="G1962" s="270">
        <v>704.66105000000005</v>
      </c>
      <c r="H1962" s="270">
        <v>5845.5060999999996</v>
      </c>
    </row>
    <row r="1963" spans="1:8">
      <c r="A1963" s="268">
        <v>42086</v>
      </c>
      <c r="B1963" s="269" t="s">
        <v>201</v>
      </c>
      <c r="C1963" s="270">
        <v>1023.9202</v>
      </c>
      <c r="D1963" s="270">
        <v>516.09789999999998</v>
      </c>
      <c r="E1963" s="270">
        <v>276.08339999999998</v>
      </c>
      <c r="F1963" s="270">
        <v>19.060399999999998</v>
      </c>
      <c r="G1963" s="270">
        <v>251.54815000000002</v>
      </c>
      <c r="H1963" s="270">
        <v>2086.7100500000001</v>
      </c>
    </row>
    <row r="1964" spans="1:8">
      <c r="A1964" s="268">
        <v>42086</v>
      </c>
      <c r="B1964" s="269" t="s">
        <v>202</v>
      </c>
      <c r="C1964" s="270">
        <v>130.07464999999999</v>
      </c>
      <c r="D1964" s="270">
        <v>65.56304999999999</v>
      </c>
      <c r="E1964" s="270">
        <v>35.072699999999998</v>
      </c>
      <c r="F1964" s="270">
        <v>2.4216500000000001</v>
      </c>
      <c r="G1964" s="270">
        <v>31.955749999999998</v>
      </c>
      <c r="H1964" s="270">
        <v>265.08779999999996</v>
      </c>
    </row>
    <row r="1965" spans="1:8">
      <c r="A1965" s="268">
        <v>42086</v>
      </c>
      <c r="B1965" s="269" t="s">
        <v>203</v>
      </c>
      <c r="C1965" s="270">
        <v>10.00535</v>
      </c>
      <c r="D1965" s="270">
        <v>5.04305</v>
      </c>
      <c r="E1965" s="270">
        <v>2.6978999999999997</v>
      </c>
      <c r="F1965" s="270">
        <v>0.18614999999999998</v>
      </c>
      <c r="G1965" s="270">
        <v>2.4581999999999997</v>
      </c>
      <c r="H1965" s="270">
        <v>20.390650000000001</v>
      </c>
    </row>
    <row r="1966" spans="1:8">
      <c r="A1966" s="268">
        <v>42086</v>
      </c>
      <c r="B1966" s="269" t="s">
        <v>204</v>
      </c>
      <c r="C1966" s="270">
        <v>0</v>
      </c>
      <c r="D1966" s="270">
        <v>0</v>
      </c>
      <c r="E1966" s="270">
        <v>0</v>
      </c>
      <c r="F1966" s="270">
        <v>0</v>
      </c>
      <c r="G1966" s="270">
        <v>0</v>
      </c>
      <c r="H1966" s="270">
        <v>0</v>
      </c>
    </row>
    <row r="1967" spans="1:8">
      <c r="A1967" s="268">
        <v>42086</v>
      </c>
      <c r="B1967" s="269" t="s">
        <v>205</v>
      </c>
      <c r="C1967" s="270">
        <v>0</v>
      </c>
      <c r="D1967" s="270">
        <v>0</v>
      </c>
      <c r="E1967" s="270">
        <v>0</v>
      </c>
      <c r="F1967" s="270">
        <v>0</v>
      </c>
      <c r="G1967" s="270">
        <v>0</v>
      </c>
      <c r="H1967" s="270">
        <v>0</v>
      </c>
    </row>
    <row r="1968" spans="1:8">
      <c r="A1968" s="268">
        <v>42086</v>
      </c>
      <c r="B1968" s="269" t="s">
        <v>71</v>
      </c>
      <c r="C1968" s="270">
        <v>0</v>
      </c>
      <c r="D1968" s="270">
        <v>0</v>
      </c>
      <c r="E1968" s="270">
        <v>0</v>
      </c>
      <c r="F1968" s="270">
        <v>0</v>
      </c>
      <c r="G1968" s="270">
        <v>0</v>
      </c>
      <c r="H1968" s="270">
        <v>0</v>
      </c>
    </row>
    <row r="1969" spans="1:8">
      <c r="A1969" s="268">
        <v>42086</v>
      </c>
      <c r="B1969" s="269" t="s">
        <v>206</v>
      </c>
      <c r="C1969" s="270">
        <v>0</v>
      </c>
      <c r="D1969" s="270">
        <v>0</v>
      </c>
      <c r="E1969" s="270">
        <v>0</v>
      </c>
      <c r="F1969" s="270">
        <v>0</v>
      </c>
      <c r="G1969" s="270">
        <v>0</v>
      </c>
      <c r="H1969" s="270">
        <v>0</v>
      </c>
    </row>
    <row r="1970" spans="1:8">
      <c r="A1970" s="268">
        <v>42087</v>
      </c>
      <c r="B1970" s="269" t="s">
        <v>185</v>
      </c>
      <c r="C1970" s="270">
        <v>0</v>
      </c>
      <c r="D1970" s="270">
        <v>0</v>
      </c>
      <c r="E1970" s="270">
        <v>0</v>
      </c>
      <c r="F1970" s="270">
        <v>0</v>
      </c>
      <c r="G1970" s="270">
        <v>0</v>
      </c>
      <c r="H1970" s="270">
        <v>0</v>
      </c>
    </row>
    <row r="1971" spans="1:8">
      <c r="A1971" s="268">
        <v>42087</v>
      </c>
      <c r="B1971" s="269" t="s">
        <v>186</v>
      </c>
      <c r="C1971" s="270">
        <v>0</v>
      </c>
      <c r="D1971" s="270">
        <v>0</v>
      </c>
      <c r="E1971" s="270">
        <v>0</v>
      </c>
      <c r="F1971" s="270">
        <v>0</v>
      </c>
      <c r="G1971" s="270">
        <v>0</v>
      </c>
      <c r="H1971" s="270">
        <v>0</v>
      </c>
    </row>
    <row r="1972" spans="1:8">
      <c r="A1972" s="268">
        <v>42087</v>
      </c>
      <c r="B1972" s="269" t="s">
        <v>187</v>
      </c>
      <c r="C1972" s="270">
        <v>0</v>
      </c>
      <c r="D1972" s="270">
        <v>0</v>
      </c>
      <c r="E1972" s="270">
        <v>0</v>
      </c>
      <c r="F1972" s="270">
        <v>0</v>
      </c>
      <c r="G1972" s="270">
        <v>0</v>
      </c>
      <c r="H1972" s="270">
        <v>0</v>
      </c>
    </row>
    <row r="1973" spans="1:8">
      <c r="A1973" s="268">
        <v>42087</v>
      </c>
      <c r="B1973" s="269" t="s">
        <v>188</v>
      </c>
      <c r="C1973" s="270">
        <v>0</v>
      </c>
      <c r="D1973" s="270">
        <v>0</v>
      </c>
      <c r="E1973" s="270">
        <v>0</v>
      </c>
      <c r="F1973" s="270">
        <v>0</v>
      </c>
      <c r="G1973" s="270">
        <v>0</v>
      </c>
      <c r="H1973" s="270">
        <v>0</v>
      </c>
    </row>
    <row r="1974" spans="1:8">
      <c r="A1974" s="268">
        <v>42087</v>
      </c>
      <c r="B1974" s="269" t="s">
        <v>189</v>
      </c>
      <c r="C1974" s="270">
        <v>0</v>
      </c>
      <c r="D1974" s="270">
        <v>0</v>
      </c>
      <c r="E1974" s="270">
        <v>0</v>
      </c>
      <c r="F1974" s="270">
        <v>0</v>
      </c>
      <c r="G1974" s="270">
        <v>0</v>
      </c>
      <c r="H1974" s="270">
        <v>0</v>
      </c>
    </row>
    <row r="1975" spans="1:8">
      <c r="A1975" s="268">
        <v>42087</v>
      </c>
      <c r="B1975" s="269" t="s">
        <v>190</v>
      </c>
      <c r="C1975" s="270">
        <v>0</v>
      </c>
      <c r="D1975" s="270">
        <v>0</v>
      </c>
      <c r="E1975" s="270">
        <v>0</v>
      </c>
      <c r="F1975" s="270">
        <v>0</v>
      </c>
      <c r="G1975" s="270">
        <v>0</v>
      </c>
      <c r="H1975" s="270">
        <v>0</v>
      </c>
    </row>
    <row r="1976" spans="1:8">
      <c r="A1976" s="268">
        <v>42087</v>
      </c>
      <c r="B1976" s="269" t="s">
        <v>191</v>
      </c>
      <c r="C1976" s="270">
        <v>113.3985</v>
      </c>
      <c r="D1976" s="270">
        <v>57.157399999999996</v>
      </c>
      <c r="E1976" s="270">
        <v>30.5762</v>
      </c>
      <c r="F1976" s="270">
        <v>2.1105499999999999</v>
      </c>
      <c r="G1976" s="270">
        <v>27.858749999999997</v>
      </c>
      <c r="H1976" s="270">
        <v>231.10140000000001</v>
      </c>
    </row>
    <row r="1977" spans="1:8">
      <c r="A1977" s="268">
        <v>42087</v>
      </c>
      <c r="B1977" s="269" t="s">
        <v>192</v>
      </c>
      <c r="C1977" s="270">
        <v>1067.2787000000001</v>
      </c>
      <c r="D1977" s="270">
        <v>537.95224999999994</v>
      </c>
      <c r="E1977" s="270">
        <v>287.77429999999998</v>
      </c>
      <c r="F1977" s="270">
        <v>19.867049999999999</v>
      </c>
      <c r="G1977" s="270">
        <v>262.1995</v>
      </c>
      <c r="H1977" s="270">
        <v>2175.0718000000002</v>
      </c>
    </row>
    <row r="1978" spans="1:8">
      <c r="A1978" s="268">
        <v>42087</v>
      </c>
      <c r="B1978" s="269" t="s">
        <v>193</v>
      </c>
      <c r="C1978" s="270">
        <v>2554.7982499999998</v>
      </c>
      <c r="D1978" s="270">
        <v>1287.7228</v>
      </c>
      <c r="E1978" s="270">
        <v>688.86039999999991</v>
      </c>
      <c r="F1978" s="270">
        <v>47.556649999999998</v>
      </c>
      <c r="G1978" s="270">
        <v>627.64</v>
      </c>
      <c r="H1978" s="270">
        <v>5206.5780999999997</v>
      </c>
    </row>
    <row r="1979" spans="1:8">
      <c r="A1979" s="268">
        <v>42087</v>
      </c>
      <c r="B1979" s="269" t="s">
        <v>65</v>
      </c>
      <c r="C1979" s="270">
        <v>4759.3964999999998</v>
      </c>
      <c r="D1979" s="270">
        <v>2398.9294999999997</v>
      </c>
      <c r="E1979" s="270">
        <v>1283.2951499999999</v>
      </c>
      <c r="F1979" s="270">
        <v>88.595500000000001</v>
      </c>
      <c r="G1979" s="270">
        <v>1169.2464</v>
      </c>
      <c r="H1979" s="270">
        <v>9699.4630500000003</v>
      </c>
    </row>
    <row r="1980" spans="1:8">
      <c r="A1980" s="268">
        <v>42087</v>
      </c>
      <c r="B1980" s="269" t="s">
        <v>194</v>
      </c>
      <c r="C1980" s="270">
        <v>5696.6005500000001</v>
      </c>
      <c r="D1980" s="270">
        <v>2871.3186999999998</v>
      </c>
      <c r="E1980" s="270">
        <v>1535.99675</v>
      </c>
      <c r="F1980" s="270">
        <v>106.04090000000001</v>
      </c>
      <c r="G1980" s="270">
        <v>1399.4901500000001</v>
      </c>
      <c r="H1980" s="270">
        <v>11609.447050000001</v>
      </c>
    </row>
    <row r="1981" spans="1:8">
      <c r="A1981" s="268">
        <v>42087</v>
      </c>
      <c r="B1981" s="269" t="s">
        <v>195</v>
      </c>
      <c r="C1981" s="270">
        <v>5416.4396999999999</v>
      </c>
      <c r="D1981" s="270">
        <v>2730.1064999999999</v>
      </c>
      <c r="E1981" s="270">
        <v>1460.4564</v>
      </c>
      <c r="F1981" s="270">
        <v>100.82615</v>
      </c>
      <c r="G1981" s="270">
        <v>1330.6631</v>
      </c>
      <c r="H1981" s="270">
        <v>11038.49185</v>
      </c>
    </row>
    <row r="1982" spans="1:8">
      <c r="A1982" s="268">
        <v>42087</v>
      </c>
      <c r="B1982" s="269" t="s">
        <v>196</v>
      </c>
      <c r="C1982" s="270">
        <v>6176.8760499999999</v>
      </c>
      <c r="D1982" s="270">
        <v>3113.3969999999999</v>
      </c>
      <c r="E1982" s="270">
        <v>1665.49595</v>
      </c>
      <c r="F1982" s="270">
        <v>114.98119999999999</v>
      </c>
      <c r="G1982" s="270">
        <v>1517.4803499999998</v>
      </c>
      <c r="H1982" s="270">
        <v>12588.23055</v>
      </c>
    </row>
    <row r="1983" spans="1:8">
      <c r="A1983" s="268">
        <v>42087</v>
      </c>
      <c r="B1983" s="269" t="s">
        <v>197</v>
      </c>
      <c r="C1983" s="270">
        <v>5860.0274999999992</v>
      </c>
      <c r="D1983" s="270">
        <v>2953.6922</v>
      </c>
      <c r="E1983" s="270">
        <v>1580.0624499999999</v>
      </c>
      <c r="F1983" s="270">
        <v>109.08305</v>
      </c>
      <c r="G1983" s="270">
        <v>1439.6398999999999</v>
      </c>
      <c r="H1983" s="270">
        <v>11942.505099999998</v>
      </c>
    </row>
    <row r="1984" spans="1:8">
      <c r="A1984" s="268">
        <v>42087</v>
      </c>
      <c r="B1984" s="269" t="s">
        <v>198</v>
      </c>
      <c r="C1984" s="270">
        <v>5499.8204500000002</v>
      </c>
      <c r="D1984" s="270">
        <v>2772.1338999999998</v>
      </c>
      <c r="E1984" s="270">
        <v>1482.9388999999999</v>
      </c>
      <c r="F1984" s="270">
        <v>102.37824999999999</v>
      </c>
      <c r="G1984" s="270">
        <v>1351.14725</v>
      </c>
      <c r="H1984" s="270">
        <v>11208.418749999999</v>
      </c>
    </row>
    <row r="1985" spans="1:8">
      <c r="A1985" s="268">
        <v>42087</v>
      </c>
      <c r="B1985" s="269" t="s">
        <v>199</v>
      </c>
      <c r="C1985" s="270">
        <v>3795.5100999999995</v>
      </c>
      <c r="D1985" s="270">
        <v>1913.0916</v>
      </c>
      <c r="E1985" s="270">
        <v>1023.3983000000001</v>
      </c>
      <c r="F1985" s="270">
        <v>70.652850000000001</v>
      </c>
      <c r="G1985" s="270">
        <v>932.44745</v>
      </c>
      <c r="H1985" s="270">
        <v>7735.1003000000001</v>
      </c>
    </row>
    <row r="1986" spans="1:8">
      <c r="A1986" s="268">
        <v>42087</v>
      </c>
      <c r="B1986" s="269" t="s">
        <v>200</v>
      </c>
      <c r="C1986" s="270">
        <v>2037.8350499999999</v>
      </c>
      <c r="D1986" s="270">
        <v>1027.1519000000001</v>
      </c>
      <c r="E1986" s="270">
        <v>549.46974999999998</v>
      </c>
      <c r="F1986" s="270">
        <v>37.933799999999998</v>
      </c>
      <c r="G1986" s="270">
        <v>500.63724999999999</v>
      </c>
      <c r="H1986" s="270">
        <v>4153.0277499999993</v>
      </c>
    </row>
    <row r="1987" spans="1:8">
      <c r="A1987" s="268">
        <v>42087</v>
      </c>
      <c r="B1987" s="269" t="s">
        <v>201</v>
      </c>
      <c r="C1987" s="270">
        <v>697.06629999999996</v>
      </c>
      <c r="D1987" s="270">
        <v>351.35005000000001</v>
      </c>
      <c r="E1987" s="270">
        <v>187.95285000000001</v>
      </c>
      <c r="F1987" s="270">
        <v>12.976099999999999</v>
      </c>
      <c r="G1987" s="270">
        <v>171.24949999999998</v>
      </c>
      <c r="H1987" s="270">
        <v>1420.5948000000001</v>
      </c>
    </row>
    <row r="1988" spans="1:8">
      <c r="A1988" s="268">
        <v>42087</v>
      </c>
      <c r="B1988" s="269" t="s">
        <v>202</v>
      </c>
      <c r="C1988" s="270">
        <v>110.06309999999999</v>
      </c>
      <c r="D1988" s="270">
        <v>55.476100000000002</v>
      </c>
      <c r="E1988" s="270">
        <v>29.6769</v>
      </c>
      <c r="F1988" s="270">
        <v>2.0485000000000002</v>
      </c>
      <c r="G1988" s="270">
        <v>27.039349999999999</v>
      </c>
      <c r="H1988" s="270">
        <v>224.30394999999999</v>
      </c>
    </row>
    <row r="1989" spans="1:8">
      <c r="A1989" s="268">
        <v>42087</v>
      </c>
      <c r="B1989" s="269" t="s">
        <v>203</v>
      </c>
      <c r="C1989" s="270">
        <v>3.3353999999999999</v>
      </c>
      <c r="D1989" s="270">
        <v>1.6813</v>
      </c>
      <c r="E1989" s="270">
        <v>0.89929999999999999</v>
      </c>
      <c r="F1989" s="270">
        <v>6.2049999999999994E-2</v>
      </c>
      <c r="G1989" s="270">
        <v>0.81939999999999991</v>
      </c>
      <c r="H1989" s="270">
        <v>6.7974499999999995</v>
      </c>
    </row>
    <row r="1990" spans="1:8">
      <c r="A1990" s="268">
        <v>42087</v>
      </c>
      <c r="B1990" s="269" t="s">
        <v>204</v>
      </c>
      <c r="C1990" s="270">
        <v>0</v>
      </c>
      <c r="D1990" s="270">
        <v>0</v>
      </c>
      <c r="E1990" s="270">
        <v>0</v>
      </c>
      <c r="F1990" s="270">
        <v>0</v>
      </c>
      <c r="G1990" s="270">
        <v>0</v>
      </c>
      <c r="H1990" s="270">
        <v>0</v>
      </c>
    </row>
    <row r="1991" spans="1:8">
      <c r="A1991" s="268">
        <v>42087</v>
      </c>
      <c r="B1991" s="269" t="s">
        <v>205</v>
      </c>
      <c r="C1991" s="270">
        <v>0</v>
      </c>
      <c r="D1991" s="270">
        <v>0</v>
      </c>
      <c r="E1991" s="270">
        <v>0</v>
      </c>
      <c r="F1991" s="270">
        <v>0</v>
      </c>
      <c r="G1991" s="270">
        <v>0</v>
      </c>
      <c r="H1991" s="270">
        <v>0</v>
      </c>
    </row>
    <row r="1992" spans="1:8">
      <c r="A1992" s="268">
        <v>42087</v>
      </c>
      <c r="B1992" s="269" t="s">
        <v>71</v>
      </c>
      <c r="C1992" s="270">
        <v>0</v>
      </c>
      <c r="D1992" s="270">
        <v>0</v>
      </c>
      <c r="E1992" s="270">
        <v>0</v>
      </c>
      <c r="F1992" s="270">
        <v>0</v>
      </c>
      <c r="G1992" s="270">
        <v>0</v>
      </c>
      <c r="H1992" s="270">
        <v>0</v>
      </c>
    </row>
    <row r="1993" spans="1:8">
      <c r="A1993" s="268">
        <v>42087</v>
      </c>
      <c r="B1993" s="269" t="s">
        <v>206</v>
      </c>
      <c r="C1993" s="270">
        <v>0</v>
      </c>
      <c r="D1993" s="270">
        <v>0</v>
      </c>
      <c r="E1993" s="270">
        <v>0</v>
      </c>
      <c r="F1993" s="270">
        <v>0</v>
      </c>
      <c r="G1993" s="270">
        <v>0</v>
      </c>
      <c r="H1993" s="270">
        <v>0</v>
      </c>
    </row>
    <row r="1994" spans="1:8">
      <c r="A1994" s="268">
        <v>42088</v>
      </c>
      <c r="B1994" s="269" t="s">
        <v>185</v>
      </c>
      <c r="C1994" s="270">
        <v>0</v>
      </c>
      <c r="D1994" s="270">
        <v>0</v>
      </c>
      <c r="E1994" s="270">
        <v>0</v>
      </c>
      <c r="F1994" s="270">
        <v>0</v>
      </c>
      <c r="G1994" s="270">
        <v>0</v>
      </c>
      <c r="H1994" s="270">
        <v>0</v>
      </c>
    </row>
    <row r="1995" spans="1:8">
      <c r="A1995" s="268">
        <v>42088</v>
      </c>
      <c r="B1995" s="269" t="s">
        <v>186</v>
      </c>
      <c r="C1995" s="270">
        <v>0</v>
      </c>
      <c r="D1995" s="270">
        <v>0</v>
      </c>
      <c r="E1995" s="270">
        <v>0</v>
      </c>
      <c r="F1995" s="270">
        <v>0</v>
      </c>
      <c r="G1995" s="270">
        <v>0</v>
      </c>
      <c r="H1995" s="270">
        <v>0</v>
      </c>
    </row>
    <row r="1996" spans="1:8">
      <c r="A1996" s="268">
        <v>42088</v>
      </c>
      <c r="B1996" s="269" t="s">
        <v>187</v>
      </c>
      <c r="C1996" s="270">
        <v>0</v>
      </c>
      <c r="D1996" s="270">
        <v>0</v>
      </c>
      <c r="E1996" s="270">
        <v>0</v>
      </c>
      <c r="F1996" s="270">
        <v>0</v>
      </c>
      <c r="G1996" s="270">
        <v>0</v>
      </c>
      <c r="H1996" s="270">
        <v>0</v>
      </c>
    </row>
    <row r="1997" spans="1:8">
      <c r="A1997" s="268">
        <v>42088</v>
      </c>
      <c r="B1997" s="269" t="s">
        <v>188</v>
      </c>
      <c r="C1997" s="270">
        <v>0</v>
      </c>
      <c r="D1997" s="270">
        <v>0</v>
      </c>
      <c r="E1997" s="270">
        <v>0</v>
      </c>
      <c r="F1997" s="270">
        <v>0</v>
      </c>
      <c r="G1997" s="270">
        <v>0</v>
      </c>
      <c r="H1997" s="270">
        <v>0</v>
      </c>
    </row>
    <row r="1998" spans="1:8">
      <c r="A1998" s="268">
        <v>42088</v>
      </c>
      <c r="B1998" s="269" t="s">
        <v>189</v>
      </c>
      <c r="C1998" s="270">
        <v>0</v>
      </c>
      <c r="D1998" s="270">
        <v>0</v>
      </c>
      <c r="E1998" s="270">
        <v>0</v>
      </c>
      <c r="F1998" s="270">
        <v>0</v>
      </c>
      <c r="G1998" s="270">
        <v>0</v>
      </c>
      <c r="H1998" s="270">
        <v>0</v>
      </c>
    </row>
    <row r="1999" spans="1:8">
      <c r="A1999" s="268">
        <v>42088</v>
      </c>
      <c r="B1999" s="269" t="s">
        <v>190</v>
      </c>
      <c r="C1999" s="270">
        <v>0</v>
      </c>
      <c r="D1999" s="270">
        <v>0</v>
      </c>
      <c r="E1999" s="270">
        <v>0</v>
      </c>
      <c r="F1999" s="270">
        <v>0</v>
      </c>
      <c r="G1999" s="270">
        <v>0</v>
      </c>
      <c r="H1999" s="270">
        <v>0</v>
      </c>
    </row>
    <row r="2000" spans="1:8">
      <c r="A2000" s="268">
        <v>42088</v>
      </c>
      <c r="B2000" s="269" t="s">
        <v>191</v>
      </c>
      <c r="C2000" s="270">
        <v>70.040000000000006</v>
      </c>
      <c r="D2000" s="270">
        <v>35.303049999999999</v>
      </c>
      <c r="E2000" s="270">
        <v>18.885300000000001</v>
      </c>
      <c r="F2000" s="270">
        <v>1.3039000000000001</v>
      </c>
      <c r="G2000" s="270">
        <v>17.20655</v>
      </c>
      <c r="H2000" s="270">
        <v>142.7388</v>
      </c>
    </row>
    <row r="2001" spans="1:8">
      <c r="A2001" s="268">
        <v>42088</v>
      </c>
      <c r="B2001" s="269" t="s">
        <v>192</v>
      </c>
      <c r="C2001" s="270">
        <v>1254.0526</v>
      </c>
      <c r="D2001" s="270">
        <v>632.09399999999994</v>
      </c>
      <c r="E2001" s="270">
        <v>338.13509999999997</v>
      </c>
      <c r="F2001" s="270">
        <v>23.34355</v>
      </c>
      <c r="G2001" s="270">
        <v>308.08420000000001</v>
      </c>
      <c r="H2001" s="270">
        <v>2555.7094500000003</v>
      </c>
    </row>
    <row r="2002" spans="1:8">
      <c r="A2002" s="268">
        <v>42088</v>
      </c>
      <c r="B2002" s="269" t="s">
        <v>193</v>
      </c>
      <c r="C2002" s="270">
        <v>3778.8339499999997</v>
      </c>
      <c r="D2002" s="270">
        <v>1904.6859499999998</v>
      </c>
      <c r="E2002" s="270">
        <v>1018.9018000000001</v>
      </c>
      <c r="F2002" s="270">
        <v>70.342600000000004</v>
      </c>
      <c r="G2002" s="270">
        <v>928.35044999999991</v>
      </c>
      <c r="H2002" s="270">
        <v>7701.1147499999997</v>
      </c>
    </row>
    <row r="2003" spans="1:8">
      <c r="A2003" s="268">
        <v>42088</v>
      </c>
      <c r="B2003" s="269" t="s">
        <v>65</v>
      </c>
      <c r="C2003" s="270">
        <v>7017.3577500000001</v>
      </c>
      <c r="D2003" s="270">
        <v>3537.0344499999997</v>
      </c>
      <c r="E2003" s="270">
        <v>1892.1178500000001</v>
      </c>
      <c r="F2003" s="270">
        <v>130.62629999999999</v>
      </c>
      <c r="G2003" s="270">
        <v>1723.96235</v>
      </c>
      <c r="H2003" s="270">
        <v>14301.0987</v>
      </c>
    </row>
    <row r="2004" spans="1:8">
      <c r="A2004" s="268">
        <v>42088</v>
      </c>
      <c r="B2004" s="269" t="s">
        <v>194</v>
      </c>
      <c r="C2004" s="270">
        <v>9992.396850000001</v>
      </c>
      <c r="D2004" s="270">
        <v>5036.5755499999996</v>
      </c>
      <c r="E2004" s="270">
        <v>2694.2900500000001</v>
      </c>
      <c r="F2004" s="270">
        <v>186.00635</v>
      </c>
      <c r="G2004" s="270">
        <v>2454.8442</v>
      </c>
      <c r="H2004" s="270">
        <v>20364.112999999998</v>
      </c>
    </row>
    <row r="2005" spans="1:8">
      <c r="A2005" s="268">
        <v>42088</v>
      </c>
      <c r="B2005" s="269" t="s">
        <v>195</v>
      </c>
      <c r="C2005" s="270">
        <v>11800.100349999999</v>
      </c>
      <c r="D2005" s="270">
        <v>5947.73135</v>
      </c>
      <c r="E2005" s="270">
        <v>3181.7080999999998</v>
      </c>
      <c r="F2005" s="270">
        <v>219.65614999999997</v>
      </c>
      <c r="G2005" s="270">
        <v>2898.9445500000002</v>
      </c>
      <c r="H2005" s="270">
        <v>24048.140500000001</v>
      </c>
    </row>
    <row r="2006" spans="1:8">
      <c r="A2006" s="268">
        <v>42088</v>
      </c>
      <c r="B2006" s="269" t="s">
        <v>196</v>
      </c>
      <c r="C2006" s="270">
        <v>11563.297999999999</v>
      </c>
      <c r="D2006" s="270">
        <v>5828.3734999999997</v>
      </c>
      <c r="E2006" s="270">
        <v>3117.8586499999997</v>
      </c>
      <c r="F2006" s="270">
        <v>215.24805000000001</v>
      </c>
      <c r="G2006" s="270">
        <v>2840.7688499999999</v>
      </c>
      <c r="H2006" s="270">
        <v>23565.547050000001</v>
      </c>
    </row>
    <row r="2007" spans="1:8">
      <c r="A2007" s="268">
        <v>42088</v>
      </c>
      <c r="B2007" s="269" t="s">
        <v>197</v>
      </c>
      <c r="C2007" s="270">
        <v>10876.23705</v>
      </c>
      <c r="D2007" s="270">
        <v>5482.0673500000003</v>
      </c>
      <c r="E2007" s="270">
        <v>2932.6036999999997</v>
      </c>
      <c r="F2007" s="270">
        <v>202.45895000000002</v>
      </c>
      <c r="G2007" s="270">
        <v>2671.9775500000001</v>
      </c>
      <c r="H2007" s="270">
        <v>22165.3446</v>
      </c>
    </row>
    <row r="2008" spans="1:8">
      <c r="A2008" s="268">
        <v>42088</v>
      </c>
      <c r="B2008" s="269" t="s">
        <v>198</v>
      </c>
      <c r="C2008" s="270">
        <v>9899.0098999999991</v>
      </c>
      <c r="D2008" s="270">
        <v>4989.50425</v>
      </c>
      <c r="E2008" s="270">
        <v>2669.1096499999999</v>
      </c>
      <c r="F2008" s="270">
        <v>184.2681</v>
      </c>
      <c r="G2008" s="270">
        <v>2431.9009999999998</v>
      </c>
      <c r="H2008" s="270">
        <v>20173.792900000004</v>
      </c>
    </row>
    <row r="2009" spans="1:8">
      <c r="A2009" s="268">
        <v>42088</v>
      </c>
      <c r="B2009" s="269" t="s">
        <v>199</v>
      </c>
      <c r="C2009" s="270">
        <v>9608.8437000000013</v>
      </c>
      <c r="D2009" s="270">
        <v>4843.2489999999998</v>
      </c>
      <c r="E2009" s="270">
        <v>2590.8714</v>
      </c>
      <c r="F2009" s="270">
        <v>178.86635000000001</v>
      </c>
      <c r="G2009" s="270">
        <v>2360.6157499999999</v>
      </c>
      <c r="H2009" s="270">
        <v>19582.446199999998</v>
      </c>
    </row>
    <row r="2010" spans="1:8">
      <c r="A2010" s="268">
        <v>42088</v>
      </c>
      <c r="B2010" s="269" t="s">
        <v>200</v>
      </c>
      <c r="C2010" s="270">
        <v>6510.3998999999994</v>
      </c>
      <c r="D2010" s="270">
        <v>3281.5074500000001</v>
      </c>
      <c r="E2010" s="270">
        <v>1755.4251000000002</v>
      </c>
      <c r="F2010" s="270">
        <v>121.18959999999998</v>
      </c>
      <c r="G2010" s="270">
        <v>1599.4177999999999</v>
      </c>
      <c r="H2010" s="270">
        <v>13267.939849999999</v>
      </c>
    </row>
    <row r="2011" spans="1:8">
      <c r="A2011" s="268">
        <v>42088</v>
      </c>
      <c r="B2011" s="269" t="s">
        <v>201</v>
      </c>
      <c r="C2011" s="270">
        <v>2894.9937500000001</v>
      </c>
      <c r="D2011" s="270">
        <v>1459.1949999999999</v>
      </c>
      <c r="E2011" s="270">
        <v>780.58900000000006</v>
      </c>
      <c r="F2011" s="270">
        <v>53.89</v>
      </c>
      <c r="G2011" s="270">
        <v>711.21624999999995</v>
      </c>
      <c r="H2011" s="270">
        <v>5899.884</v>
      </c>
    </row>
    <row r="2012" spans="1:8">
      <c r="A2012" s="268">
        <v>42088</v>
      </c>
      <c r="B2012" s="269" t="s">
        <v>202</v>
      </c>
      <c r="C2012" s="270">
        <v>440.25239999999997</v>
      </c>
      <c r="D2012" s="270">
        <v>221.90525</v>
      </c>
      <c r="E2012" s="270">
        <v>118.70675</v>
      </c>
      <c r="F2012" s="270">
        <v>8.1948500000000006</v>
      </c>
      <c r="G2012" s="270">
        <v>108.1574</v>
      </c>
      <c r="H2012" s="270">
        <v>897.21664999999996</v>
      </c>
    </row>
    <row r="2013" spans="1:8">
      <c r="A2013" s="268">
        <v>42088</v>
      </c>
      <c r="B2013" s="269" t="s">
        <v>203</v>
      </c>
      <c r="C2013" s="270">
        <v>20.01155</v>
      </c>
      <c r="D2013" s="270">
        <v>10.08695</v>
      </c>
      <c r="E2013" s="270">
        <v>5.3957999999999995</v>
      </c>
      <c r="F2013" s="270">
        <v>0.37229999999999996</v>
      </c>
      <c r="G2013" s="270">
        <v>4.9163999999999994</v>
      </c>
      <c r="H2013" s="270">
        <v>40.782999999999994</v>
      </c>
    </row>
    <row r="2014" spans="1:8">
      <c r="A2014" s="268">
        <v>42088</v>
      </c>
      <c r="B2014" s="269" t="s">
        <v>204</v>
      </c>
      <c r="C2014" s="270">
        <v>0</v>
      </c>
      <c r="D2014" s="270">
        <v>0</v>
      </c>
      <c r="E2014" s="270">
        <v>0</v>
      </c>
      <c r="F2014" s="270">
        <v>0</v>
      </c>
      <c r="G2014" s="270">
        <v>0</v>
      </c>
      <c r="H2014" s="270">
        <v>0</v>
      </c>
    </row>
    <row r="2015" spans="1:8">
      <c r="A2015" s="268">
        <v>42088</v>
      </c>
      <c r="B2015" s="269" t="s">
        <v>205</v>
      </c>
      <c r="C2015" s="270">
        <v>0</v>
      </c>
      <c r="D2015" s="270">
        <v>0</v>
      </c>
      <c r="E2015" s="270">
        <v>0</v>
      </c>
      <c r="F2015" s="270">
        <v>0</v>
      </c>
      <c r="G2015" s="270">
        <v>0</v>
      </c>
      <c r="H2015" s="270">
        <v>0</v>
      </c>
    </row>
    <row r="2016" spans="1:8">
      <c r="A2016" s="268">
        <v>42088</v>
      </c>
      <c r="B2016" s="269" t="s">
        <v>71</v>
      </c>
      <c r="C2016" s="270">
        <v>0</v>
      </c>
      <c r="D2016" s="270">
        <v>0</v>
      </c>
      <c r="E2016" s="270">
        <v>0</v>
      </c>
      <c r="F2016" s="270">
        <v>0</v>
      </c>
      <c r="G2016" s="270">
        <v>0</v>
      </c>
      <c r="H2016" s="270">
        <v>0</v>
      </c>
    </row>
    <row r="2017" spans="1:8">
      <c r="A2017" s="268">
        <v>42088</v>
      </c>
      <c r="B2017" s="269" t="s">
        <v>206</v>
      </c>
      <c r="C2017" s="270">
        <v>0</v>
      </c>
      <c r="D2017" s="270">
        <v>0</v>
      </c>
      <c r="E2017" s="270">
        <v>0</v>
      </c>
      <c r="F2017" s="270">
        <v>0</v>
      </c>
      <c r="G2017" s="270">
        <v>0</v>
      </c>
      <c r="H2017" s="270">
        <v>0</v>
      </c>
    </row>
    <row r="2018" spans="1:8">
      <c r="A2018" s="268">
        <v>42089</v>
      </c>
      <c r="B2018" s="269" t="s">
        <v>185</v>
      </c>
      <c r="C2018" s="270">
        <v>0</v>
      </c>
      <c r="D2018" s="270">
        <v>0</v>
      </c>
      <c r="E2018" s="270">
        <v>0</v>
      </c>
      <c r="F2018" s="270">
        <v>0</v>
      </c>
      <c r="G2018" s="270">
        <v>0</v>
      </c>
      <c r="H2018" s="270">
        <v>0</v>
      </c>
    </row>
    <row r="2019" spans="1:8">
      <c r="A2019" s="268">
        <v>42089</v>
      </c>
      <c r="B2019" s="269" t="s">
        <v>186</v>
      </c>
      <c r="C2019" s="270">
        <v>0</v>
      </c>
      <c r="D2019" s="270">
        <v>0</v>
      </c>
      <c r="E2019" s="270">
        <v>0</v>
      </c>
      <c r="F2019" s="270">
        <v>0</v>
      </c>
      <c r="G2019" s="270">
        <v>0</v>
      </c>
      <c r="H2019" s="270">
        <v>0</v>
      </c>
    </row>
    <row r="2020" spans="1:8">
      <c r="A2020" s="268">
        <v>42089</v>
      </c>
      <c r="B2020" s="269" t="s">
        <v>187</v>
      </c>
      <c r="C2020" s="270">
        <v>0</v>
      </c>
      <c r="D2020" s="270">
        <v>0</v>
      </c>
      <c r="E2020" s="270">
        <v>0</v>
      </c>
      <c r="F2020" s="270">
        <v>0</v>
      </c>
      <c r="G2020" s="270">
        <v>0</v>
      </c>
      <c r="H2020" s="270">
        <v>0</v>
      </c>
    </row>
    <row r="2021" spans="1:8">
      <c r="A2021" s="268">
        <v>42089</v>
      </c>
      <c r="B2021" s="269" t="s">
        <v>188</v>
      </c>
      <c r="C2021" s="270">
        <v>0</v>
      </c>
      <c r="D2021" s="270">
        <v>0</v>
      </c>
      <c r="E2021" s="270">
        <v>0</v>
      </c>
      <c r="F2021" s="270">
        <v>0</v>
      </c>
      <c r="G2021" s="270">
        <v>0</v>
      </c>
      <c r="H2021" s="270">
        <v>0</v>
      </c>
    </row>
    <row r="2022" spans="1:8">
      <c r="A2022" s="268">
        <v>42089</v>
      </c>
      <c r="B2022" s="269" t="s">
        <v>189</v>
      </c>
      <c r="C2022" s="270">
        <v>0</v>
      </c>
      <c r="D2022" s="270">
        <v>0</v>
      </c>
      <c r="E2022" s="270">
        <v>0</v>
      </c>
      <c r="F2022" s="270">
        <v>0</v>
      </c>
      <c r="G2022" s="270">
        <v>0</v>
      </c>
      <c r="H2022" s="270">
        <v>0</v>
      </c>
    </row>
    <row r="2023" spans="1:8">
      <c r="A2023" s="268">
        <v>42089</v>
      </c>
      <c r="B2023" s="269" t="s">
        <v>190</v>
      </c>
      <c r="C2023" s="270">
        <v>0</v>
      </c>
      <c r="D2023" s="270">
        <v>0</v>
      </c>
      <c r="E2023" s="270">
        <v>0</v>
      </c>
      <c r="F2023" s="270">
        <v>0</v>
      </c>
      <c r="G2023" s="270">
        <v>0</v>
      </c>
      <c r="H2023" s="270">
        <v>0</v>
      </c>
    </row>
    <row r="2024" spans="1:8">
      <c r="A2024" s="268">
        <v>42089</v>
      </c>
      <c r="B2024" s="269" t="s">
        <v>191</v>
      </c>
      <c r="C2024" s="270">
        <v>100.05775</v>
      </c>
      <c r="D2024" s="270">
        <v>50.433049999999994</v>
      </c>
      <c r="E2024" s="270">
        <v>26.978999999999999</v>
      </c>
      <c r="F2024" s="270">
        <v>1.8623499999999997</v>
      </c>
      <c r="G2024" s="270">
        <v>24.581150000000001</v>
      </c>
      <c r="H2024" s="270">
        <v>203.91330000000002</v>
      </c>
    </row>
    <row r="2025" spans="1:8">
      <c r="A2025" s="268">
        <v>42089</v>
      </c>
      <c r="B2025" s="269" t="s">
        <v>192</v>
      </c>
      <c r="C2025" s="270">
        <v>1354.1094999999998</v>
      </c>
      <c r="D2025" s="270">
        <v>682.52620000000002</v>
      </c>
      <c r="E2025" s="270">
        <v>365.11410000000001</v>
      </c>
      <c r="F2025" s="270">
        <v>25.20675</v>
      </c>
      <c r="G2025" s="270">
        <v>332.66534999999999</v>
      </c>
      <c r="H2025" s="270">
        <v>2759.6219000000001</v>
      </c>
    </row>
    <row r="2026" spans="1:8">
      <c r="A2026" s="268">
        <v>42089</v>
      </c>
      <c r="B2026" s="269" t="s">
        <v>193</v>
      </c>
      <c r="C2026" s="270">
        <v>3892.2324499999995</v>
      </c>
      <c r="D2026" s="270">
        <v>1961.8433499999999</v>
      </c>
      <c r="E2026" s="270">
        <v>1049.4780000000001</v>
      </c>
      <c r="F2026" s="270">
        <v>72.453150000000008</v>
      </c>
      <c r="G2026" s="270">
        <v>956.20920000000001</v>
      </c>
      <c r="H2026" s="270">
        <v>7932.2161499999984</v>
      </c>
    </row>
    <row r="2027" spans="1:8">
      <c r="A2027" s="268">
        <v>42089</v>
      </c>
      <c r="B2027" s="269" t="s">
        <v>65</v>
      </c>
      <c r="C2027" s="270">
        <v>7420.9224499999991</v>
      </c>
      <c r="D2027" s="270">
        <v>3740.4470999999999</v>
      </c>
      <c r="E2027" s="270">
        <v>2000.9331500000001</v>
      </c>
      <c r="F2027" s="270">
        <v>138.1386</v>
      </c>
      <c r="G2027" s="270">
        <v>1823.10635</v>
      </c>
      <c r="H2027" s="270">
        <v>15123.547649999999</v>
      </c>
    </row>
    <row r="2028" spans="1:8">
      <c r="A2028" s="268">
        <v>42089</v>
      </c>
      <c r="B2028" s="269" t="s">
        <v>194</v>
      </c>
      <c r="C2028" s="270">
        <v>10045.761549999999</v>
      </c>
      <c r="D2028" s="270">
        <v>5063.4729500000003</v>
      </c>
      <c r="E2028" s="270">
        <v>2708.6788499999998</v>
      </c>
      <c r="F2028" s="270">
        <v>187</v>
      </c>
      <c r="G2028" s="270">
        <v>2467.9537499999997</v>
      </c>
      <c r="H2028" s="270">
        <v>20472.867099999999</v>
      </c>
    </row>
    <row r="2029" spans="1:8">
      <c r="A2029" s="268">
        <v>42089</v>
      </c>
      <c r="B2029" s="269" t="s">
        <v>195</v>
      </c>
      <c r="C2029" s="270">
        <v>11686.701849999999</v>
      </c>
      <c r="D2029" s="270">
        <v>5890.57395</v>
      </c>
      <c r="E2029" s="270">
        <v>3151.1318999999999</v>
      </c>
      <c r="F2029" s="270">
        <v>217.54560000000001</v>
      </c>
      <c r="G2029" s="270">
        <v>2871.0857999999998</v>
      </c>
      <c r="H2029" s="270">
        <v>23817.039100000002</v>
      </c>
    </row>
    <row r="2030" spans="1:8">
      <c r="A2030" s="268">
        <v>42089</v>
      </c>
      <c r="B2030" s="269" t="s">
        <v>196</v>
      </c>
      <c r="C2030" s="270">
        <v>12580.54825</v>
      </c>
      <c r="D2030" s="270">
        <v>6341.1088</v>
      </c>
      <c r="E2030" s="270">
        <v>3392.14345</v>
      </c>
      <c r="F2030" s="270">
        <v>234.18435000000002</v>
      </c>
      <c r="G2030" s="270">
        <v>3090.6781999999998</v>
      </c>
      <c r="H2030" s="270">
        <v>25638.663049999999</v>
      </c>
    </row>
    <row r="2031" spans="1:8">
      <c r="A2031" s="268">
        <v>42089</v>
      </c>
      <c r="B2031" s="269" t="s">
        <v>197</v>
      </c>
      <c r="C2031" s="270">
        <v>12603.895199999999</v>
      </c>
      <c r="D2031" s="270">
        <v>6352.8770500000001</v>
      </c>
      <c r="E2031" s="270">
        <v>3398.4385499999999</v>
      </c>
      <c r="F2031" s="270">
        <v>234.61869999999999</v>
      </c>
      <c r="G2031" s="270">
        <v>3096.4131499999999</v>
      </c>
      <c r="H2031" s="270">
        <v>25686.24265</v>
      </c>
    </row>
    <row r="2032" spans="1:8">
      <c r="A2032" s="268">
        <v>42089</v>
      </c>
      <c r="B2032" s="269" t="s">
        <v>198</v>
      </c>
      <c r="C2032" s="270">
        <v>11806.771149999999</v>
      </c>
      <c r="D2032" s="270">
        <v>5951.0939500000004</v>
      </c>
      <c r="E2032" s="270">
        <v>3183.5066999999999</v>
      </c>
      <c r="F2032" s="270">
        <v>219.78025</v>
      </c>
      <c r="G2032" s="270">
        <v>2900.5833499999999</v>
      </c>
      <c r="H2032" s="270">
        <v>24061.735399999998</v>
      </c>
    </row>
    <row r="2033" spans="1:8">
      <c r="A2033" s="268">
        <v>42089</v>
      </c>
      <c r="B2033" s="269" t="s">
        <v>199</v>
      </c>
      <c r="C2033" s="270">
        <v>9515.4567500000012</v>
      </c>
      <c r="D2033" s="270">
        <v>4796.1785499999996</v>
      </c>
      <c r="E2033" s="270">
        <v>2565.6909999999998</v>
      </c>
      <c r="F2033" s="270">
        <v>177.12809999999999</v>
      </c>
      <c r="G2033" s="270">
        <v>2337.6734000000001</v>
      </c>
      <c r="H2033" s="270">
        <v>19392.127799999998</v>
      </c>
    </row>
    <row r="2034" spans="1:8">
      <c r="A2034" s="268">
        <v>42089</v>
      </c>
      <c r="B2034" s="269" t="s">
        <v>200</v>
      </c>
      <c r="C2034" s="270">
        <v>6643.8099499999998</v>
      </c>
      <c r="D2034" s="270">
        <v>3348.7509499999996</v>
      </c>
      <c r="E2034" s="270">
        <v>1791.3970999999999</v>
      </c>
      <c r="F2034" s="270">
        <v>123.67329999999998</v>
      </c>
      <c r="G2034" s="270">
        <v>1632.1929500000001</v>
      </c>
      <c r="H2034" s="270">
        <v>13539.82425</v>
      </c>
    </row>
    <row r="2035" spans="1:8">
      <c r="A2035" s="268">
        <v>42089</v>
      </c>
      <c r="B2035" s="269" t="s">
        <v>201</v>
      </c>
      <c r="C2035" s="270">
        <v>2801.6067999999996</v>
      </c>
      <c r="D2035" s="270">
        <v>1412.1236999999999</v>
      </c>
      <c r="E2035" s="270">
        <v>755.40859999999998</v>
      </c>
      <c r="F2035" s="270">
        <v>52.1509</v>
      </c>
      <c r="G2035" s="270">
        <v>688.27390000000003</v>
      </c>
      <c r="H2035" s="270">
        <v>5709.563900000001</v>
      </c>
    </row>
    <row r="2036" spans="1:8">
      <c r="A2036" s="268">
        <v>42089</v>
      </c>
      <c r="B2036" s="269" t="s">
        <v>202</v>
      </c>
      <c r="C2036" s="270">
        <v>533.63935000000004</v>
      </c>
      <c r="D2036" s="270">
        <v>268.97570000000002</v>
      </c>
      <c r="E2036" s="270">
        <v>143.88714999999999</v>
      </c>
      <c r="F2036" s="270">
        <v>9.9339499999999994</v>
      </c>
      <c r="G2036" s="270">
        <v>131.09975</v>
      </c>
      <c r="H2036" s="270">
        <v>1087.5359000000001</v>
      </c>
    </row>
    <row r="2037" spans="1:8">
      <c r="A2037" s="268">
        <v>42089</v>
      </c>
      <c r="B2037" s="269" t="s">
        <v>203</v>
      </c>
      <c r="C2037" s="270">
        <v>20.01155</v>
      </c>
      <c r="D2037" s="270">
        <v>10.08695</v>
      </c>
      <c r="E2037" s="270">
        <v>5.3957999999999995</v>
      </c>
      <c r="F2037" s="270">
        <v>0.37229999999999996</v>
      </c>
      <c r="G2037" s="270">
        <v>4.9163999999999994</v>
      </c>
      <c r="H2037" s="270">
        <v>40.782999999999994</v>
      </c>
    </row>
    <row r="2038" spans="1:8">
      <c r="A2038" s="268">
        <v>42089</v>
      </c>
      <c r="B2038" s="269" t="s">
        <v>204</v>
      </c>
      <c r="C2038" s="270">
        <v>0</v>
      </c>
      <c r="D2038" s="270">
        <v>0</v>
      </c>
      <c r="E2038" s="270">
        <v>0</v>
      </c>
      <c r="F2038" s="270">
        <v>0</v>
      </c>
      <c r="G2038" s="270">
        <v>0</v>
      </c>
      <c r="H2038" s="270">
        <v>0</v>
      </c>
    </row>
    <row r="2039" spans="1:8">
      <c r="A2039" s="268">
        <v>42089</v>
      </c>
      <c r="B2039" s="269" t="s">
        <v>205</v>
      </c>
      <c r="C2039" s="270">
        <v>0</v>
      </c>
      <c r="D2039" s="270">
        <v>0</v>
      </c>
      <c r="E2039" s="270">
        <v>0</v>
      </c>
      <c r="F2039" s="270">
        <v>0</v>
      </c>
      <c r="G2039" s="270">
        <v>0</v>
      </c>
      <c r="H2039" s="270">
        <v>0</v>
      </c>
    </row>
    <row r="2040" spans="1:8">
      <c r="A2040" s="268">
        <v>42089</v>
      </c>
      <c r="B2040" s="269" t="s">
        <v>71</v>
      </c>
      <c r="C2040" s="270">
        <v>0</v>
      </c>
      <c r="D2040" s="270">
        <v>0</v>
      </c>
      <c r="E2040" s="270">
        <v>0</v>
      </c>
      <c r="F2040" s="270">
        <v>0</v>
      </c>
      <c r="G2040" s="270">
        <v>0</v>
      </c>
      <c r="H2040" s="270">
        <v>0</v>
      </c>
    </row>
    <row r="2041" spans="1:8">
      <c r="A2041" s="268">
        <v>42089</v>
      </c>
      <c r="B2041" s="269" t="s">
        <v>206</v>
      </c>
      <c r="C2041" s="270">
        <v>0</v>
      </c>
      <c r="D2041" s="270">
        <v>0</v>
      </c>
      <c r="E2041" s="270">
        <v>0</v>
      </c>
      <c r="F2041" s="270">
        <v>0</v>
      </c>
      <c r="G2041" s="270">
        <v>0</v>
      </c>
      <c r="H2041" s="270">
        <v>0</v>
      </c>
    </row>
    <row r="2042" spans="1:8">
      <c r="A2042" s="268">
        <v>42090</v>
      </c>
      <c r="B2042" s="269" t="s">
        <v>185</v>
      </c>
      <c r="C2042" s="270">
        <v>0</v>
      </c>
      <c r="D2042" s="270">
        <v>0</v>
      </c>
      <c r="E2042" s="270">
        <v>0</v>
      </c>
      <c r="F2042" s="270">
        <v>0</v>
      </c>
      <c r="G2042" s="270">
        <v>0</v>
      </c>
      <c r="H2042" s="270">
        <v>0</v>
      </c>
    </row>
    <row r="2043" spans="1:8">
      <c r="A2043" s="268">
        <v>42090</v>
      </c>
      <c r="B2043" s="269" t="s">
        <v>186</v>
      </c>
      <c r="C2043" s="270">
        <v>0</v>
      </c>
      <c r="D2043" s="270">
        <v>0</v>
      </c>
      <c r="E2043" s="270">
        <v>0</v>
      </c>
      <c r="F2043" s="270">
        <v>0</v>
      </c>
      <c r="G2043" s="270">
        <v>0</v>
      </c>
      <c r="H2043" s="270">
        <v>0</v>
      </c>
    </row>
    <row r="2044" spans="1:8">
      <c r="A2044" s="268">
        <v>42090</v>
      </c>
      <c r="B2044" s="269" t="s">
        <v>187</v>
      </c>
      <c r="C2044" s="270">
        <v>0</v>
      </c>
      <c r="D2044" s="270">
        <v>0</v>
      </c>
      <c r="E2044" s="270">
        <v>0</v>
      </c>
      <c r="F2044" s="270">
        <v>0</v>
      </c>
      <c r="G2044" s="270">
        <v>0</v>
      </c>
      <c r="H2044" s="270">
        <v>0</v>
      </c>
    </row>
    <row r="2045" spans="1:8">
      <c r="A2045" s="268">
        <v>42090</v>
      </c>
      <c r="B2045" s="269" t="s">
        <v>188</v>
      </c>
      <c r="C2045" s="270">
        <v>0</v>
      </c>
      <c r="D2045" s="270">
        <v>0</v>
      </c>
      <c r="E2045" s="270">
        <v>0</v>
      </c>
      <c r="F2045" s="270">
        <v>0</v>
      </c>
      <c r="G2045" s="270">
        <v>0</v>
      </c>
      <c r="H2045" s="270">
        <v>0</v>
      </c>
    </row>
    <row r="2046" spans="1:8">
      <c r="A2046" s="268">
        <v>42090</v>
      </c>
      <c r="B2046" s="269" t="s">
        <v>189</v>
      </c>
      <c r="C2046" s="270">
        <v>0</v>
      </c>
      <c r="D2046" s="270">
        <v>0</v>
      </c>
      <c r="E2046" s="270">
        <v>0</v>
      </c>
      <c r="F2046" s="270">
        <v>0</v>
      </c>
      <c r="G2046" s="270">
        <v>0</v>
      </c>
      <c r="H2046" s="270">
        <v>0</v>
      </c>
    </row>
    <row r="2047" spans="1:8">
      <c r="A2047" s="268">
        <v>42090</v>
      </c>
      <c r="B2047" s="269" t="s">
        <v>190</v>
      </c>
      <c r="C2047" s="270">
        <v>0</v>
      </c>
      <c r="D2047" s="270">
        <v>0</v>
      </c>
      <c r="E2047" s="270">
        <v>0</v>
      </c>
      <c r="F2047" s="270">
        <v>0</v>
      </c>
      <c r="G2047" s="270">
        <v>0</v>
      </c>
      <c r="H2047" s="270">
        <v>0</v>
      </c>
    </row>
    <row r="2048" spans="1:8">
      <c r="A2048" s="268">
        <v>42090</v>
      </c>
      <c r="B2048" s="269" t="s">
        <v>191</v>
      </c>
      <c r="C2048" s="270">
        <v>80.046199999999999</v>
      </c>
      <c r="D2048" s="270">
        <v>40.3461</v>
      </c>
      <c r="E2048" s="270">
        <v>21.583199999999998</v>
      </c>
      <c r="F2048" s="270">
        <v>1.4900499999999999</v>
      </c>
      <c r="G2048" s="270">
        <v>19.664750000000002</v>
      </c>
      <c r="H2048" s="270">
        <v>163.13029999999998</v>
      </c>
    </row>
    <row r="2049" spans="1:8">
      <c r="A2049" s="268">
        <v>42090</v>
      </c>
      <c r="B2049" s="269" t="s">
        <v>192</v>
      </c>
      <c r="C2049" s="270">
        <v>1307.4164499999999</v>
      </c>
      <c r="D2049" s="270">
        <v>658.9914</v>
      </c>
      <c r="E2049" s="270">
        <v>352.52389999999997</v>
      </c>
      <c r="F2049" s="270">
        <v>24.337199999999999</v>
      </c>
      <c r="G2049" s="270">
        <v>321.19459999999998</v>
      </c>
      <c r="H2049" s="270">
        <v>2664.4635499999995</v>
      </c>
    </row>
    <row r="2050" spans="1:8">
      <c r="A2050" s="268">
        <v>42090</v>
      </c>
      <c r="B2050" s="269" t="s">
        <v>193</v>
      </c>
      <c r="C2050" s="270">
        <v>3965.6078500000003</v>
      </c>
      <c r="D2050" s="270">
        <v>1998.8276999999998</v>
      </c>
      <c r="E2050" s="270">
        <v>1069.2625999999998</v>
      </c>
      <c r="F2050" s="270">
        <v>73.819100000000006</v>
      </c>
      <c r="G2050" s="270">
        <v>974.23515000000009</v>
      </c>
      <c r="H2050" s="270">
        <v>8081.7523999999994</v>
      </c>
    </row>
    <row r="2051" spans="1:8">
      <c r="A2051" s="268">
        <v>42090</v>
      </c>
      <c r="B2051" s="269" t="s">
        <v>65</v>
      </c>
      <c r="C2051" s="270">
        <v>7220.8077999999996</v>
      </c>
      <c r="D2051" s="270">
        <v>3639.5809999999997</v>
      </c>
      <c r="E2051" s="270">
        <v>1946.9751500000002</v>
      </c>
      <c r="F2051" s="270">
        <v>134.41389999999998</v>
      </c>
      <c r="G2051" s="270">
        <v>1773.9440499999998</v>
      </c>
      <c r="H2051" s="270">
        <v>14715.7219</v>
      </c>
    </row>
    <row r="2052" spans="1:8">
      <c r="A2052" s="268">
        <v>42090</v>
      </c>
      <c r="B2052" s="269" t="s">
        <v>194</v>
      </c>
      <c r="C2052" s="270">
        <v>9795.6175999999996</v>
      </c>
      <c r="D2052" s="270">
        <v>4937.3907499999996</v>
      </c>
      <c r="E2052" s="270">
        <v>2641.23135</v>
      </c>
      <c r="F2052" s="270">
        <v>182.34369999999998</v>
      </c>
      <c r="G2052" s="270">
        <v>2406.50045</v>
      </c>
      <c r="H2052" s="270">
        <v>19963.083849999999</v>
      </c>
    </row>
    <row r="2053" spans="1:8">
      <c r="A2053" s="268">
        <v>42090</v>
      </c>
      <c r="B2053" s="269" t="s">
        <v>195</v>
      </c>
      <c r="C2053" s="270">
        <v>11413.211800000001</v>
      </c>
      <c r="D2053" s="270">
        <v>5752.7243499999995</v>
      </c>
      <c r="E2053" s="270">
        <v>3077.3901499999997</v>
      </c>
      <c r="F2053" s="270">
        <v>212.45409999999998</v>
      </c>
      <c r="G2053" s="270">
        <v>2803.8967000000002</v>
      </c>
      <c r="H2053" s="270">
        <v>23259.677100000001</v>
      </c>
    </row>
    <row r="2054" spans="1:8">
      <c r="A2054" s="268">
        <v>42090</v>
      </c>
      <c r="B2054" s="269" t="s">
        <v>196</v>
      </c>
      <c r="C2054" s="270">
        <v>12180.318950000001</v>
      </c>
      <c r="D2054" s="270">
        <v>6139.3766000000005</v>
      </c>
      <c r="E2054" s="270">
        <v>3284.2282999999998</v>
      </c>
      <c r="F2054" s="270">
        <v>226.73409999999998</v>
      </c>
      <c r="G2054" s="270">
        <v>2992.35275</v>
      </c>
      <c r="H2054" s="270">
        <v>24823.010699999999</v>
      </c>
    </row>
    <row r="2055" spans="1:8">
      <c r="A2055" s="268">
        <v>42090</v>
      </c>
      <c r="B2055" s="269" t="s">
        <v>197</v>
      </c>
      <c r="C2055" s="270">
        <v>12210.335849999999</v>
      </c>
      <c r="D2055" s="270">
        <v>6154.5065999999997</v>
      </c>
      <c r="E2055" s="270">
        <v>3292.3220000000001</v>
      </c>
      <c r="F2055" s="270">
        <v>227.29255000000001</v>
      </c>
      <c r="G2055" s="270">
        <v>2999.7273499999997</v>
      </c>
      <c r="H2055" s="270">
        <v>24884.18435</v>
      </c>
    </row>
    <row r="2056" spans="1:8">
      <c r="A2056" s="268">
        <v>42090</v>
      </c>
      <c r="B2056" s="269" t="s">
        <v>198</v>
      </c>
      <c r="C2056" s="270">
        <v>11393.20025</v>
      </c>
      <c r="D2056" s="270">
        <v>5742.6373999999996</v>
      </c>
      <c r="E2056" s="270">
        <v>3071.9943499999999</v>
      </c>
      <c r="F2056" s="270">
        <v>212.08180000000002</v>
      </c>
      <c r="G2056" s="270">
        <v>2798.9811499999996</v>
      </c>
      <c r="H2056" s="270">
        <v>23218.894950000002</v>
      </c>
    </row>
    <row r="2057" spans="1:8">
      <c r="A2057" s="268">
        <v>42090</v>
      </c>
      <c r="B2057" s="269" t="s">
        <v>199</v>
      </c>
      <c r="C2057" s="270">
        <v>9542.1391000000003</v>
      </c>
      <c r="D2057" s="270">
        <v>4809.6272500000005</v>
      </c>
      <c r="E2057" s="270">
        <v>2572.8854000000001</v>
      </c>
      <c r="F2057" s="270">
        <v>177.62449999999998</v>
      </c>
      <c r="G2057" s="270">
        <v>2344.2285999999999</v>
      </c>
      <c r="H2057" s="270">
        <v>19446.504850000001</v>
      </c>
    </row>
    <row r="2058" spans="1:8">
      <c r="A2058" s="268">
        <v>42090</v>
      </c>
      <c r="B2058" s="269" t="s">
        <v>200</v>
      </c>
      <c r="C2058" s="270">
        <v>6530.4114500000005</v>
      </c>
      <c r="D2058" s="270">
        <v>3291.5935500000001</v>
      </c>
      <c r="E2058" s="270">
        <v>1760.8208999999999</v>
      </c>
      <c r="F2058" s="270">
        <v>121.56190000000001</v>
      </c>
      <c r="G2058" s="270">
        <v>1604.3342</v>
      </c>
      <c r="H2058" s="270">
        <v>13308.722</v>
      </c>
    </row>
    <row r="2059" spans="1:8">
      <c r="A2059" s="268">
        <v>42090</v>
      </c>
      <c r="B2059" s="269" t="s">
        <v>201</v>
      </c>
      <c r="C2059" s="270">
        <v>2838.2945</v>
      </c>
      <c r="D2059" s="270">
        <v>1430.6162999999999</v>
      </c>
      <c r="E2059" s="270">
        <v>765.30090000000007</v>
      </c>
      <c r="F2059" s="270">
        <v>52.834299999999999</v>
      </c>
      <c r="G2059" s="270">
        <v>697.28729999999996</v>
      </c>
      <c r="H2059" s="270">
        <v>5784.3333000000002</v>
      </c>
    </row>
    <row r="2060" spans="1:8">
      <c r="A2060" s="268">
        <v>42090</v>
      </c>
      <c r="B2060" s="269" t="s">
        <v>202</v>
      </c>
      <c r="C2060" s="270">
        <v>583.66779999999994</v>
      </c>
      <c r="D2060" s="270">
        <v>294.19264999999996</v>
      </c>
      <c r="E2060" s="270">
        <v>157.37664999999998</v>
      </c>
      <c r="F2060" s="270">
        <v>10.864699999999999</v>
      </c>
      <c r="G2060" s="270">
        <v>143.39075</v>
      </c>
      <c r="H2060" s="270">
        <v>1189.4925499999997</v>
      </c>
    </row>
    <row r="2061" spans="1:8">
      <c r="A2061" s="268">
        <v>42090</v>
      </c>
      <c r="B2061" s="269" t="s">
        <v>203</v>
      </c>
      <c r="C2061" s="270">
        <v>20.01155</v>
      </c>
      <c r="D2061" s="270">
        <v>10.08695</v>
      </c>
      <c r="E2061" s="270">
        <v>5.3957999999999995</v>
      </c>
      <c r="F2061" s="270">
        <v>0.37229999999999996</v>
      </c>
      <c r="G2061" s="270">
        <v>4.9163999999999994</v>
      </c>
      <c r="H2061" s="270">
        <v>40.782999999999994</v>
      </c>
    </row>
    <row r="2062" spans="1:8">
      <c r="A2062" s="268">
        <v>42090</v>
      </c>
      <c r="B2062" s="269" t="s">
        <v>204</v>
      </c>
      <c r="C2062" s="270">
        <v>0</v>
      </c>
      <c r="D2062" s="270">
        <v>0</v>
      </c>
      <c r="E2062" s="270">
        <v>0</v>
      </c>
      <c r="F2062" s="270">
        <v>0</v>
      </c>
      <c r="G2062" s="270">
        <v>0</v>
      </c>
      <c r="H2062" s="270">
        <v>0</v>
      </c>
    </row>
    <row r="2063" spans="1:8">
      <c r="A2063" s="268">
        <v>42090</v>
      </c>
      <c r="B2063" s="269" t="s">
        <v>205</v>
      </c>
      <c r="C2063" s="270">
        <v>0</v>
      </c>
      <c r="D2063" s="270">
        <v>0</v>
      </c>
      <c r="E2063" s="270">
        <v>0</v>
      </c>
      <c r="F2063" s="270">
        <v>0</v>
      </c>
      <c r="G2063" s="270">
        <v>0</v>
      </c>
      <c r="H2063" s="270">
        <v>0</v>
      </c>
    </row>
    <row r="2064" spans="1:8">
      <c r="A2064" s="268">
        <v>42090</v>
      </c>
      <c r="B2064" s="269" t="s">
        <v>71</v>
      </c>
      <c r="C2064" s="270">
        <v>0</v>
      </c>
      <c r="D2064" s="270">
        <v>0</v>
      </c>
      <c r="E2064" s="270">
        <v>0</v>
      </c>
      <c r="F2064" s="270">
        <v>0</v>
      </c>
      <c r="G2064" s="270">
        <v>0</v>
      </c>
      <c r="H2064" s="270">
        <v>0</v>
      </c>
    </row>
    <row r="2065" spans="1:8">
      <c r="A2065" s="268">
        <v>42090</v>
      </c>
      <c r="B2065" s="269" t="s">
        <v>206</v>
      </c>
      <c r="C2065" s="270">
        <v>0</v>
      </c>
      <c r="D2065" s="270">
        <v>0</v>
      </c>
      <c r="E2065" s="270">
        <v>0</v>
      </c>
      <c r="F2065" s="270">
        <v>0</v>
      </c>
      <c r="G2065" s="270">
        <v>0</v>
      </c>
      <c r="H2065" s="270">
        <v>0</v>
      </c>
    </row>
    <row r="2066" spans="1:8">
      <c r="A2066" s="268">
        <v>42091</v>
      </c>
      <c r="B2066" s="269" t="s">
        <v>185</v>
      </c>
      <c r="C2066" s="270">
        <v>0</v>
      </c>
      <c r="D2066" s="270">
        <v>0</v>
      </c>
      <c r="E2066" s="270">
        <v>0</v>
      </c>
      <c r="F2066" s="270">
        <v>0</v>
      </c>
      <c r="G2066" s="270">
        <v>0</v>
      </c>
      <c r="H2066" s="270">
        <v>0</v>
      </c>
    </row>
    <row r="2067" spans="1:8">
      <c r="A2067" s="268">
        <v>42091</v>
      </c>
      <c r="B2067" s="269" t="s">
        <v>186</v>
      </c>
      <c r="C2067" s="270">
        <v>0</v>
      </c>
      <c r="D2067" s="270">
        <v>0</v>
      </c>
      <c r="E2067" s="270">
        <v>0</v>
      </c>
      <c r="F2067" s="270">
        <v>0</v>
      </c>
      <c r="G2067" s="270">
        <v>0</v>
      </c>
      <c r="H2067" s="270">
        <v>0</v>
      </c>
    </row>
    <row r="2068" spans="1:8">
      <c r="A2068" s="268">
        <v>42091</v>
      </c>
      <c r="B2068" s="269" t="s">
        <v>187</v>
      </c>
      <c r="C2068" s="270">
        <v>0</v>
      </c>
      <c r="D2068" s="270">
        <v>0</v>
      </c>
      <c r="E2068" s="270">
        <v>0</v>
      </c>
      <c r="F2068" s="270">
        <v>0</v>
      </c>
      <c r="G2068" s="270">
        <v>0</v>
      </c>
      <c r="H2068" s="270">
        <v>0</v>
      </c>
    </row>
    <row r="2069" spans="1:8">
      <c r="A2069" s="268">
        <v>42091</v>
      </c>
      <c r="B2069" s="269" t="s">
        <v>188</v>
      </c>
      <c r="C2069" s="270">
        <v>0</v>
      </c>
      <c r="D2069" s="270">
        <v>0</v>
      </c>
      <c r="E2069" s="270">
        <v>0</v>
      </c>
      <c r="F2069" s="270">
        <v>0</v>
      </c>
      <c r="G2069" s="270">
        <v>0</v>
      </c>
      <c r="H2069" s="270">
        <v>0</v>
      </c>
    </row>
    <row r="2070" spans="1:8">
      <c r="A2070" s="268">
        <v>42091</v>
      </c>
      <c r="B2070" s="269" t="s">
        <v>189</v>
      </c>
      <c r="C2070" s="270">
        <v>0</v>
      </c>
      <c r="D2070" s="270">
        <v>0</v>
      </c>
      <c r="E2070" s="270">
        <v>0</v>
      </c>
      <c r="F2070" s="270">
        <v>0</v>
      </c>
      <c r="G2070" s="270">
        <v>0</v>
      </c>
      <c r="H2070" s="270">
        <v>0</v>
      </c>
    </row>
    <row r="2071" spans="1:8">
      <c r="A2071" s="268">
        <v>42091</v>
      </c>
      <c r="B2071" s="269" t="s">
        <v>190</v>
      </c>
      <c r="C2071" s="270">
        <v>0</v>
      </c>
      <c r="D2071" s="270">
        <v>0</v>
      </c>
      <c r="E2071" s="270">
        <v>0</v>
      </c>
      <c r="F2071" s="270">
        <v>0</v>
      </c>
      <c r="G2071" s="270">
        <v>0</v>
      </c>
      <c r="H2071" s="270">
        <v>0</v>
      </c>
    </row>
    <row r="2072" spans="1:8">
      <c r="A2072" s="268">
        <v>42091</v>
      </c>
      <c r="B2072" s="269" t="s">
        <v>191</v>
      </c>
      <c r="C2072" s="270">
        <v>116.73390000000001</v>
      </c>
      <c r="D2072" s="270">
        <v>58.838699999999996</v>
      </c>
      <c r="E2072" s="270">
        <v>31.4755</v>
      </c>
      <c r="F2072" s="270">
        <v>2.1726000000000001</v>
      </c>
      <c r="G2072" s="270">
        <v>28.678149999999995</v>
      </c>
      <c r="H2072" s="270">
        <v>237.89884999999998</v>
      </c>
    </row>
    <row r="2073" spans="1:8">
      <c r="A2073" s="268">
        <v>42091</v>
      </c>
      <c r="B2073" s="269" t="s">
        <v>192</v>
      </c>
      <c r="C2073" s="270">
        <v>1427.4848999999999</v>
      </c>
      <c r="D2073" s="270">
        <v>719.51054999999997</v>
      </c>
      <c r="E2073" s="270">
        <v>384.89870000000002</v>
      </c>
      <c r="F2073" s="270">
        <v>26.572700000000001</v>
      </c>
      <c r="G2073" s="270">
        <v>350.69214999999997</v>
      </c>
      <c r="H2073" s="270">
        <v>2909.1590000000001</v>
      </c>
    </row>
    <row r="2074" spans="1:8">
      <c r="A2074" s="268">
        <v>42091</v>
      </c>
      <c r="B2074" s="269" t="s">
        <v>193</v>
      </c>
      <c r="C2074" s="270">
        <v>3885.5616499999996</v>
      </c>
      <c r="D2074" s="270">
        <v>1958.4815999999998</v>
      </c>
      <c r="E2074" s="270">
        <v>1047.6794</v>
      </c>
      <c r="F2074" s="270">
        <v>72.329049999999995</v>
      </c>
      <c r="G2074" s="270">
        <v>954.57039999999984</v>
      </c>
      <c r="H2074" s="270">
        <v>7918.6220999999996</v>
      </c>
    </row>
    <row r="2075" spans="1:8">
      <c r="A2075" s="268">
        <v>42091</v>
      </c>
      <c r="B2075" s="269" t="s">
        <v>65</v>
      </c>
      <c r="C2075" s="270">
        <v>7060.7162500000004</v>
      </c>
      <c r="D2075" s="270">
        <v>3558.8887999999997</v>
      </c>
      <c r="E2075" s="270">
        <v>1903.8087499999999</v>
      </c>
      <c r="F2075" s="270">
        <v>131.43379999999999</v>
      </c>
      <c r="G2075" s="270">
        <v>1734.61455</v>
      </c>
      <c r="H2075" s="270">
        <v>14389.462150000001</v>
      </c>
    </row>
    <row r="2076" spans="1:8">
      <c r="A2076" s="268">
        <v>42091</v>
      </c>
      <c r="B2076" s="269" t="s">
        <v>194</v>
      </c>
      <c r="C2076" s="270">
        <v>9312.0066999999999</v>
      </c>
      <c r="D2076" s="270">
        <v>4693.6311500000002</v>
      </c>
      <c r="E2076" s="270">
        <v>2510.8337000000001</v>
      </c>
      <c r="F2076" s="270">
        <v>173.34135000000001</v>
      </c>
      <c r="G2076" s="270">
        <v>2287.6916999999999</v>
      </c>
      <c r="H2076" s="270">
        <v>18977.504599999997</v>
      </c>
    </row>
    <row r="2077" spans="1:8">
      <c r="A2077" s="268">
        <v>42091</v>
      </c>
      <c r="B2077" s="269" t="s">
        <v>195</v>
      </c>
      <c r="C2077" s="270">
        <v>11156.3979</v>
      </c>
      <c r="D2077" s="270">
        <v>5623.2795499999993</v>
      </c>
      <c r="E2077" s="270">
        <v>3008.1440499999999</v>
      </c>
      <c r="F2077" s="270">
        <v>207.6737</v>
      </c>
      <c r="G2077" s="270">
        <v>2740.8054499999998</v>
      </c>
      <c r="H2077" s="270">
        <v>22736.300649999997</v>
      </c>
    </row>
    <row r="2078" spans="1:8">
      <c r="A2078" s="268">
        <v>42091</v>
      </c>
      <c r="B2078" s="269" t="s">
        <v>196</v>
      </c>
      <c r="C2078" s="270">
        <v>11459.905699999999</v>
      </c>
      <c r="D2078" s="270">
        <v>5776.2591499999999</v>
      </c>
      <c r="E2078" s="270">
        <v>3089.9803500000003</v>
      </c>
      <c r="F2078" s="270">
        <v>213.32364999999999</v>
      </c>
      <c r="G2078" s="270">
        <v>2815.3682999999996</v>
      </c>
      <c r="H2078" s="270">
        <v>23354.837150000003</v>
      </c>
    </row>
    <row r="2079" spans="1:8">
      <c r="A2079" s="268">
        <v>42091</v>
      </c>
      <c r="B2079" s="269" t="s">
        <v>197</v>
      </c>
      <c r="C2079" s="270">
        <v>10682.7932</v>
      </c>
      <c r="D2079" s="270">
        <v>5384.5629999999992</v>
      </c>
      <c r="E2079" s="270">
        <v>2880.4442999999997</v>
      </c>
      <c r="F2079" s="270">
        <v>198.85749999999999</v>
      </c>
      <c r="G2079" s="270">
        <v>2624.4540499999998</v>
      </c>
      <c r="H2079" s="270">
        <v>21771.11205</v>
      </c>
    </row>
    <row r="2080" spans="1:8">
      <c r="A2080" s="268">
        <v>42091</v>
      </c>
      <c r="B2080" s="269" t="s">
        <v>198</v>
      </c>
      <c r="C2080" s="270">
        <v>8344.7857500000009</v>
      </c>
      <c r="D2080" s="270">
        <v>4206.1119500000004</v>
      </c>
      <c r="E2080" s="270">
        <v>2250.03755</v>
      </c>
      <c r="F2080" s="270">
        <v>155.33664999999999</v>
      </c>
      <c r="G2080" s="270">
        <v>2050.0733500000001</v>
      </c>
      <c r="H2080" s="270">
        <v>17006.345249999998</v>
      </c>
    </row>
    <row r="2081" spans="1:8">
      <c r="A2081" s="268">
        <v>42091</v>
      </c>
      <c r="B2081" s="269" t="s">
        <v>199</v>
      </c>
      <c r="C2081" s="270">
        <v>8144.6711000000005</v>
      </c>
      <c r="D2081" s="270">
        <v>4105.2458500000002</v>
      </c>
      <c r="E2081" s="270">
        <v>2196.0803999999998</v>
      </c>
      <c r="F2081" s="270">
        <v>151.61110000000002</v>
      </c>
      <c r="G2081" s="270">
        <v>2000.9110499999999</v>
      </c>
      <c r="H2081" s="270">
        <v>16598.519500000002</v>
      </c>
    </row>
    <row r="2082" spans="1:8">
      <c r="A2082" s="268">
        <v>42091</v>
      </c>
      <c r="B2082" s="269" t="s">
        <v>200</v>
      </c>
      <c r="C2082" s="270">
        <v>5813.3335999999999</v>
      </c>
      <c r="D2082" s="270">
        <v>2930.1574000000001</v>
      </c>
      <c r="E2082" s="270">
        <v>1567.47225</v>
      </c>
      <c r="F2082" s="270">
        <v>108.21435000000001</v>
      </c>
      <c r="G2082" s="270">
        <v>1428.1683</v>
      </c>
      <c r="H2082" s="270">
        <v>11847.345900000002</v>
      </c>
    </row>
    <row r="2083" spans="1:8">
      <c r="A2083" s="268">
        <v>42091</v>
      </c>
      <c r="B2083" s="269" t="s">
        <v>201</v>
      </c>
      <c r="C2083" s="270">
        <v>2541.4575</v>
      </c>
      <c r="D2083" s="270">
        <v>1280.99845</v>
      </c>
      <c r="E2083" s="270">
        <v>685.26319999999998</v>
      </c>
      <c r="F2083" s="270">
        <v>47.308449999999993</v>
      </c>
      <c r="G2083" s="270">
        <v>624.36239999999998</v>
      </c>
      <c r="H2083" s="270">
        <v>5179.3899999999994</v>
      </c>
    </row>
    <row r="2084" spans="1:8">
      <c r="A2084" s="268">
        <v>42091</v>
      </c>
      <c r="B2084" s="269" t="s">
        <v>202</v>
      </c>
      <c r="C2084" s="270">
        <v>540.31015000000002</v>
      </c>
      <c r="D2084" s="270">
        <v>272.3383</v>
      </c>
      <c r="E2084" s="270">
        <v>145.68575000000001</v>
      </c>
      <c r="F2084" s="270">
        <v>10.05805</v>
      </c>
      <c r="G2084" s="270">
        <v>132.73855</v>
      </c>
      <c r="H2084" s="270">
        <v>1101.1308000000001</v>
      </c>
    </row>
    <row r="2085" spans="1:8">
      <c r="A2085" s="268">
        <v>42091</v>
      </c>
      <c r="B2085" s="269" t="s">
        <v>203</v>
      </c>
      <c r="C2085" s="270">
        <v>26.68235</v>
      </c>
      <c r="D2085" s="270">
        <v>13.448699999999999</v>
      </c>
      <c r="E2085" s="270">
        <v>7.1943999999999999</v>
      </c>
      <c r="F2085" s="270">
        <v>0.49639999999999995</v>
      </c>
      <c r="G2085" s="270">
        <v>6.5551999999999992</v>
      </c>
      <c r="H2085" s="270">
        <v>54.377049999999997</v>
      </c>
    </row>
    <row r="2086" spans="1:8">
      <c r="A2086" s="268">
        <v>42091</v>
      </c>
      <c r="B2086" s="269" t="s">
        <v>204</v>
      </c>
      <c r="C2086" s="270">
        <v>0</v>
      </c>
      <c r="D2086" s="270">
        <v>0</v>
      </c>
      <c r="E2086" s="270">
        <v>0</v>
      </c>
      <c r="F2086" s="270">
        <v>0</v>
      </c>
      <c r="G2086" s="270">
        <v>0</v>
      </c>
      <c r="H2086" s="270">
        <v>0</v>
      </c>
    </row>
    <row r="2087" spans="1:8">
      <c r="A2087" s="268">
        <v>42091</v>
      </c>
      <c r="B2087" s="269" t="s">
        <v>205</v>
      </c>
      <c r="C2087" s="270">
        <v>0</v>
      </c>
      <c r="D2087" s="270">
        <v>0</v>
      </c>
      <c r="E2087" s="270">
        <v>0</v>
      </c>
      <c r="F2087" s="270">
        <v>0</v>
      </c>
      <c r="G2087" s="270">
        <v>0</v>
      </c>
      <c r="H2087" s="270">
        <v>0</v>
      </c>
    </row>
    <row r="2088" spans="1:8">
      <c r="A2088" s="268">
        <v>42091</v>
      </c>
      <c r="B2088" s="269" t="s">
        <v>71</v>
      </c>
      <c r="C2088" s="270">
        <v>0</v>
      </c>
      <c r="D2088" s="270">
        <v>0</v>
      </c>
      <c r="E2088" s="270">
        <v>0</v>
      </c>
      <c r="F2088" s="270">
        <v>0</v>
      </c>
      <c r="G2088" s="270">
        <v>0</v>
      </c>
      <c r="H2088" s="270">
        <v>0</v>
      </c>
    </row>
    <row r="2089" spans="1:8">
      <c r="A2089" s="268">
        <v>42091</v>
      </c>
      <c r="B2089" s="269" t="s">
        <v>206</v>
      </c>
      <c r="C2089" s="270">
        <v>0</v>
      </c>
      <c r="D2089" s="270">
        <v>0</v>
      </c>
      <c r="E2089" s="270">
        <v>0</v>
      </c>
      <c r="F2089" s="270">
        <v>0</v>
      </c>
      <c r="G2089" s="270">
        <v>0</v>
      </c>
      <c r="H2089" s="270">
        <v>0</v>
      </c>
    </row>
    <row r="2090" spans="1:8">
      <c r="A2090" s="268">
        <v>42092</v>
      </c>
      <c r="B2090" s="269" t="s">
        <v>185</v>
      </c>
      <c r="C2090" s="270">
        <v>0</v>
      </c>
      <c r="D2090" s="270">
        <v>0</v>
      </c>
      <c r="E2090" s="270">
        <v>0</v>
      </c>
      <c r="F2090" s="270">
        <v>0</v>
      </c>
      <c r="G2090" s="270">
        <v>0</v>
      </c>
      <c r="H2090" s="270">
        <v>0</v>
      </c>
    </row>
    <row r="2091" spans="1:8">
      <c r="A2091" s="268">
        <v>42092</v>
      </c>
      <c r="B2091" s="269" t="s">
        <v>186</v>
      </c>
      <c r="C2091" s="270">
        <v>0</v>
      </c>
      <c r="D2091" s="270">
        <v>0</v>
      </c>
      <c r="E2091" s="270">
        <v>0</v>
      </c>
      <c r="F2091" s="270">
        <v>0</v>
      </c>
      <c r="G2091" s="270">
        <v>0</v>
      </c>
      <c r="H2091" s="270">
        <v>0</v>
      </c>
    </row>
    <row r="2092" spans="1:8">
      <c r="A2092" s="268">
        <v>42092</v>
      </c>
      <c r="B2092" s="269" t="s">
        <v>187</v>
      </c>
      <c r="C2092" s="270">
        <v>0</v>
      </c>
      <c r="D2092" s="270">
        <v>0</v>
      </c>
      <c r="E2092" s="270">
        <v>0</v>
      </c>
      <c r="F2092" s="270">
        <v>0</v>
      </c>
      <c r="G2092" s="270">
        <v>0</v>
      </c>
      <c r="H2092" s="270">
        <v>0</v>
      </c>
    </row>
    <row r="2093" spans="1:8">
      <c r="A2093" s="268">
        <v>42092</v>
      </c>
      <c r="B2093" s="269" t="s">
        <v>188</v>
      </c>
      <c r="C2093" s="270">
        <v>0</v>
      </c>
      <c r="D2093" s="270">
        <v>0</v>
      </c>
      <c r="E2093" s="270">
        <v>0</v>
      </c>
      <c r="F2093" s="270">
        <v>0</v>
      </c>
      <c r="G2093" s="270">
        <v>0</v>
      </c>
      <c r="H2093" s="270">
        <v>0</v>
      </c>
    </row>
    <row r="2094" spans="1:8">
      <c r="A2094" s="268">
        <v>42092</v>
      </c>
      <c r="B2094" s="269" t="s">
        <v>189</v>
      </c>
      <c r="C2094" s="270">
        <v>0</v>
      </c>
      <c r="D2094" s="270">
        <v>0</v>
      </c>
      <c r="E2094" s="270">
        <v>0</v>
      </c>
      <c r="F2094" s="270">
        <v>0</v>
      </c>
      <c r="G2094" s="270">
        <v>0</v>
      </c>
      <c r="H2094" s="270">
        <v>0</v>
      </c>
    </row>
    <row r="2095" spans="1:8">
      <c r="A2095" s="268">
        <v>42092</v>
      </c>
      <c r="B2095" s="269" t="s">
        <v>190</v>
      </c>
      <c r="C2095" s="270">
        <v>0</v>
      </c>
      <c r="D2095" s="270">
        <v>0</v>
      </c>
      <c r="E2095" s="270">
        <v>0</v>
      </c>
      <c r="F2095" s="270">
        <v>0</v>
      </c>
      <c r="G2095" s="270">
        <v>0</v>
      </c>
      <c r="H2095" s="270">
        <v>0</v>
      </c>
    </row>
    <row r="2096" spans="1:8">
      <c r="A2096" s="268">
        <v>42092</v>
      </c>
      <c r="B2096" s="269" t="s">
        <v>191</v>
      </c>
      <c r="C2096" s="270">
        <v>100.05775</v>
      </c>
      <c r="D2096" s="270">
        <v>50.433049999999994</v>
      </c>
      <c r="E2096" s="270">
        <v>26.978999999999999</v>
      </c>
      <c r="F2096" s="270">
        <v>1.8623499999999997</v>
      </c>
      <c r="G2096" s="270">
        <v>24.581150000000001</v>
      </c>
      <c r="H2096" s="270">
        <v>203.91330000000002</v>
      </c>
    </row>
    <row r="2097" spans="1:8">
      <c r="A2097" s="268">
        <v>42092</v>
      </c>
      <c r="B2097" s="269" t="s">
        <v>192</v>
      </c>
      <c r="C2097" s="270">
        <v>1430.8202999999999</v>
      </c>
      <c r="D2097" s="270">
        <v>721.19185000000004</v>
      </c>
      <c r="E2097" s="270">
        <v>385.798</v>
      </c>
      <c r="F2097" s="270">
        <v>26.63475</v>
      </c>
      <c r="G2097" s="270">
        <v>351.51155</v>
      </c>
      <c r="H2097" s="270">
        <v>2915.9564500000001</v>
      </c>
    </row>
    <row r="2098" spans="1:8">
      <c r="A2098" s="268">
        <v>42092</v>
      </c>
      <c r="B2098" s="269" t="s">
        <v>193</v>
      </c>
      <c r="C2098" s="270">
        <v>4232.4270999999999</v>
      </c>
      <c r="D2098" s="270">
        <v>2133.3155499999998</v>
      </c>
      <c r="E2098" s="270">
        <v>1141.2066</v>
      </c>
      <c r="F2098" s="270">
        <v>78.78564999999999</v>
      </c>
      <c r="G2098" s="270">
        <v>1039.7854500000001</v>
      </c>
      <c r="H2098" s="270">
        <v>8625.5203500000007</v>
      </c>
    </row>
    <row r="2099" spans="1:8">
      <c r="A2099" s="268">
        <v>42092</v>
      </c>
      <c r="B2099" s="269" t="s">
        <v>65</v>
      </c>
      <c r="C2099" s="270">
        <v>7597.6901500000004</v>
      </c>
      <c r="D2099" s="270">
        <v>3829.5457999999999</v>
      </c>
      <c r="E2099" s="270">
        <v>2048.5960499999997</v>
      </c>
      <c r="F2099" s="270">
        <v>141.42894999999999</v>
      </c>
      <c r="G2099" s="270">
        <v>1866.5337</v>
      </c>
      <c r="H2099" s="270">
        <v>15483.79465</v>
      </c>
    </row>
    <row r="2100" spans="1:8">
      <c r="A2100" s="268">
        <v>42092</v>
      </c>
      <c r="B2100" s="269" t="s">
        <v>194</v>
      </c>
      <c r="C2100" s="270">
        <v>10182.506149999999</v>
      </c>
      <c r="D2100" s="270">
        <v>5132.3977500000001</v>
      </c>
      <c r="E2100" s="270">
        <v>2745.55015</v>
      </c>
      <c r="F2100" s="270">
        <v>189.54489999999998</v>
      </c>
      <c r="G2100" s="270">
        <v>2501.5482999999999</v>
      </c>
      <c r="H2100" s="270">
        <v>20751.54725</v>
      </c>
    </row>
    <row r="2101" spans="1:8">
      <c r="A2101" s="268">
        <v>42092</v>
      </c>
      <c r="B2101" s="269" t="s">
        <v>195</v>
      </c>
      <c r="C2101" s="270">
        <v>11720.054999999998</v>
      </c>
      <c r="D2101" s="270">
        <v>5907.3852499999994</v>
      </c>
      <c r="E2101" s="270">
        <v>3160.1248999999998</v>
      </c>
      <c r="F2101" s="270">
        <v>218.1661</v>
      </c>
      <c r="G2101" s="270">
        <v>2879.2797999999998</v>
      </c>
      <c r="H2101" s="270">
        <v>23885.011050000001</v>
      </c>
    </row>
    <row r="2102" spans="1:8">
      <c r="A2102" s="268">
        <v>42092</v>
      </c>
      <c r="B2102" s="269" t="s">
        <v>196</v>
      </c>
      <c r="C2102" s="270">
        <v>12520.5136</v>
      </c>
      <c r="D2102" s="270">
        <v>6310.8487999999998</v>
      </c>
      <c r="E2102" s="270">
        <v>3375.9560500000002</v>
      </c>
      <c r="F2102" s="270">
        <v>233.06660000000002</v>
      </c>
      <c r="G2102" s="270">
        <v>3075.9289999999996</v>
      </c>
      <c r="H2102" s="270">
        <v>25516.314049999997</v>
      </c>
    </row>
    <row r="2103" spans="1:8">
      <c r="A2103" s="268">
        <v>42092</v>
      </c>
      <c r="B2103" s="269" t="s">
        <v>197</v>
      </c>
      <c r="C2103" s="270">
        <v>12547.195949999999</v>
      </c>
      <c r="D2103" s="270">
        <v>6324.2983499999991</v>
      </c>
      <c r="E2103" s="270">
        <v>3383.1504500000001</v>
      </c>
      <c r="F2103" s="270">
        <v>233.56299999999996</v>
      </c>
      <c r="G2103" s="270">
        <v>3082.4842000000003</v>
      </c>
      <c r="H2103" s="270">
        <v>25570.691949999997</v>
      </c>
    </row>
    <row r="2104" spans="1:8">
      <c r="A2104" s="268">
        <v>42092</v>
      </c>
      <c r="B2104" s="269" t="s">
        <v>198</v>
      </c>
      <c r="C2104" s="270">
        <v>11723.38955</v>
      </c>
      <c r="D2104" s="270">
        <v>5909.0665499999996</v>
      </c>
      <c r="E2104" s="270">
        <v>3161.0241999999998</v>
      </c>
      <c r="F2104" s="270">
        <v>218.22814999999997</v>
      </c>
      <c r="G2104" s="270">
        <v>2880.0991999999997</v>
      </c>
      <c r="H2104" s="270">
        <v>23891.807649999999</v>
      </c>
    </row>
    <row r="2105" spans="1:8">
      <c r="A2105" s="268">
        <v>42092</v>
      </c>
      <c r="B2105" s="269" t="s">
        <v>199</v>
      </c>
      <c r="C2105" s="270">
        <v>9889.0045499999997</v>
      </c>
      <c r="D2105" s="270">
        <v>4984.4611999999997</v>
      </c>
      <c r="E2105" s="270">
        <v>2666.4117499999998</v>
      </c>
      <c r="F2105" s="270">
        <v>184.08195000000001</v>
      </c>
      <c r="G2105" s="270">
        <v>2429.4436499999997</v>
      </c>
      <c r="H2105" s="270">
        <v>20153.4031</v>
      </c>
    </row>
    <row r="2106" spans="1:8">
      <c r="A2106" s="268">
        <v>42092</v>
      </c>
      <c r="B2106" s="269" t="s">
        <v>200</v>
      </c>
      <c r="C2106" s="270">
        <v>6827.24845</v>
      </c>
      <c r="D2106" s="270">
        <v>3441.2113999999997</v>
      </c>
      <c r="E2106" s="270">
        <v>1840.8585999999998</v>
      </c>
      <c r="F2106" s="270">
        <v>127.08774999999999</v>
      </c>
      <c r="G2106" s="270">
        <v>1677.2582499999999</v>
      </c>
      <c r="H2106" s="270">
        <v>13913.66445</v>
      </c>
    </row>
    <row r="2107" spans="1:8">
      <c r="A2107" s="268">
        <v>42092</v>
      </c>
      <c r="B2107" s="269" t="s">
        <v>201</v>
      </c>
      <c r="C2107" s="270">
        <v>3015.0621999999998</v>
      </c>
      <c r="D2107" s="270">
        <v>1519.7141499999998</v>
      </c>
      <c r="E2107" s="270">
        <v>812.96294999999998</v>
      </c>
      <c r="F2107" s="270">
        <v>56.124649999999995</v>
      </c>
      <c r="G2107" s="270">
        <v>740.71379999999999</v>
      </c>
      <c r="H2107" s="270">
        <v>6144.5777499999995</v>
      </c>
    </row>
    <row r="2108" spans="1:8">
      <c r="A2108" s="268">
        <v>42092</v>
      </c>
      <c r="B2108" s="269" t="s">
        <v>202</v>
      </c>
      <c r="C2108" s="270">
        <v>663.71400000000006</v>
      </c>
      <c r="D2108" s="270">
        <v>334.53874999999999</v>
      </c>
      <c r="E2108" s="270">
        <v>178.95984999999999</v>
      </c>
      <c r="F2108" s="270">
        <v>12.354749999999999</v>
      </c>
      <c r="G2108" s="270">
        <v>163.05549999999999</v>
      </c>
      <c r="H2108" s="270">
        <v>1352.62285</v>
      </c>
    </row>
    <row r="2109" spans="1:8">
      <c r="A2109" s="268">
        <v>42092</v>
      </c>
      <c r="B2109" s="269" t="s">
        <v>203</v>
      </c>
      <c r="C2109" s="270">
        <v>20.01155</v>
      </c>
      <c r="D2109" s="270">
        <v>10.08695</v>
      </c>
      <c r="E2109" s="270">
        <v>5.3957999999999995</v>
      </c>
      <c r="F2109" s="270">
        <v>0.37229999999999996</v>
      </c>
      <c r="G2109" s="270">
        <v>4.9163999999999994</v>
      </c>
      <c r="H2109" s="270">
        <v>40.782999999999994</v>
      </c>
    </row>
    <row r="2110" spans="1:8">
      <c r="A2110" s="268">
        <v>42092</v>
      </c>
      <c r="B2110" s="269" t="s">
        <v>204</v>
      </c>
      <c r="C2110" s="270">
        <v>0</v>
      </c>
      <c r="D2110" s="270">
        <v>0</v>
      </c>
      <c r="E2110" s="270">
        <v>0</v>
      </c>
      <c r="F2110" s="270">
        <v>0</v>
      </c>
      <c r="G2110" s="270">
        <v>0</v>
      </c>
      <c r="H2110" s="270">
        <v>0</v>
      </c>
    </row>
    <row r="2111" spans="1:8">
      <c r="A2111" s="268">
        <v>42092</v>
      </c>
      <c r="B2111" s="269" t="s">
        <v>205</v>
      </c>
      <c r="C2111" s="270">
        <v>0</v>
      </c>
      <c r="D2111" s="270">
        <v>0</v>
      </c>
      <c r="E2111" s="270">
        <v>0</v>
      </c>
      <c r="F2111" s="270">
        <v>0</v>
      </c>
      <c r="G2111" s="270">
        <v>0</v>
      </c>
      <c r="H2111" s="270">
        <v>0</v>
      </c>
    </row>
    <row r="2112" spans="1:8">
      <c r="A2112" s="268">
        <v>42092</v>
      </c>
      <c r="B2112" s="269" t="s">
        <v>71</v>
      </c>
      <c r="C2112" s="270">
        <v>0</v>
      </c>
      <c r="D2112" s="270">
        <v>0</v>
      </c>
      <c r="E2112" s="270">
        <v>0</v>
      </c>
      <c r="F2112" s="270">
        <v>0</v>
      </c>
      <c r="G2112" s="270">
        <v>0</v>
      </c>
      <c r="H2112" s="270">
        <v>0</v>
      </c>
    </row>
    <row r="2113" spans="1:8">
      <c r="A2113" s="268">
        <v>42092</v>
      </c>
      <c r="B2113" s="269" t="s">
        <v>206</v>
      </c>
      <c r="C2113" s="270">
        <v>0</v>
      </c>
      <c r="D2113" s="270">
        <v>0</v>
      </c>
      <c r="E2113" s="270">
        <v>0</v>
      </c>
      <c r="F2113" s="270">
        <v>0</v>
      </c>
      <c r="G2113" s="270">
        <v>0</v>
      </c>
      <c r="H2113" s="270">
        <v>0</v>
      </c>
    </row>
    <row r="2114" spans="1:8">
      <c r="A2114" s="268">
        <v>42093</v>
      </c>
      <c r="B2114" s="269" t="s">
        <v>185</v>
      </c>
      <c r="C2114" s="270">
        <v>0</v>
      </c>
      <c r="D2114" s="270">
        <v>0</v>
      </c>
      <c r="E2114" s="270">
        <v>0</v>
      </c>
      <c r="F2114" s="270">
        <v>0</v>
      </c>
      <c r="G2114" s="270">
        <v>0</v>
      </c>
      <c r="H2114" s="270">
        <v>0</v>
      </c>
    </row>
    <row r="2115" spans="1:8">
      <c r="A2115" s="268">
        <v>42093</v>
      </c>
      <c r="B2115" s="269" t="s">
        <v>186</v>
      </c>
      <c r="C2115" s="270">
        <v>0</v>
      </c>
      <c r="D2115" s="270">
        <v>0</v>
      </c>
      <c r="E2115" s="270">
        <v>0</v>
      </c>
      <c r="F2115" s="270">
        <v>0</v>
      </c>
      <c r="G2115" s="270">
        <v>0</v>
      </c>
      <c r="H2115" s="270">
        <v>0</v>
      </c>
    </row>
    <row r="2116" spans="1:8">
      <c r="A2116" s="268">
        <v>42093</v>
      </c>
      <c r="B2116" s="269" t="s">
        <v>187</v>
      </c>
      <c r="C2116" s="270">
        <v>0</v>
      </c>
      <c r="D2116" s="270">
        <v>0</v>
      </c>
      <c r="E2116" s="270">
        <v>0</v>
      </c>
      <c r="F2116" s="270">
        <v>0</v>
      </c>
      <c r="G2116" s="270">
        <v>0</v>
      </c>
      <c r="H2116" s="270">
        <v>0</v>
      </c>
    </row>
    <row r="2117" spans="1:8">
      <c r="A2117" s="268">
        <v>42093</v>
      </c>
      <c r="B2117" s="269" t="s">
        <v>188</v>
      </c>
      <c r="C2117" s="270">
        <v>0</v>
      </c>
      <c r="D2117" s="270">
        <v>0</v>
      </c>
      <c r="E2117" s="270">
        <v>0</v>
      </c>
      <c r="F2117" s="270">
        <v>0</v>
      </c>
      <c r="G2117" s="270">
        <v>0</v>
      </c>
      <c r="H2117" s="270">
        <v>0</v>
      </c>
    </row>
    <row r="2118" spans="1:8">
      <c r="A2118" s="268">
        <v>42093</v>
      </c>
      <c r="B2118" s="269" t="s">
        <v>189</v>
      </c>
      <c r="C2118" s="270">
        <v>0</v>
      </c>
      <c r="D2118" s="270">
        <v>0</v>
      </c>
      <c r="E2118" s="270">
        <v>0</v>
      </c>
      <c r="F2118" s="270">
        <v>0</v>
      </c>
      <c r="G2118" s="270">
        <v>0</v>
      </c>
      <c r="H2118" s="270">
        <v>0</v>
      </c>
    </row>
    <row r="2119" spans="1:8">
      <c r="A2119" s="268">
        <v>42093</v>
      </c>
      <c r="B2119" s="269" t="s">
        <v>190</v>
      </c>
      <c r="C2119" s="270">
        <v>0</v>
      </c>
      <c r="D2119" s="270">
        <v>0</v>
      </c>
      <c r="E2119" s="270">
        <v>0</v>
      </c>
      <c r="F2119" s="270">
        <v>0</v>
      </c>
      <c r="G2119" s="270">
        <v>0</v>
      </c>
      <c r="H2119" s="270">
        <v>0</v>
      </c>
    </row>
    <row r="2120" spans="1:8">
      <c r="A2120" s="268">
        <v>42093</v>
      </c>
      <c r="B2120" s="269" t="s">
        <v>191</v>
      </c>
      <c r="C2120" s="270">
        <v>106.7277</v>
      </c>
      <c r="D2120" s="270">
        <v>53.794799999999995</v>
      </c>
      <c r="E2120" s="270">
        <v>28.7776</v>
      </c>
      <c r="F2120" s="270">
        <v>1.98645</v>
      </c>
      <c r="G2120" s="270">
        <v>26.219950000000001</v>
      </c>
      <c r="H2120" s="270">
        <v>217.50649999999999</v>
      </c>
    </row>
    <row r="2121" spans="1:8">
      <c r="A2121" s="268">
        <v>42093</v>
      </c>
      <c r="B2121" s="269" t="s">
        <v>192</v>
      </c>
      <c r="C2121" s="270">
        <v>1440.8264999999999</v>
      </c>
      <c r="D2121" s="270">
        <v>726.23490000000004</v>
      </c>
      <c r="E2121" s="270">
        <v>388.49589999999995</v>
      </c>
      <c r="F2121" s="270">
        <v>26.820899999999998</v>
      </c>
      <c r="G2121" s="270">
        <v>353.96974999999998</v>
      </c>
      <c r="H2121" s="270">
        <v>2936.3479499999999</v>
      </c>
    </row>
    <row r="2122" spans="1:8">
      <c r="A2122" s="268">
        <v>42093</v>
      </c>
      <c r="B2122" s="269" t="s">
        <v>193</v>
      </c>
      <c r="C2122" s="270">
        <v>4202.4101999999993</v>
      </c>
      <c r="D2122" s="270">
        <v>2118.1855500000001</v>
      </c>
      <c r="E2122" s="270">
        <v>1133.1129000000001</v>
      </c>
      <c r="F2122" s="270">
        <v>78.227199999999996</v>
      </c>
      <c r="G2122" s="270">
        <v>1032.41085</v>
      </c>
      <c r="H2122" s="270">
        <v>8564.3467000000001</v>
      </c>
    </row>
    <row r="2123" spans="1:8">
      <c r="A2123" s="268">
        <v>42093</v>
      </c>
      <c r="B2123" s="269" t="s">
        <v>65</v>
      </c>
      <c r="C2123" s="270">
        <v>7434.2631999999994</v>
      </c>
      <c r="D2123" s="270">
        <v>3747.1714499999998</v>
      </c>
      <c r="E2123" s="270">
        <v>2004.53035</v>
      </c>
      <c r="F2123" s="270">
        <v>138.38679999999999</v>
      </c>
      <c r="G2123" s="270">
        <v>1826.3839499999999</v>
      </c>
      <c r="H2123" s="270">
        <v>15150.735749999996</v>
      </c>
    </row>
    <row r="2124" spans="1:8">
      <c r="A2124" s="268">
        <v>42093</v>
      </c>
      <c r="B2124" s="269" t="s">
        <v>194</v>
      </c>
      <c r="C2124" s="270">
        <v>9952.3745999999992</v>
      </c>
      <c r="D2124" s="270">
        <v>5016.4024999999992</v>
      </c>
      <c r="E2124" s="270">
        <v>2683.4984499999996</v>
      </c>
      <c r="F2124" s="270">
        <v>185.26089999999999</v>
      </c>
      <c r="G2124" s="270">
        <v>2445.0113999999999</v>
      </c>
      <c r="H2124" s="270">
        <v>20282.547850000003</v>
      </c>
    </row>
    <row r="2125" spans="1:8">
      <c r="A2125" s="268">
        <v>42093</v>
      </c>
      <c r="B2125" s="269" t="s">
        <v>195</v>
      </c>
      <c r="C2125" s="270">
        <v>11549.957249999999</v>
      </c>
      <c r="D2125" s="270">
        <v>5821.6491499999993</v>
      </c>
      <c r="E2125" s="270">
        <v>3114.26145</v>
      </c>
      <c r="F2125" s="270">
        <v>214.99985000000001</v>
      </c>
      <c r="G2125" s="270">
        <v>2837.49125</v>
      </c>
      <c r="H2125" s="270">
        <v>23538.358949999998</v>
      </c>
    </row>
    <row r="2126" spans="1:8">
      <c r="A2126" s="268">
        <v>42093</v>
      </c>
      <c r="B2126" s="269" t="s">
        <v>196</v>
      </c>
      <c r="C2126" s="270">
        <v>12293.7166</v>
      </c>
      <c r="D2126" s="270">
        <v>6196.5339999999997</v>
      </c>
      <c r="E2126" s="270">
        <v>3314.8044999999997</v>
      </c>
      <c r="F2126" s="270">
        <v>228.84464999999997</v>
      </c>
      <c r="G2126" s="270">
        <v>3020.2114999999999</v>
      </c>
      <c r="H2126" s="270">
        <v>25054.111249999998</v>
      </c>
    </row>
    <row r="2127" spans="1:8">
      <c r="A2127" s="268">
        <v>42093</v>
      </c>
      <c r="B2127" s="269" t="s">
        <v>197</v>
      </c>
      <c r="C2127" s="270">
        <v>12410.450500000001</v>
      </c>
      <c r="D2127" s="270">
        <v>6255.3726999999999</v>
      </c>
      <c r="E2127" s="270">
        <v>3346.2791499999998</v>
      </c>
      <c r="F2127" s="270">
        <v>231.0181</v>
      </c>
      <c r="G2127" s="270">
        <v>3048.8896500000001</v>
      </c>
      <c r="H2127" s="270">
        <v>25292.0101</v>
      </c>
    </row>
    <row r="2128" spans="1:8">
      <c r="A2128" s="268">
        <v>42093</v>
      </c>
      <c r="B2128" s="269" t="s">
        <v>198</v>
      </c>
      <c r="C2128" s="270">
        <v>11526.6103</v>
      </c>
      <c r="D2128" s="270">
        <v>5809.8817499999996</v>
      </c>
      <c r="E2128" s="270">
        <v>3107.9663500000001</v>
      </c>
      <c r="F2128" s="270">
        <v>214.56550000000001</v>
      </c>
      <c r="G2128" s="270">
        <v>2831.7554499999997</v>
      </c>
      <c r="H2128" s="270">
        <v>23490.779349999997</v>
      </c>
    </row>
    <row r="2129" spans="1:8">
      <c r="A2129" s="268">
        <v>42093</v>
      </c>
      <c r="B2129" s="269" t="s">
        <v>199</v>
      </c>
      <c r="C2129" s="270">
        <v>9655.5375999999997</v>
      </c>
      <c r="D2129" s="270">
        <v>4866.7846499999996</v>
      </c>
      <c r="E2129" s="270">
        <v>2603.4616000000001</v>
      </c>
      <c r="F2129" s="270">
        <v>179.73590000000002</v>
      </c>
      <c r="G2129" s="270">
        <v>2372.0873499999998</v>
      </c>
      <c r="H2129" s="270">
        <v>19677.607100000001</v>
      </c>
    </row>
    <row r="2130" spans="1:8">
      <c r="A2130" s="268">
        <v>42093</v>
      </c>
      <c r="B2130" s="269" t="s">
        <v>200</v>
      </c>
      <c r="C2130" s="270">
        <v>6580.4407499999998</v>
      </c>
      <c r="D2130" s="270">
        <v>3316.8105</v>
      </c>
      <c r="E2130" s="270">
        <v>1774.3103999999998</v>
      </c>
      <c r="F2130" s="270">
        <v>122.49350000000001</v>
      </c>
      <c r="G2130" s="270">
        <v>1616.62435</v>
      </c>
      <c r="H2130" s="270">
        <v>13410.6795</v>
      </c>
    </row>
    <row r="2131" spans="1:8">
      <c r="A2131" s="268">
        <v>42093</v>
      </c>
      <c r="B2131" s="269" t="s">
        <v>201</v>
      </c>
      <c r="C2131" s="270">
        <v>2918.3407000000002</v>
      </c>
      <c r="D2131" s="270">
        <v>1470.9624000000001</v>
      </c>
      <c r="E2131" s="270">
        <v>786.88409999999999</v>
      </c>
      <c r="F2131" s="270">
        <v>54.324350000000003</v>
      </c>
      <c r="G2131" s="270">
        <v>716.95204999999999</v>
      </c>
      <c r="H2131" s="270">
        <v>5947.4636</v>
      </c>
    </row>
    <row r="2132" spans="1:8">
      <c r="A2132" s="268">
        <v>42093</v>
      </c>
      <c r="B2132" s="269" t="s">
        <v>202</v>
      </c>
      <c r="C2132" s="270">
        <v>643.70245</v>
      </c>
      <c r="D2132" s="270">
        <v>324.45265000000001</v>
      </c>
      <c r="E2132" s="270">
        <v>173.56405000000001</v>
      </c>
      <c r="F2132" s="270">
        <v>11.98245</v>
      </c>
      <c r="G2132" s="270">
        <v>158.13909999999998</v>
      </c>
      <c r="H2132" s="270">
        <v>1311.8407</v>
      </c>
    </row>
    <row r="2133" spans="1:8">
      <c r="A2133" s="268">
        <v>42093</v>
      </c>
      <c r="B2133" s="269" t="s">
        <v>203</v>
      </c>
      <c r="C2133" s="270">
        <v>23.34695</v>
      </c>
      <c r="D2133" s="270">
        <v>11.767399999999999</v>
      </c>
      <c r="E2133" s="270">
        <v>6.2950999999999997</v>
      </c>
      <c r="F2133" s="270">
        <v>0.43435000000000001</v>
      </c>
      <c r="G2133" s="270">
        <v>5.7358000000000002</v>
      </c>
      <c r="H2133" s="270">
        <v>47.579599999999999</v>
      </c>
    </row>
    <row r="2134" spans="1:8">
      <c r="A2134" s="268">
        <v>42093</v>
      </c>
      <c r="B2134" s="269" t="s">
        <v>204</v>
      </c>
      <c r="C2134" s="270">
        <v>0</v>
      </c>
      <c r="D2134" s="270">
        <v>0</v>
      </c>
      <c r="E2134" s="270">
        <v>0</v>
      </c>
      <c r="F2134" s="270">
        <v>0</v>
      </c>
      <c r="G2134" s="270">
        <v>0</v>
      </c>
      <c r="H2134" s="270">
        <v>0</v>
      </c>
    </row>
    <row r="2135" spans="1:8">
      <c r="A2135" s="268">
        <v>42093</v>
      </c>
      <c r="B2135" s="269" t="s">
        <v>205</v>
      </c>
      <c r="C2135" s="270">
        <v>0</v>
      </c>
      <c r="D2135" s="270">
        <v>0</v>
      </c>
      <c r="E2135" s="270">
        <v>0</v>
      </c>
      <c r="F2135" s="270">
        <v>0</v>
      </c>
      <c r="G2135" s="270">
        <v>0</v>
      </c>
      <c r="H2135" s="270">
        <v>0</v>
      </c>
    </row>
    <row r="2136" spans="1:8">
      <c r="A2136" s="268">
        <v>42093</v>
      </c>
      <c r="B2136" s="269" t="s">
        <v>71</v>
      </c>
      <c r="C2136" s="270">
        <v>0</v>
      </c>
      <c r="D2136" s="270">
        <v>0</v>
      </c>
      <c r="E2136" s="270">
        <v>0</v>
      </c>
      <c r="F2136" s="270">
        <v>0</v>
      </c>
      <c r="G2136" s="270">
        <v>0</v>
      </c>
      <c r="H2136" s="270">
        <v>0</v>
      </c>
    </row>
    <row r="2137" spans="1:8">
      <c r="A2137" s="268">
        <v>42093</v>
      </c>
      <c r="B2137" s="269" t="s">
        <v>206</v>
      </c>
      <c r="C2137" s="270">
        <v>0</v>
      </c>
      <c r="D2137" s="270">
        <v>0</v>
      </c>
      <c r="E2137" s="270">
        <v>0</v>
      </c>
      <c r="F2137" s="270">
        <v>0</v>
      </c>
      <c r="G2137" s="270">
        <v>0</v>
      </c>
      <c r="H2137" s="270">
        <v>0</v>
      </c>
    </row>
    <row r="2138" spans="1:8">
      <c r="A2138" s="268">
        <v>42094</v>
      </c>
      <c r="B2138" s="269" t="s">
        <v>185</v>
      </c>
      <c r="C2138" s="270">
        <v>0</v>
      </c>
      <c r="D2138" s="270">
        <v>0</v>
      </c>
      <c r="E2138" s="270">
        <v>0</v>
      </c>
      <c r="F2138" s="270">
        <v>0</v>
      </c>
      <c r="G2138" s="270">
        <v>0</v>
      </c>
      <c r="H2138" s="270">
        <v>0</v>
      </c>
    </row>
    <row r="2139" spans="1:8">
      <c r="A2139" s="268">
        <v>42094</v>
      </c>
      <c r="B2139" s="269" t="s">
        <v>186</v>
      </c>
      <c r="C2139" s="270">
        <v>0</v>
      </c>
      <c r="D2139" s="270">
        <v>0</v>
      </c>
      <c r="E2139" s="270">
        <v>0</v>
      </c>
      <c r="F2139" s="270">
        <v>0</v>
      </c>
      <c r="G2139" s="270">
        <v>0</v>
      </c>
      <c r="H2139" s="270">
        <v>0</v>
      </c>
    </row>
    <row r="2140" spans="1:8">
      <c r="A2140" s="268">
        <v>42094</v>
      </c>
      <c r="B2140" s="269" t="s">
        <v>187</v>
      </c>
      <c r="C2140" s="270">
        <v>0</v>
      </c>
      <c r="D2140" s="270">
        <v>0</v>
      </c>
      <c r="E2140" s="270">
        <v>0</v>
      </c>
      <c r="F2140" s="270">
        <v>0</v>
      </c>
      <c r="G2140" s="270">
        <v>0</v>
      </c>
      <c r="H2140" s="270">
        <v>0</v>
      </c>
    </row>
    <row r="2141" spans="1:8">
      <c r="A2141" s="268">
        <v>42094</v>
      </c>
      <c r="B2141" s="269" t="s">
        <v>188</v>
      </c>
      <c r="C2141" s="270">
        <v>0</v>
      </c>
      <c r="D2141" s="270">
        <v>0</v>
      </c>
      <c r="E2141" s="270">
        <v>0</v>
      </c>
      <c r="F2141" s="270">
        <v>0</v>
      </c>
      <c r="G2141" s="270">
        <v>0</v>
      </c>
      <c r="H2141" s="270">
        <v>0</v>
      </c>
    </row>
    <row r="2142" spans="1:8">
      <c r="A2142" s="268">
        <v>42094</v>
      </c>
      <c r="B2142" s="269" t="s">
        <v>189</v>
      </c>
      <c r="C2142" s="270">
        <v>0</v>
      </c>
      <c r="D2142" s="270">
        <v>0</v>
      </c>
      <c r="E2142" s="270">
        <v>0</v>
      </c>
      <c r="F2142" s="270">
        <v>0</v>
      </c>
      <c r="G2142" s="270">
        <v>0</v>
      </c>
      <c r="H2142" s="270">
        <v>0</v>
      </c>
    </row>
    <row r="2143" spans="1:8">
      <c r="A2143" s="268">
        <v>42094</v>
      </c>
      <c r="B2143" s="269" t="s">
        <v>190</v>
      </c>
      <c r="C2143" s="270">
        <v>0</v>
      </c>
      <c r="D2143" s="270">
        <v>0</v>
      </c>
      <c r="E2143" s="270">
        <v>0</v>
      </c>
      <c r="F2143" s="270">
        <v>0</v>
      </c>
      <c r="G2143" s="270">
        <v>0</v>
      </c>
      <c r="H2143" s="270">
        <v>0</v>
      </c>
    </row>
    <row r="2144" spans="1:8">
      <c r="A2144" s="268">
        <v>42094</v>
      </c>
      <c r="B2144" s="269" t="s">
        <v>191</v>
      </c>
      <c r="C2144" s="270">
        <v>136.74545000000001</v>
      </c>
      <c r="D2144" s="270">
        <v>68.924799999999991</v>
      </c>
      <c r="E2144" s="270">
        <v>36.871299999999998</v>
      </c>
      <c r="F2144" s="270">
        <v>2.54575</v>
      </c>
      <c r="G2144" s="270">
        <v>33.594550000000005</v>
      </c>
      <c r="H2144" s="270">
        <v>278.68185000000005</v>
      </c>
    </row>
    <row r="2145" spans="1:8">
      <c r="A2145" s="268">
        <v>42094</v>
      </c>
      <c r="B2145" s="269" t="s">
        <v>192</v>
      </c>
      <c r="C2145" s="270">
        <v>1717.6519499999999</v>
      </c>
      <c r="D2145" s="270">
        <v>865.76664999999991</v>
      </c>
      <c r="E2145" s="270">
        <v>463.13694999999996</v>
      </c>
      <c r="F2145" s="270">
        <v>31.973599999999998</v>
      </c>
      <c r="G2145" s="270">
        <v>421.97739999999999</v>
      </c>
      <c r="H2145" s="270">
        <v>3500.5065500000001</v>
      </c>
    </row>
    <row r="2146" spans="1:8">
      <c r="A2146" s="268">
        <v>42094</v>
      </c>
      <c r="B2146" s="269" t="s">
        <v>193</v>
      </c>
      <c r="C2146" s="270">
        <v>4402.5248499999998</v>
      </c>
      <c r="D2146" s="270">
        <v>2219.0516499999999</v>
      </c>
      <c r="E2146" s="270">
        <v>1187.07005</v>
      </c>
      <c r="F2146" s="270">
        <v>81.951899999999995</v>
      </c>
      <c r="G2146" s="270">
        <v>1081.5731499999999</v>
      </c>
      <c r="H2146" s="270">
        <v>8972.1716000000015</v>
      </c>
    </row>
    <row r="2147" spans="1:8">
      <c r="A2147" s="268">
        <v>42094</v>
      </c>
      <c r="B2147" s="269" t="s">
        <v>65</v>
      </c>
      <c r="C2147" s="270">
        <v>7114.0800999999992</v>
      </c>
      <c r="D2147" s="270">
        <v>3585.7862</v>
      </c>
      <c r="E2147" s="270">
        <v>1918.1975499999999</v>
      </c>
      <c r="F2147" s="270">
        <v>132.42744999999999</v>
      </c>
      <c r="G2147" s="270">
        <v>1747.7241000000001</v>
      </c>
      <c r="H2147" s="270">
        <v>14498.215399999997</v>
      </c>
    </row>
    <row r="2148" spans="1:8">
      <c r="A2148" s="268">
        <v>42094</v>
      </c>
      <c r="B2148" s="269" t="s">
        <v>194</v>
      </c>
      <c r="C2148" s="270">
        <v>8651.6280999999999</v>
      </c>
      <c r="D2148" s="270">
        <v>4360.7728499999994</v>
      </c>
      <c r="E2148" s="270">
        <v>2332.77315</v>
      </c>
      <c r="F2148" s="270">
        <v>161.0478</v>
      </c>
      <c r="G2148" s="270">
        <v>2125.4555999999998</v>
      </c>
      <c r="H2148" s="270">
        <v>17631.677500000002</v>
      </c>
    </row>
    <row r="2149" spans="1:8">
      <c r="A2149" s="268">
        <v>42094</v>
      </c>
      <c r="B2149" s="269" t="s">
        <v>195</v>
      </c>
      <c r="C2149" s="270">
        <v>7991.249499999999</v>
      </c>
      <c r="D2149" s="270">
        <v>4027.9153999999999</v>
      </c>
      <c r="E2149" s="270">
        <v>2154.7125999999998</v>
      </c>
      <c r="F2149" s="270">
        <v>148.7551</v>
      </c>
      <c r="G2149" s="270">
        <v>1963.2194999999999</v>
      </c>
      <c r="H2149" s="270">
        <v>16285.8521</v>
      </c>
    </row>
    <row r="2150" spans="1:8">
      <c r="A2150" s="268">
        <v>42094</v>
      </c>
      <c r="B2150" s="269" t="s">
        <v>196</v>
      </c>
      <c r="C2150" s="270">
        <v>8004.5902500000002</v>
      </c>
      <c r="D2150" s="270">
        <v>4034.6397500000003</v>
      </c>
      <c r="E2150" s="270">
        <v>2158.3098</v>
      </c>
      <c r="F2150" s="270">
        <v>149.00415000000001</v>
      </c>
      <c r="G2150" s="270">
        <v>1966.4970999999998</v>
      </c>
      <c r="H2150" s="270">
        <v>16313.041050000002</v>
      </c>
    </row>
    <row r="2151" spans="1:8">
      <c r="A2151" s="268">
        <v>42094</v>
      </c>
      <c r="B2151" s="269" t="s">
        <v>197</v>
      </c>
      <c r="C2151" s="270">
        <v>8968.4766499999987</v>
      </c>
      <c r="D2151" s="270">
        <v>4520.4776499999998</v>
      </c>
      <c r="E2151" s="270">
        <v>2418.2066500000001</v>
      </c>
      <c r="F2151" s="270">
        <v>166.94595000000001</v>
      </c>
      <c r="G2151" s="270">
        <v>2203.2960499999999</v>
      </c>
      <c r="H2151" s="270">
        <v>18277.40295</v>
      </c>
    </row>
    <row r="2152" spans="1:8">
      <c r="A2152" s="268">
        <v>42094</v>
      </c>
      <c r="B2152" s="269" t="s">
        <v>198</v>
      </c>
      <c r="C2152" s="270">
        <v>7801.1401999999998</v>
      </c>
      <c r="D2152" s="270">
        <v>3932.0932000000003</v>
      </c>
      <c r="E2152" s="270">
        <v>2103.4524999999999</v>
      </c>
      <c r="F2152" s="270">
        <v>145.21654999999998</v>
      </c>
      <c r="G2152" s="270">
        <v>1916.5154</v>
      </c>
      <c r="H2152" s="270">
        <v>15898.41785</v>
      </c>
    </row>
    <row r="2153" spans="1:8">
      <c r="A2153" s="268">
        <v>42094</v>
      </c>
      <c r="B2153" s="269" t="s">
        <v>199</v>
      </c>
      <c r="C2153" s="270">
        <v>5930.0675000000001</v>
      </c>
      <c r="D2153" s="270">
        <v>2988.9960999999998</v>
      </c>
      <c r="E2153" s="270">
        <v>1598.94775</v>
      </c>
      <c r="F2153" s="270">
        <v>110.38694999999998</v>
      </c>
      <c r="G2153" s="270">
        <v>1456.8464499999998</v>
      </c>
      <c r="H2153" s="270">
        <v>12085.24475</v>
      </c>
    </row>
    <row r="2154" spans="1:8">
      <c r="A2154" s="268">
        <v>42094</v>
      </c>
      <c r="B2154" s="269" t="s">
        <v>200</v>
      </c>
      <c r="C2154" s="270">
        <v>4135.7047499999999</v>
      </c>
      <c r="D2154" s="270">
        <v>2084.5637999999999</v>
      </c>
      <c r="E2154" s="270">
        <v>1115.1269</v>
      </c>
      <c r="F2154" s="270">
        <v>76.985349999999997</v>
      </c>
      <c r="G2154" s="270">
        <v>1016.0236999999998</v>
      </c>
      <c r="H2154" s="270">
        <v>8428.4045000000006</v>
      </c>
    </row>
    <row r="2155" spans="1:8">
      <c r="A2155" s="268">
        <v>42094</v>
      </c>
      <c r="B2155" s="269" t="s">
        <v>201</v>
      </c>
      <c r="C2155" s="270">
        <v>2004.4827500000001</v>
      </c>
      <c r="D2155" s="270">
        <v>1010.3414499999999</v>
      </c>
      <c r="E2155" s="270">
        <v>540.47675000000004</v>
      </c>
      <c r="F2155" s="270">
        <v>37.313300000000005</v>
      </c>
      <c r="G2155" s="270">
        <v>492.44325000000003</v>
      </c>
      <c r="H2155" s="270">
        <v>4085.0575000000003</v>
      </c>
    </row>
    <row r="2156" spans="1:8">
      <c r="A2156" s="268">
        <v>42094</v>
      </c>
      <c r="B2156" s="269" t="s">
        <v>202</v>
      </c>
      <c r="C2156" s="270">
        <v>283.49624999999997</v>
      </c>
      <c r="D2156" s="270">
        <v>142.89350000000002</v>
      </c>
      <c r="E2156" s="270">
        <v>76.4405</v>
      </c>
      <c r="F2156" s="270">
        <v>5.2767999999999997</v>
      </c>
      <c r="G2156" s="270">
        <v>69.646450000000002</v>
      </c>
      <c r="H2156" s="270">
        <v>577.75350000000003</v>
      </c>
    </row>
    <row r="2157" spans="1:8">
      <c r="A2157" s="268">
        <v>42094</v>
      </c>
      <c r="B2157" s="269" t="s">
        <v>203</v>
      </c>
      <c r="C2157" s="270">
        <v>16.67615</v>
      </c>
      <c r="D2157" s="270">
        <v>8.4056499999999996</v>
      </c>
      <c r="E2157" s="270">
        <v>4.4965000000000002</v>
      </c>
      <c r="F2157" s="270">
        <v>0.31024999999999997</v>
      </c>
      <c r="G2157" s="270">
        <v>4.0970000000000004</v>
      </c>
      <c r="H2157" s="270">
        <v>33.985550000000003</v>
      </c>
    </row>
    <row r="2158" spans="1:8">
      <c r="A2158" s="268">
        <v>42094</v>
      </c>
      <c r="B2158" s="269" t="s">
        <v>204</v>
      </c>
      <c r="C2158" s="270">
        <v>0</v>
      </c>
      <c r="D2158" s="270">
        <v>0</v>
      </c>
      <c r="E2158" s="270">
        <v>0</v>
      </c>
      <c r="F2158" s="270">
        <v>0</v>
      </c>
      <c r="G2158" s="270">
        <v>0</v>
      </c>
      <c r="H2158" s="270">
        <v>0</v>
      </c>
    </row>
    <row r="2159" spans="1:8">
      <c r="A2159" s="268">
        <v>42094</v>
      </c>
      <c r="B2159" s="269" t="s">
        <v>205</v>
      </c>
      <c r="C2159" s="270">
        <v>0</v>
      </c>
      <c r="D2159" s="270">
        <v>0</v>
      </c>
      <c r="E2159" s="270">
        <v>0</v>
      </c>
      <c r="F2159" s="270">
        <v>0</v>
      </c>
      <c r="G2159" s="270">
        <v>0</v>
      </c>
      <c r="H2159" s="270">
        <v>0</v>
      </c>
    </row>
    <row r="2160" spans="1:8">
      <c r="A2160" s="268">
        <v>42094</v>
      </c>
      <c r="B2160" s="269" t="s">
        <v>71</v>
      </c>
      <c r="C2160" s="270">
        <v>0</v>
      </c>
      <c r="D2160" s="270">
        <v>0</v>
      </c>
      <c r="E2160" s="270">
        <v>0</v>
      </c>
      <c r="F2160" s="270">
        <v>0</v>
      </c>
      <c r="G2160" s="270">
        <v>0</v>
      </c>
      <c r="H2160" s="270">
        <v>0</v>
      </c>
    </row>
    <row r="2161" spans="1:8">
      <c r="A2161" s="268">
        <v>42094</v>
      </c>
      <c r="B2161" s="269" t="s">
        <v>206</v>
      </c>
      <c r="C2161" s="270">
        <v>0</v>
      </c>
      <c r="D2161" s="270">
        <v>0</v>
      </c>
      <c r="E2161" s="270">
        <v>0</v>
      </c>
      <c r="F2161" s="270">
        <v>0</v>
      </c>
      <c r="G2161" s="270">
        <v>0</v>
      </c>
      <c r="H2161" s="270">
        <v>0</v>
      </c>
    </row>
    <row r="2162" spans="1:8">
      <c r="A2162" s="268">
        <v>42095</v>
      </c>
      <c r="B2162" s="269" t="s">
        <v>185</v>
      </c>
      <c r="C2162" s="270">
        <v>0</v>
      </c>
      <c r="D2162" s="270">
        <v>0</v>
      </c>
      <c r="E2162" s="270">
        <v>0</v>
      </c>
      <c r="F2162" s="270">
        <v>0</v>
      </c>
      <c r="G2162" s="270">
        <v>0</v>
      </c>
      <c r="H2162" s="270">
        <v>0</v>
      </c>
    </row>
    <row r="2163" spans="1:8">
      <c r="A2163" s="268">
        <v>42095</v>
      </c>
      <c r="B2163" s="269" t="s">
        <v>186</v>
      </c>
      <c r="C2163" s="270">
        <v>0</v>
      </c>
      <c r="D2163" s="270">
        <v>0</v>
      </c>
      <c r="E2163" s="270">
        <v>0</v>
      </c>
      <c r="F2163" s="270">
        <v>0</v>
      </c>
      <c r="G2163" s="270">
        <v>0</v>
      </c>
      <c r="H2163" s="270">
        <v>0</v>
      </c>
    </row>
    <row r="2164" spans="1:8">
      <c r="A2164" s="268">
        <v>42095</v>
      </c>
      <c r="B2164" s="269" t="s">
        <v>187</v>
      </c>
      <c r="C2164" s="270">
        <v>0</v>
      </c>
      <c r="D2164" s="270">
        <v>0</v>
      </c>
      <c r="E2164" s="270">
        <v>0</v>
      </c>
      <c r="F2164" s="270">
        <v>0</v>
      </c>
      <c r="G2164" s="270">
        <v>0</v>
      </c>
      <c r="H2164" s="270">
        <v>0</v>
      </c>
    </row>
    <row r="2165" spans="1:8">
      <c r="A2165" s="268">
        <v>42095</v>
      </c>
      <c r="B2165" s="269" t="s">
        <v>188</v>
      </c>
      <c r="C2165" s="270">
        <v>0</v>
      </c>
      <c r="D2165" s="270">
        <v>0</v>
      </c>
      <c r="E2165" s="270">
        <v>0</v>
      </c>
      <c r="F2165" s="270">
        <v>0</v>
      </c>
      <c r="G2165" s="270">
        <v>0</v>
      </c>
      <c r="H2165" s="270">
        <v>0</v>
      </c>
    </row>
    <row r="2166" spans="1:8">
      <c r="A2166" s="268">
        <v>42095</v>
      </c>
      <c r="B2166" s="269" t="s">
        <v>189</v>
      </c>
      <c r="C2166" s="270">
        <v>0</v>
      </c>
      <c r="D2166" s="270">
        <v>0</v>
      </c>
      <c r="E2166" s="270">
        <v>0</v>
      </c>
      <c r="F2166" s="270">
        <v>0</v>
      </c>
      <c r="G2166" s="270">
        <v>0</v>
      </c>
      <c r="H2166" s="270">
        <v>0</v>
      </c>
    </row>
    <row r="2167" spans="1:8">
      <c r="A2167" s="268">
        <v>42095</v>
      </c>
      <c r="B2167" s="269" t="s">
        <v>190</v>
      </c>
      <c r="C2167" s="270">
        <v>0</v>
      </c>
      <c r="D2167" s="270">
        <v>0</v>
      </c>
      <c r="E2167" s="270">
        <v>0</v>
      </c>
      <c r="F2167" s="270">
        <v>0</v>
      </c>
      <c r="G2167" s="270">
        <v>0</v>
      </c>
      <c r="H2167" s="270">
        <v>0</v>
      </c>
    </row>
    <row r="2168" spans="1:8">
      <c r="A2168" s="268">
        <v>42095</v>
      </c>
      <c r="B2168" s="269" t="s">
        <v>191</v>
      </c>
      <c r="C2168" s="270">
        <v>170.38165000000001</v>
      </c>
      <c r="D2168" s="270">
        <v>81.594049999999996</v>
      </c>
      <c r="E2168" s="270">
        <v>43.166399999999996</v>
      </c>
      <c r="F2168" s="270">
        <v>3.6320499999999996</v>
      </c>
      <c r="G2168" s="270">
        <v>40.355449999999998</v>
      </c>
      <c r="H2168" s="270">
        <v>339.12959999999998</v>
      </c>
    </row>
    <row r="2169" spans="1:8">
      <c r="A2169" s="268">
        <v>42095</v>
      </c>
      <c r="B2169" s="269" t="s">
        <v>192</v>
      </c>
      <c r="C2169" s="270">
        <v>1536.9853000000001</v>
      </c>
      <c r="D2169" s="270">
        <v>736.04899999999998</v>
      </c>
      <c r="E2169" s="270">
        <v>389.39519999999999</v>
      </c>
      <c r="F2169" s="270">
        <v>32.7624</v>
      </c>
      <c r="G2169" s="270">
        <v>364.03715</v>
      </c>
      <c r="H2169" s="270">
        <v>3059.2290500000004</v>
      </c>
    </row>
    <row r="2170" spans="1:8">
      <c r="A2170" s="268">
        <v>42095</v>
      </c>
      <c r="B2170" s="269" t="s">
        <v>193</v>
      </c>
      <c r="C2170" s="270">
        <v>4415.7278999999999</v>
      </c>
      <c r="D2170" s="270">
        <v>2114.6546499999999</v>
      </c>
      <c r="E2170" s="270">
        <v>1118.7240999999999</v>
      </c>
      <c r="F2170" s="270">
        <v>94.124749999999992</v>
      </c>
      <c r="G2170" s="270">
        <v>1045.8714499999999</v>
      </c>
      <c r="H2170" s="270">
        <v>8789.1028500000011</v>
      </c>
    </row>
    <row r="2171" spans="1:8">
      <c r="A2171" s="268">
        <v>42095</v>
      </c>
      <c r="B2171" s="269" t="s">
        <v>65</v>
      </c>
      <c r="C2171" s="270">
        <v>7223.4776500000007</v>
      </c>
      <c r="D2171" s="270">
        <v>3459.2619999999997</v>
      </c>
      <c r="E2171" s="270">
        <v>1830.067</v>
      </c>
      <c r="F2171" s="270">
        <v>153.97409999999999</v>
      </c>
      <c r="G2171" s="270">
        <v>1710.8901999999998</v>
      </c>
      <c r="H2171" s="270">
        <v>14377.67095</v>
      </c>
    </row>
    <row r="2172" spans="1:8">
      <c r="A2172" s="268">
        <v>42095</v>
      </c>
      <c r="B2172" s="269" t="s">
        <v>194</v>
      </c>
      <c r="C2172" s="270">
        <v>9782.7545499999997</v>
      </c>
      <c r="D2172" s="270">
        <v>4684.8778499999999</v>
      </c>
      <c r="E2172" s="270">
        <v>2478.4588999999996</v>
      </c>
      <c r="F2172" s="270">
        <v>208.52709999999999</v>
      </c>
      <c r="G2172" s="270">
        <v>2317.0583499999998</v>
      </c>
      <c r="H2172" s="270">
        <v>19471.676749999999</v>
      </c>
    </row>
    <row r="2173" spans="1:8">
      <c r="A2173" s="268">
        <v>42095</v>
      </c>
      <c r="B2173" s="269" t="s">
        <v>195</v>
      </c>
      <c r="C2173" s="270">
        <v>12267.488149999999</v>
      </c>
      <c r="D2173" s="270">
        <v>5874.7962499999994</v>
      </c>
      <c r="E2173" s="270">
        <v>3107.9663500000001</v>
      </c>
      <c r="F2173" s="270">
        <v>261.49060000000003</v>
      </c>
      <c r="G2173" s="270">
        <v>2905.5711499999998</v>
      </c>
      <c r="H2173" s="270">
        <v>24417.3125</v>
      </c>
    </row>
    <row r="2174" spans="1:8">
      <c r="A2174" s="268">
        <v>42095</v>
      </c>
      <c r="B2174" s="269" t="s">
        <v>196</v>
      </c>
      <c r="C2174" s="270">
        <v>13694.43585</v>
      </c>
      <c r="D2174" s="270">
        <v>6558.1495000000004</v>
      </c>
      <c r="E2174" s="270">
        <v>3469.4832499999998</v>
      </c>
      <c r="F2174" s="270">
        <v>291.90785</v>
      </c>
      <c r="G2174" s="270">
        <v>3243.5455999999999</v>
      </c>
      <c r="H2174" s="270">
        <v>27257.52205</v>
      </c>
    </row>
    <row r="2175" spans="1:8">
      <c r="A2175" s="268">
        <v>42095</v>
      </c>
      <c r="B2175" s="269" t="s">
        <v>197</v>
      </c>
      <c r="C2175" s="270">
        <v>13573.748599999999</v>
      </c>
      <c r="D2175" s="270">
        <v>6500.3528999999999</v>
      </c>
      <c r="E2175" s="270">
        <v>3438.9070500000003</v>
      </c>
      <c r="F2175" s="270">
        <v>289.3349</v>
      </c>
      <c r="G2175" s="270">
        <v>3214.9609499999997</v>
      </c>
      <c r="H2175" s="270">
        <v>27017.304400000001</v>
      </c>
    </row>
    <row r="2176" spans="1:8">
      <c r="A2176" s="268">
        <v>42095</v>
      </c>
      <c r="B2176" s="269" t="s">
        <v>198</v>
      </c>
      <c r="C2176" s="270">
        <v>12533.709849999999</v>
      </c>
      <c r="D2176" s="270">
        <v>6002.2877500000004</v>
      </c>
      <c r="E2176" s="270">
        <v>3175.413</v>
      </c>
      <c r="F2176" s="270">
        <v>267.16604999999998</v>
      </c>
      <c r="G2176" s="270">
        <v>2968.6258499999999</v>
      </c>
      <c r="H2176" s="270">
        <v>24947.202499999996</v>
      </c>
    </row>
    <row r="2177" spans="1:8">
      <c r="A2177" s="268">
        <v>42095</v>
      </c>
      <c r="B2177" s="269" t="s">
        <v>199</v>
      </c>
      <c r="C2177" s="270">
        <v>10240.655499999999</v>
      </c>
      <c r="D2177" s="270">
        <v>4904.1634000000004</v>
      </c>
      <c r="E2177" s="270">
        <v>2594.4685999999997</v>
      </c>
      <c r="F2177" s="270">
        <v>218.28765000000001</v>
      </c>
      <c r="G2177" s="270">
        <v>2425.51325</v>
      </c>
      <c r="H2177" s="270">
        <v>20383.088400000001</v>
      </c>
    </row>
    <row r="2178" spans="1:8">
      <c r="A2178" s="268">
        <v>42095</v>
      </c>
      <c r="B2178" s="269" t="s">
        <v>200</v>
      </c>
      <c r="C2178" s="270">
        <v>6843.6687499999998</v>
      </c>
      <c r="D2178" s="270">
        <v>3277.3747499999999</v>
      </c>
      <c r="E2178" s="270">
        <v>1733.8419000000001</v>
      </c>
      <c r="F2178" s="270">
        <v>145.87785</v>
      </c>
      <c r="G2178" s="270">
        <v>1620.9321500000001</v>
      </c>
      <c r="H2178" s="270">
        <v>13621.695399999999</v>
      </c>
    </row>
    <row r="2179" spans="1:8">
      <c r="A2179" s="268">
        <v>42095</v>
      </c>
      <c r="B2179" s="269" t="s">
        <v>201</v>
      </c>
      <c r="C2179" s="270">
        <v>3066.8722499999999</v>
      </c>
      <c r="D2179" s="270">
        <v>1468.69885</v>
      </c>
      <c r="E2179" s="270">
        <v>776.9917999999999</v>
      </c>
      <c r="F2179" s="270">
        <v>65.372650000000007</v>
      </c>
      <c r="G2179" s="270">
        <v>726.39300000000003</v>
      </c>
      <c r="H2179" s="270">
        <v>6104.3285500000002</v>
      </c>
    </row>
    <row r="2180" spans="1:8">
      <c r="A2180" s="268">
        <v>42095</v>
      </c>
      <c r="B2180" s="269" t="s">
        <v>202</v>
      </c>
      <c r="C2180" s="270">
        <v>699.27544999999998</v>
      </c>
      <c r="D2180" s="270">
        <v>334.87705</v>
      </c>
      <c r="E2180" s="270">
        <v>177.16125</v>
      </c>
      <c r="F2180" s="270">
        <v>14.905600000000002</v>
      </c>
      <c r="G2180" s="270">
        <v>165.6242</v>
      </c>
      <c r="H2180" s="270">
        <v>1391.8435500000001</v>
      </c>
    </row>
    <row r="2181" spans="1:8">
      <c r="A2181" s="268">
        <v>42095</v>
      </c>
      <c r="B2181" s="269" t="s">
        <v>203</v>
      </c>
      <c r="C2181" s="270">
        <v>31.946400000000001</v>
      </c>
      <c r="D2181" s="270">
        <v>15.299149999999999</v>
      </c>
      <c r="E2181" s="270">
        <v>8.0937000000000001</v>
      </c>
      <c r="F2181" s="270">
        <v>0.68085000000000007</v>
      </c>
      <c r="G2181" s="270">
        <v>7.5666999999999991</v>
      </c>
      <c r="H2181" s="270">
        <v>63.586800000000004</v>
      </c>
    </row>
    <row r="2182" spans="1:8">
      <c r="A2182" s="268">
        <v>42095</v>
      </c>
      <c r="B2182" s="269" t="s">
        <v>204</v>
      </c>
      <c r="C2182" s="270">
        <v>0</v>
      </c>
      <c r="D2182" s="270">
        <v>0</v>
      </c>
      <c r="E2182" s="270">
        <v>0</v>
      </c>
      <c r="F2182" s="270">
        <v>0</v>
      </c>
      <c r="G2182" s="270">
        <v>0</v>
      </c>
      <c r="H2182" s="270">
        <v>0</v>
      </c>
    </row>
    <row r="2183" spans="1:8">
      <c r="A2183" s="268">
        <v>42095</v>
      </c>
      <c r="B2183" s="269" t="s">
        <v>205</v>
      </c>
      <c r="C2183" s="270">
        <v>0</v>
      </c>
      <c r="D2183" s="270">
        <v>0</v>
      </c>
      <c r="E2183" s="270">
        <v>0</v>
      </c>
      <c r="F2183" s="270">
        <v>0</v>
      </c>
      <c r="G2183" s="270">
        <v>0</v>
      </c>
      <c r="H2183" s="270">
        <v>0</v>
      </c>
    </row>
    <row r="2184" spans="1:8">
      <c r="A2184" s="268">
        <v>42095</v>
      </c>
      <c r="B2184" s="269" t="s">
        <v>71</v>
      </c>
      <c r="C2184" s="270">
        <v>0</v>
      </c>
      <c r="D2184" s="270">
        <v>0</v>
      </c>
      <c r="E2184" s="270">
        <v>0</v>
      </c>
      <c r="F2184" s="270">
        <v>0</v>
      </c>
      <c r="G2184" s="270">
        <v>0</v>
      </c>
      <c r="H2184" s="270">
        <v>0</v>
      </c>
    </row>
    <row r="2185" spans="1:8">
      <c r="A2185" s="268">
        <v>42095</v>
      </c>
      <c r="B2185" s="269" t="s">
        <v>206</v>
      </c>
      <c r="C2185" s="270">
        <v>0</v>
      </c>
      <c r="D2185" s="270">
        <v>0</v>
      </c>
      <c r="E2185" s="270">
        <v>0</v>
      </c>
      <c r="F2185" s="270">
        <v>0</v>
      </c>
      <c r="G2185" s="270">
        <v>0</v>
      </c>
      <c r="H2185" s="270">
        <v>0</v>
      </c>
    </row>
    <row r="2186" spans="1:8">
      <c r="A2186" s="268">
        <v>42096</v>
      </c>
      <c r="B2186" s="269" t="s">
        <v>185</v>
      </c>
      <c r="C2186" s="270">
        <v>0</v>
      </c>
      <c r="D2186" s="270">
        <v>0</v>
      </c>
      <c r="E2186" s="270">
        <v>0</v>
      </c>
      <c r="F2186" s="270">
        <v>0</v>
      </c>
      <c r="G2186" s="270">
        <v>0</v>
      </c>
      <c r="H2186" s="270">
        <v>0</v>
      </c>
    </row>
    <row r="2187" spans="1:8">
      <c r="A2187" s="268">
        <v>42096</v>
      </c>
      <c r="B2187" s="269" t="s">
        <v>186</v>
      </c>
      <c r="C2187" s="270">
        <v>0</v>
      </c>
      <c r="D2187" s="270">
        <v>0</v>
      </c>
      <c r="E2187" s="270">
        <v>0</v>
      </c>
      <c r="F2187" s="270">
        <v>0</v>
      </c>
      <c r="G2187" s="270">
        <v>0</v>
      </c>
      <c r="H2187" s="270">
        <v>0</v>
      </c>
    </row>
    <row r="2188" spans="1:8">
      <c r="A2188" s="268">
        <v>42096</v>
      </c>
      <c r="B2188" s="269" t="s">
        <v>187</v>
      </c>
      <c r="C2188" s="270">
        <v>0</v>
      </c>
      <c r="D2188" s="270">
        <v>0</v>
      </c>
      <c r="E2188" s="270">
        <v>0</v>
      </c>
      <c r="F2188" s="270">
        <v>0</v>
      </c>
      <c r="G2188" s="270">
        <v>0</v>
      </c>
      <c r="H2188" s="270">
        <v>0</v>
      </c>
    </row>
    <row r="2189" spans="1:8">
      <c r="A2189" s="268">
        <v>42096</v>
      </c>
      <c r="B2189" s="269" t="s">
        <v>188</v>
      </c>
      <c r="C2189" s="270">
        <v>0</v>
      </c>
      <c r="D2189" s="270">
        <v>0</v>
      </c>
      <c r="E2189" s="270">
        <v>0</v>
      </c>
      <c r="F2189" s="270">
        <v>0</v>
      </c>
      <c r="G2189" s="270">
        <v>0</v>
      </c>
      <c r="H2189" s="270">
        <v>0</v>
      </c>
    </row>
    <row r="2190" spans="1:8">
      <c r="A2190" s="268">
        <v>42096</v>
      </c>
      <c r="B2190" s="269" t="s">
        <v>189</v>
      </c>
      <c r="C2190" s="270">
        <v>0</v>
      </c>
      <c r="D2190" s="270">
        <v>0</v>
      </c>
      <c r="E2190" s="270">
        <v>0</v>
      </c>
      <c r="F2190" s="270">
        <v>0</v>
      </c>
      <c r="G2190" s="270">
        <v>0</v>
      </c>
      <c r="H2190" s="270">
        <v>0</v>
      </c>
    </row>
    <row r="2191" spans="1:8">
      <c r="A2191" s="268">
        <v>42096</v>
      </c>
      <c r="B2191" s="269" t="s">
        <v>190</v>
      </c>
      <c r="C2191" s="270">
        <v>0</v>
      </c>
      <c r="D2191" s="270">
        <v>0</v>
      </c>
      <c r="E2191" s="270">
        <v>0</v>
      </c>
      <c r="F2191" s="270">
        <v>0</v>
      </c>
      <c r="G2191" s="270">
        <v>0</v>
      </c>
      <c r="H2191" s="270">
        <v>0</v>
      </c>
    </row>
    <row r="2192" spans="1:8">
      <c r="A2192" s="268">
        <v>42096</v>
      </c>
      <c r="B2192" s="269" t="s">
        <v>191</v>
      </c>
      <c r="C2192" s="270">
        <v>42.595199999999998</v>
      </c>
      <c r="D2192" s="270">
        <v>20.398299999999999</v>
      </c>
      <c r="E2192" s="270">
        <v>10.791599999999999</v>
      </c>
      <c r="F2192" s="270">
        <v>0.90780000000000005</v>
      </c>
      <c r="G2192" s="270">
        <v>10.088649999999999</v>
      </c>
      <c r="H2192" s="270">
        <v>84.781549999999996</v>
      </c>
    </row>
    <row r="2193" spans="1:8">
      <c r="A2193" s="268">
        <v>42096</v>
      </c>
      <c r="B2193" s="269" t="s">
        <v>192</v>
      </c>
      <c r="C2193" s="270">
        <v>660.22900000000004</v>
      </c>
      <c r="D2193" s="270">
        <v>316.17789999999997</v>
      </c>
      <c r="E2193" s="270">
        <v>167.26894999999999</v>
      </c>
      <c r="F2193" s="270">
        <v>14.073449999999998</v>
      </c>
      <c r="G2193" s="270">
        <v>156.37620000000001</v>
      </c>
      <c r="H2193" s="270">
        <v>1314.1254999999999</v>
      </c>
    </row>
    <row r="2194" spans="1:8">
      <c r="A2194" s="268">
        <v>42096</v>
      </c>
      <c r="B2194" s="269" t="s">
        <v>193</v>
      </c>
      <c r="C2194" s="270">
        <v>1902.5966500000002</v>
      </c>
      <c r="D2194" s="270">
        <v>911.13709999999992</v>
      </c>
      <c r="E2194" s="270">
        <v>482.02225000000004</v>
      </c>
      <c r="F2194" s="270">
        <v>40.555199999999999</v>
      </c>
      <c r="G2194" s="270">
        <v>450.63259999999997</v>
      </c>
      <c r="H2194" s="270">
        <v>3786.9438</v>
      </c>
    </row>
    <row r="2195" spans="1:8">
      <c r="A2195" s="268">
        <v>42096</v>
      </c>
      <c r="B2195" s="269" t="s">
        <v>65</v>
      </c>
      <c r="C2195" s="270">
        <v>3652.5596499999997</v>
      </c>
      <c r="D2195" s="270">
        <v>1749.1801499999999</v>
      </c>
      <c r="E2195" s="270">
        <v>925.37544999999989</v>
      </c>
      <c r="F2195" s="270">
        <v>77.85745</v>
      </c>
      <c r="G2195" s="270">
        <v>865.11384999999996</v>
      </c>
      <c r="H2195" s="270">
        <v>7270.0865499999982</v>
      </c>
    </row>
    <row r="2196" spans="1:8">
      <c r="A2196" s="268">
        <v>42096</v>
      </c>
      <c r="B2196" s="269" t="s">
        <v>194</v>
      </c>
      <c r="C2196" s="270">
        <v>6314.77495</v>
      </c>
      <c r="D2196" s="270">
        <v>3024.0925999999999</v>
      </c>
      <c r="E2196" s="270">
        <v>1599.8470499999999</v>
      </c>
      <c r="F2196" s="270">
        <v>134.60429999999999</v>
      </c>
      <c r="G2196" s="270">
        <v>1495.66255</v>
      </c>
      <c r="H2196" s="270">
        <v>12568.981449999999</v>
      </c>
    </row>
    <row r="2197" spans="1:8">
      <c r="A2197" s="268">
        <v>42096</v>
      </c>
      <c r="B2197" s="269" t="s">
        <v>195</v>
      </c>
      <c r="C2197" s="270">
        <v>7716.8745999999992</v>
      </c>
      <c r="D2197" s="270">
        <v>3695.54585</v>
      </c>
      <c r="E2197" s="270">
        <v>1955.0688500000001</v>
      </c>
      <c r="F2197" s="270">
        <v>164.49115</v>
      </c>
      <c r="G2197" s="270">
        <v>1827.75245</v>
      </c>
      <c r="H2197" s="270">
        <v>15359.732900000001</v>
      </c>
    </row>
    <row r="2198" spans="1:8">
      <c r="A2198" s="268">
        <v>42096</v>
      </c>
      <c r="B2198" s="269" t="s">
        <v>196</v>
      </c>
      <c r="C2198" s="270">
        <v>10244.205099999999</v>
      </c>
      <c r="D2198" s="270">
        <v>4905.8625499999998</v>
      </c>
      <c r="E2198" s="270">
        <v>2595.3678999999997</v>
      </c>
      <c r="F2198" s="270">
        <v>218.36330000000001</v>
      </c>
      <c r="G2198" s="270">
        <v>2426.3539000000001</v>
      </c>
      <c r="H2198" s="270">
        <v>20390.152750000001</v>
      </c>
    </row>
    <row r="2199" spans="1:8">
      <c r="A2199" s="268">
        <v>42096</v>
      </c>
      <c r="B2199" s="269" t="s">
        <v>197</v>
      </c>
      <c r="C2199" s="270">
        <v>10648.861199999999</v>
      </c>
      <c r="D2199" s="270">
        <v>5099.6497999999992</v>
      </c>
      <c r="E2199" s="270">
        <v>2697.8872500000002</v>
      </c>
      <c r="F2199" s="270">
        <v>226.98909999999998</v>
      </c>
      <c r="G2199" s="270">
        <v>2522.1973499999999</v>
      </c>
      <c r="H2199" s="270">
        <v>21195.584699999999</v>
      </c>
    </row>
    <row r="2200" spans="1:8">
      <c r="A2200" s="268">
        <v>42096</v>
      </c>
      <c r="B2200" s="269" t="s">
        <v>198</v>
      </c>
      <c r="C2200" s="270">
        <v>10570.77</v>
      </c>
      <c r="D2200" s="270">
        <v>5062.2523499999998</v>
      </c>
      <c r="E2200" s="270">
        <v>2678.1026499999998</v>
      </c>
      <c r="F2200" s="270">
        <v>225.32395</v>
      </c>
      <c r="G2200" s="270">
        <v>2503.7013499999998</v>
      </c>
      <c r="H2200" s="270">
        <v>21040.150299999998</v>
      </c>
    </row>
    <row r="2201" spans="1:8">
      <c r="A2201" s="268">
        <v>42096</v>
      </c>
      <c r="B2201" s="269" t="s">
        <v>199</v>
      </c>
      <c r="C2201" s="270">
        <v>9264.5095500000007</v>
      </c>
      <c r="D2201" s="270">
        <v>4436.6948499999999</v>
      </c>
      <c r="E2201" s="270">
        <v>2347.1619500000002</v>
      </c>
      <c r="F2201" s="270">
        <v>197.48050000000001</v>
      </c>
      <c r="G2201" s="270">
        <v>2194.3115499999999</v>
      </c>
      <c r="H2201" s="270">
        <v>18440.158400000004</v>
      </c>
    </row>
    <row r="2202" spans="1:8">
      <c r="A2202" s="268">
        <v>42096</v>
      </c>
      <c r="B2202" s="269" t="s">
        <v>200</v>
      </c>
      <c r="C2202" s="270">
        <v>7276.7216499999995</v>
      </c>
      <c r="D2202" s="270">
        <v>3484.7602999999999</v>
      </c>
      <c r="E2202" s="270">
        <v>1843.5564999999999</v>
      </c>
      <c r="F2202" s="270">
        <v>155.10884999999999</v>
      </c>
      <c r="G2202" s="270">
        <v>1723.5016499999999</v>
      </c>
      <c r="H2202" s="270">
        <v>14483.648949999999</v>
      </c>
    </row>
    <row r="2203" spans="1:8">
      <c r="A2203" s="268">
        <v>42096</v>
      </c>
      <c r="B2203" s="269" t="s">
        <v>201</v>
      </c>
      <c r="C2203" s="270">
        <v>3499.9260000000004</v>
      </c>
      <c r="D2203" s="270">
        <v>1676.0844</v>
      </c>
      <c r="E2203" s="270">
        <v>886.70555000000002</v>
      </c>
      <c r="F2203" s="270">
        <v>74.603650000000002</v>
      </c>
      <c r="G2203" s="270">
        <v>828.96249999999998</v>
      </c>
      <c r="H2203" s="270">
        <v>6966.2821000000004</v>
      </c>
    </row>
    <row r="2204" spans="1:8">
      <c r="A2204" s="268">
        <v>42096</v>
      </c>
      <c r="B2204" s="269" t="s">
        <v>202</v>
      </c>
      <c r="C2204" s="270">
        <v>894.50429999999994</v>
      </c>
      <c r="D2204" s="270">
        <v>428.37024999999994</v>
      </c>
      <c r="E2204" s="270">
        <v>226.62275</v>
      </c>
      <c r="F2204" s="270">
        <v>19.0672</v>
      </c>
      <c r="G2204" s="270">
        <v>211.86420000000001</v>
      </c>
      <c r="H2204" s="270">
        <v>1780.4286999999997</v>
      </c>
    </row>
    <row r="2205" spans="1:8">
      <c r="A2205" s="268">
        <v>42096</v>
      </c>
      <c r="B2205" s="269" t="s">
        <v>203</v>
      </c>
      <c r="C2205" s="270">
        <v>46.144799999999996</v>
      </c>
      <c r="D2205" s="270">
        <v>22.098300000000002</v>
      </c>
      <c r="E2205" s="270">
        <v>11.690899999999999</v>
      </c>
      <c r="F2205" s="270">
        <v>0.98345000000000005</v>
      </c>
      <c r="G2205" s="270">
        <v>10.9293</v>
      </c>
      <c r="H2205" s="270">
        <v>91.84675</v>
      </c>
    </row>
    <row r="2206" spans="1:8">
      <c r="A2206" s="268">
        <v>42096</v>
      </c>
      <c r="B2206" s="269" t="s">
        <v>204</v>
      </c>
      <c r="C2206" s="270">
        <v>0</v>
      </c>
      <c r="D2206" s="270">
        <v>0</v>
      </c>
      <c r="E2206" s="270">
        <v>0</v>
      </c>
      <c r="F2206" s="270">
        <v>0</v>
      </c>
      <c r="G2206" s="270">
        <v>0</v>
      </c>
      <c r="H2206" s="270">
        <v>0</v>
      </c>
    </row>
    <row r="2207" spans="1:8">
      <c r="A2207" s="268">
        <v>42096</v>
      </c>
      <c r="B2207" s="269" t="s">
        <v>205</v>
      </c>
      <c r="C2207" s="270">
        <v>0</v>
      </c>
      <c r="D2207" s="270">
        <v>0</v>
      </c>
      <c r="E2207" s="270">
        <v>0</v>
      </c>
      <c r="F2207" s="270">
        <v>0</v>
      </c>
      <c r="G2207" s="270">
        <v>0</v>
      </c>
      <c r="H2207" s="270">
        <v>0</v>
      </c>
    </row>
    <row r="2208" spans="1:8">
      <c r="A2208" s="268">
        <v>42096</v>
      </c>
      <c r="B2208" s="269" t="s">
        <v>71</v>
      </c>
      <c r="C2208" s="270">
        <v>0</v>
      </c>
      <c r="D2208" s="270">
        <v>0</v>
      </c>
      <c r="E2208" s="270">
        <v>0</v>
      </c>
      <c r="F2208" s="270">
        <v>0</v>
      </c>
      <c r="G2208" s="270">
        <v>0</v>
      </c>
      <c r="H2208" s="270">
        <v>0</v>
      </c>
    </row>
    <row r="2209" spans="1:8">
      <c r="A2209" s="268">
        <v>42096</v>
      </c>
      <c r="B2209" s="269" t="s">
        <v>206</v>
      </c>
      <c r="C2209" s="270">
        <v>0</v>
      </c>
      <c r="D2209" s="270">
        <v>0</v>
      </c>
      <c r="E2209" s="270">
        <v>0</v>
      </c>
      <c r="F2209" s="270">
        <v>0</v>
      </c>
      <c r="G2209" s="270">
        <v>0</v>
      </c>
      <c r="H2209" s="270">
        <v>0</v>
      </c>
    </row>
    <row r="2210" spans="1:8">
      <c r="A2210" s="268">
        <v>42097</v>
      </c>
      <c r="B2210" s="269" t="s">
        <v>185</v>
      </c>
      <c r="C2210" s="270">
        <v>0</v>
      </c>
      <c r="D2210" s="270">
        <v>0</v>
      </c>
      <c r="E2210" s="270">
        <v>0</v>
      </c>
      <c r="F2210" s="270">
        <v>0</v>
      </c>
      <c r="G2210" s="270">
        <v>0</v>
      </c>
      <c r="H2210" s="270">
        <v>0</v>
      </c>
    </row>
    <row r="2211" spans="1:8">
      <c r="A2211" s="268">
        <v>42097</v>
      </c>
      <c r="B2211" s="269" t="s">
        <v>186</v>
      </c>
      <c r="C2211" s="270">
        <v>0</v>
      </c>
      <c r="D2211" s="270">
        <v>0</v>
      </c>
      <c r="E2211" s="270">
        <v>0</v>
      </c>
      <c r="F2211" s="270">
        <v>0</v>
      </c>
      <c r="G2211" s="270">
        <v>0</v>
      </c>
      <c r="H2211" s="270">
        <v>0</v>
      </c>
    </row>
    <row r="2212" spans="1:8">
      <c r="A2212" s="268">
        <v>42097</v>
      </c>
      <c r="B2212" s="269" t="s">
        <v>187</v>
      </c>
      <c r="C2212" s="270">
        <v>0</v>
      </c>
      <c r="D2212" s="270">
        <v>0</v>
      </c>
      <c r="E2212" s="270">
        <v>0</v>
      </c>
      <c r="F2212" s="270">
        <v>0</v>
      </c>
      <c r="G2212" s="270">
        <v>0</v>
      </c>
      <c r="H2212" s="270">
        <v>0</v>
      </c>
    </row>
    <row r="2213" spans="1:8">
      <c r="A2213" s="268">
        <v>42097</v>
      </c>
      <c r="B2213" s="269" t="s">
        <v>188</v>
      </c>
      <c r="C2213" s="270">
        <v>0</v>
      </c>
      <c r="D2213" s="270">
        <v>0</v>
      </c>
      <c r="E2213" s="270">
        <v>0</v>
      </c>
      <c r="F2213" s="270">
        <v>0</v>
      </c>
      <c r="G2213" s="270">
        <v>0</v>
      </c>
      <c r="H2213" s="270">
        <v>0</v>
      </c>
    </row>
    <row r="2214" spans="1:8">
      <c r="A2214" s="268">
        <v>42097</v>
      </c>
      <c r="B2214" s="269" t="s">
        <v>189</v>
      </c>
      <c r="C2214" s="270">
        <v>0</v>
      </c>
      <c r="D2214" s="270">
        <v>0</v>
      </c>
      <c r="E2214" s="270">
        <v>0</v>
      </c>
      <c r="F2214" s="270">
        <v>0</v>
      </c>
      <c r="G2214" s="270">
        <v>0</v>
      </c>
      <c r="H2214" s="270">
        <v>0</v>
      </c>
    </row>
    <row r="2215" spans="1:8">
      <c r="A2215" s="268">
        <v>42097</v>
      </c>
      <c r="B2215" s="269" t="s">
        <v>190</v>
      </c>
      <c r="C2215" s="270">
        <v>0</v>
      </c>
      <c r="D2215" s="270">
        <v>0</v>
      </c>
      <c r="E2215" s="270">
        <v>0</v>
      </c>
      <c r="F2215" s="270">
        <v>0</v>
      </c>
      <c r="G2215" s="270">
        <v>0</v>
      </c>
      <c r="H2215" s="270">
        <v>0</v>
      </c>
    </row>
    <row r="2216" spans="1:8">
      <c r="A2216" s="268">
        <v>42097</v>
      </c>
      <c r="B2216" s="269" t="s">
        <v>191</v>
      </c>
      <c r="C2216" s="270">
        <v>188.12965</v>
      </c>
      <c r="D2216" s="270">
        <v>90.094049999999996</v>
      </c>
      <c r="E2216" s="270">
        <v>47.6629</v>
      </c>
      <c r="F2216" s="270">
        <v>4.0103</v>
      </c>
      <c r="G2216" s="270">
        <v>44.558699999999995</v>
      </c>
      <c r="H2216" s="270">
        <v>374.45560000000006</v>
      </c>
    </row>
    <row r="2217" spans="1:8">
      <c r="A2217" s="268">
        <v>42097</v>
      </c>
      <c r="B2217" s="269" t="s">
        <v>192</v>
      </c>
      <c r="C2217" s="270">
        <v>1781.9094</v>
      </c>
      <c r="D2217" s="270">
        <v>853.34135000000003</v>
      </c>
      <c r="E2217" s="270">
        <v>451.44605000000001</v>
      </c>
      <c r="F2217" s="270">
        <v>37.9831</v>
      </c>
      <c r="G2217" s="270">
        <v>422.04794999999996</v>
      </c>
      <c r="H2217" s="270">
        <v>3546.7278499999998</v>
      </c>
    </row>
    <row r="2218" spans="1:8">
      <c r="A2218" s="268">
        <v>42097</v>
      </c>
      <c r="B2218" s="269" t="s">
        <v>193</v>
      </c>
      <c r="C2218" s="270">
        <v>4770.6895999999997</v>
      </c>
      <c r="D2218" s="270">
        <v>2284.64275</v>
      </c>
      <c r="E2218" s="270">
        <v>1208.6532499999998</v>
      </c>
      <c r="F2218" s="270">
        <v>101.69059999999999</v>
      </c>
      <c r="G2218" s="270">
        <v>1129.9440999999999</v>
      </c>
      <c r="H2218" s="270">
        <v>9495.6202999999987</v>
      </c>
    </row>
    <row r="2219" spans="1:8">
      <c r="A2219" s="268">
        <v>42097</v>
      </c>
      <c r="B2219" s="269" t="s">
        <v>65</v>
      </c>
      <c r="C2219" s="270">
        <v>8217.3715999999986</v>
      </c>
      <c r="D2219" s="270">
        <v>3935.2296999999999</v>
      </c>
      <c r="E2219" s="270">
        <v>2081.8692999999998</v>
      </c>
      <c r="F2219" s="270">
        <v>175.15949999999998</v>
      </c>
      <c r="G2219" s="270">
        <v>1946.2951499999999</v>
      </c>
      <c r="H2219" s="270">
        <v>16355.925249999998</v>
      </c>
    </row>
    <row r="2220" spans="1:8">
      <c r="A2220" s="268">
        <v>42097</v>
      </c>
      <c r="B2220" s="269" t="s">
        <v>194</v>
      </c>
      <c r="C2220" s="270">
        <v>10989.625349999998</v>
      </c>
      <c r="D2220" s="270">
        <v>5262.8387499999999</v>
      </c>
      <c r="E2220" s="270">
        <v>2784.2200499999999</v>
      </c>
      <c r="F2220" s="270">
        <v>234.25235000000001</v>
      </c>
      <c r="G2220" s="270">
        <v>2602.9074000000001</v>
      </c>
      <c r="H2220" s="270">
        <v>21873.843899999996</v>
      </c>
    </row>
    <row r="2221" spans="1:8">
      <c r="A2221" s="268">
        <v>42097</v>
      </c>
      <c r="B2221" s="269" t="s">
        <v>195</v>
      </c>
      <c r="C2221" s="270">
        <v>12672.1451</v>
      </c>
      <c r="D2221" s="270">
        <v>6068.5826500000003</v>
      </c>
      <c r="E2221" s="270">
        <v>3210.4856999999997</v>
      </c>
      <c r="F2221" s="270">
        <v>270.1164</v>
      </c>
      <c r="G2221" s="270">
        <v>3001.4146000000001</v>
      </c>
      <c r="H2221" s="270">
        <v>25222.744450000002</v>
      </c>
    </row>
    <row r="2222" spans="1:8">
      <c r="A2222" s="268">
        <v>42097</v>
      </c>
      <c r="B2222" s="269" t="s">
        <v>196</v>
      </c>
      <c r="C2222" s="270">
        <v>13463.710999999999</v>
      </c>
      <c r="D2222" s="270">
        <v>6447.65715</v>
      </c>
      <c r="E2222" s="270">
        <v>3411.0287499999999</v>
      </c>
      <c r="F2222" s="270">
        <v>286.98974999999996</v>
      </c>
      <c r="G2222" s="270">
        <v>3188.8982499999997</v>
      </c>
      <c r="H2222" s="270">
        <v>26798.284899999995</v>
      </c>
    </row>
    <row r="2223" spans="1:8">
      <c r="A2223" s="268">
        <v>42097</v>
      </c>
      <c r="B2223" s="269" t="s">
        <v>197</v>
      </c>
      <c r="C2223" s="270">
        <v>13556.000600000001</v>
      </c>
      <c r="D2223" s="270">
        <v>6491.8537500000002</v>
      </c>
      <c r="E2223" s="270">
        <v>3434.4105500000001</v>
      </c>
      <c r="F2223" s="270">
        <v>288.95665000000002</v>
      </c>
      <c r="G2223" s="270">
        <v>3210.7568499999998</v>
      </c>
      <c r="H2223" s="270">
        <v>26981.978400000004</v>
      </c>
    </row>
    <row r="2224" spans="1:8">
      <c r="A2224" s="268">
        <v>42097</v>
      </c>
      <c r="B2224" s="269" t="s">
        <v>198</v>
      </c>
      <c r="C2224" s="270">
        <v>12682.793899999999</v>
      </c>
      <c r="D2224" s="270">
        <v>6073.6826499999997</v>
      </c>
      <c r="E2224" s="270">
        <v>3213.1835999999998</v>
      </c>
      <c r="F2224" s="270">
        <v>270.34334999999999</v>
      </c>
      <c r="G2224" s="270">
        <v>3003.9365499999999</v>
      </c>
      <c r="H2224" s="270">
        <v>25243.940050000001</v>
      </c>
    </row>
    <row r="2225" spans="1:8">
      <c r="A2225" s="268">
        <v>42097</v>
      </c>
      <c r="B2225" s="269" t="s">
        <v>199</v>
      </c>
      <c r="C2225" s="270">
        <v>10613.3652</v>
      </c>
      <c r="D2225" s="270">
        <v>5082.6506499999996</v>
      </c>
      <c r="E2225" s="270">
        <v>2688.8942500000003</v>
      </c>
      <c r="F2225" s="270">
        <v>226.23174999999998</v>
      </c>
      <c r="G2225" s="270">
        <v>2513.79</v>
      </c>
      <c r="H2225" s="270">
        <v>21124.931849999997</v>
      </c>
    </row>
    <row r="2226" spans="1:8">
      <c r="A2226" s="268">
        <v>42097</v>
      </c>
      <c r="B2226" s="269" t="s">
        <v>200</v>
      </c>
      <c r="C2226" s="270">
        <v>7376.1112999999996</v>
      </c>
      <c r="D2226" s="270">
        <v>3532.3568999999998</v>
      </c>
      <c r="E2226" s="270">
        <v>1868.7369000000001</v>
      </c>
      <c r="F2226" s="270">
        <v>157.22789999999998</v>
      </c>
      <c r="G2226" s="270">
        <v>1747.0415499999999</v>
      </c>
      <c r="H2226" s="270">
        <v>14681.474549999999</v>
      </c>
    </row>
    <row r="2227" spans="1:8">
      <c r="A2227" s="268">
        <v>42097</v>
      </c>
      <c r="B2227" s="269" t="s">
        <v>201</v>
      </c>
      <c r="C2227" s="270">
        <v>3333.0939499999999</v>
      </c>
      <c r="D2227" s="270">
        <v>1596.1903500000001</v>
      </c>
      <c r="E2227" s="270">
        <v>844.43844999999999</v>
      </c>
      <c r="F2227" s="270">
        <v>71.047249999999991</v>
      </c>
      <c r="G2227" s="270">
        <v>789.44769999999994</v>
      </c>
      <c r="H2227" s="270">
        <v>6634.2176999999992</v>
      </c>
    </row>
    <row r="2228" spans="1:8">
      <c r="A2228" s="268">
        <v>42097</v>
      </c>
      <c r="B2228" s="269" t="s">
        <v>202</v>
      </c>
      <c r="C2228" s="270">
        <v>766.71785</v>
      </c>
      <c r="D2228" s="270">
        <v>367.17450000000002</v>
      </c>
      <c r="E2228" s="270">
        <v>194.24794999999997</v>
      </c>
      <c r="F2228" s="270">
        <v>16.342949999999998</v>
      </c>
      <c r="G2228" s="270">
        <v>181.59825000000001</v>
      </c>
      <c r="H2228" s="270">
        <v>1526.0815</v>
      </c>
    </row>
    <row r="2229" spans="1:8">
      <c r="A2229" s="268">
        <v>42097</v>
      </c>
      <c r="B2229" s="269" t="s">
        <v>203</v>
      </c>
      <c r="C2229" s="270">
        <v>31.946400000000001</v>
      </c>
      <c r="D2229" s="270">
        <v>15.299149999999999</v>
      </c>
      <c r="E2229" s="270">
        <v>8.0937000000000001</v>
      </c>
      <c r="F2229" s="270">
        <v>0.68085000000000007</v>
      </c>
      <c r="G2229" s="270">
        <v>7.5666999999999991</v>
      </c>
      <c r="H2229" s="270">
        <v>63.586800000000004</v>
      </c>
    </row>
    <row r="2230" spans="1:8">
      <c r="A2230" s="268">
        <v>42097</v>
      </c>
      <c r="B2230" s="269" t="s">
        <v>204</v>
      </c>
      <c r="C2230" s="270">
        <v>0</v>
      </c>
      <c r="D2230" s="270">
        <v>0</v>
      </c>
      <c r="E2230" s="270">
        <v>0</v>
      </c>
      <c r="F2230" s="270">
        <v>0</v>
      </c>
      <c r="G2230" s="270">
        <v>0</v>
      </c>
      <c r="H2230" s="270">
        <v>0</v>
      </c>
    </row>
    <row r="2231" spans="1:8">
      <c r="A2231" s="268">
        <v>42097</v>
      </c>
      <c r="B2231" s="269" t="s">
        <v>205</v>
      </c>
      <c r="C2231" s="270">
        <v>0</v>
      </c>
      <c r="D2231" s="270">
        <v>0</v>
      </c>
      <c r="E2231" s="270">
        <v>0</v>
      </c>
      <c r="F2231" s="270">
        <v>0</v>
      </c>
      <c r="G2231" s="270">
        <v>0</v>
      </c>
      <c r="H2231" s="270">
        <v>0</v>
      </c>
    </row>
    <row r="2232" spans="1:8">
      <c r="A2232" s="268">
        <v>42097</v>
      </c>
      <c r="B2232" s="269" t="s">
        <v>71</v>
      </c>
      <c r="C2232" s="270">
        <v>0</v>
      </c>
      <c r="D2232" s="270">
        <v>0</v>
      </c>
      <c r="E2232" s="270">
        <v>0</v>
      </c>
      <c r="F2232" s="270">
        <v>0</v>
      </c>
      <c r="G2232" s="270">
        <v>0</v>
      </c>
      <c r="H2232" s="270">
        <v>0</v>
      </c>
    </row>
    <row r="2233" spans="1:8">
      <c r="A2233" s="268">
        <v>42097</v>
      </c>
      <c r="B2233" s="269" t="s">
        <v>206</v>
      </c>
      <c r="C2233" s="270">
        <v>0</v>
      </c>
      <c r="D2233" s="270">
        <v>0</v>
      </c>
      <c r="E2233" s="270">
        <v>0</v>
      </c>
      <c r="F2233" s="270">
        <v>0</v>
      </c>
      <c r="G2233" s="270">
        <v>0</v>
      </c>
      <c r="H2233" s="270">
        <v>0</v>
      </c>
    </row>
    <row r="2234" spans="1:8">
      <c r="A2234" s="268">
        <v>42098</v>
      </c>
      <c r="B2234" s="269" t="s">
        <v>185</v>
      </c>
      <c r="C2234" s="270">
        <v>0</v>
      </c>
      <c r="D2234" s="270">
        <v>0</v>
      </c>
      <c r="E2234" s="270">
        <v>0</v>
      </c>
      <c r="F2234" s="270">
        <v>0</v>
      </c>
      <c r="G2234" s="270">
        <v>0</v>
      </c>
      <c r="H2234" s="270">
        <v>0</v>
      </c>
    </row>
    <row r="2235" spans="1:8">
      <c r="A2235" s="268">
        <v>42098</v>
      </c>
      <c r="B2235" s="269" t="s">
        <v>186</v>
      </c>
      <c r="C2235" s="270">
        <v>0</v>
      </c>
      <c r="D2235" s="270">
        <v>0</v>
      </c>
      <c r="E2235" s="270">
        <v>0</v>
      </c>
      <c r="F2235" s="270">
        <v>0</v>
      </c>
      <c r="G2235" s="270">
        <v>0</v>
      </c>
      <c r="H2235" s="270">
        <v>0</v>
      </c>
    </row>
    <row r="2236" spans="1:8">
      <c r="A2236" s="268">
        <v>42098</v>
      </c>
      <c r="B2236" s="269" t="s">
        <v>187</v>
      </c>
      <c r="C2236" s="270">
        <v>0</v>
      </c>
      <c r="D2236" s="270">
        <v>0</v>
      </c>
      <c r="E2236" s="270">
        <v>0</v>
      </c>
      <c r="F2236" s="270">
        <v>0</v>
      </c>
      <c r="G2236" s="270">
        <v>0</v>
      </c>
      <c r="H2236" s="270">
        <v>0</v>
      </c>
    </row>
    <row r="2237" spans="1:8">
      <c r="A2237" s="268">
        <v>42098</v>
      </c>
      <c r="B2237" s="269" t="s">
        <v>188</v>
      </c>
      <c r="C2237" s="270">
        <v>0</v>
      </c>
      <c r="D2237" s="270">
        <v>0</v>
      </c>
      <c r="E2237" s="270">
        <v>0</v>
      </c>
      <c r="F2237" s="270">
        <v>0</v>
      </c>
      <c r="G2237" s="270">
        <v>0</v>
      </c>
      <c r="H2237" s="270">
        <v>0</v>
      </c>
    </row>
    <row r="2238" spans="1:8">
      <c r="A2238" s="268">
        <v>42098</v>
      </c>
      <c r="B2238" s="269" t="s">
        <v>189</v>
      </c>
      <c r="C2238" s="270">
        <v>0</v>
      </c>
      <c r="D2238" s="270">
        <v>0</v>
      </c>
      <c r="E2238" s="270">
        <v>0</v>
      </c>
      <c r="F2238" s="270">
        <v>0</v>
      </c>
      <c r="G2238" s="270">
        <v>0</v>
      </c>
      <c r="H2238" s="270">
        <v>0</v>
      </c>
    </row>
    <row r="2239" spans="1:8">
      <c r="A2239" s="268">
        <v>42098</v>
      </c>
      <c r="B2239" s="269" t="s">
        <v>190</v>
      </c>
      <c r="C2239" s="270">
        <v>0</v>
      </c>
      <c r="D2239" s="270">
        <v>0</v>
      </c>
      <c r="E2239" s="270">
        <v>0</v>
      </c>
      <c r="F2239" s="270">
        <v>0</v>
      </c>
      <c r="G2239" s="270">
        <v>0</v>
      </c>
      <c r="H2239" s="270">
        <v>0</v>
      </c>
    </row>
    <row r="2240" spans="1:8">
      <c r="A2240" s="268">
        <v>42098</v>
      </c>
      <c r="B2240" s="269" t="s">
        <v>191</v>
      </c>
      <c r="C2240" s="270">
        <v>205.87764999999999</v>
      </c>
      <c r="D2240" s="270">
        <v>98.593199999999996</v>
      </c>
      <c r="E2240" s="270">
        <v>52.159399999999998</v>
      </c>
      <c r="F2240" s="270">
        <v>4.3885500000000004</v>
      </c>
      <c r="G2240" s="270">
        <v>48.762799999999999</v>
      </c>
      <c r="H2240" s="270">
        <v>409.78159999999997</v>
      </c>
    </row>
    <row r="2241" spans="1:8">
      <c r="A2241" s="268">
        <v>42098</v>
      </c>
      <c r="B2241" s="269" t="s">
        <v>192</v>
      </c>
      <c r="C2241" s="270">
        <v>1764.1614</v>
      </c>
      <c r="D2241" s="270">
        <v>844.84220000000005</v>
      </c>
      <c r="E2241" s="270">
        <v>446.95039999999995</v>
      </c>
      <c r="F2241" s="270">
        <v>37.604849999999999</v>
      </c>
      <c r="G2241" s="270">
        <v>417.84385000000003</v>
      </c>
      <c r="H2241" s="270">
        <v>3511.4026999999996</v>
      </c>
    </row>
    <row r="2242" spans="1:8">
      <c r="A2242" s="268">
        <v>42098</v>
      </c>
      <c r="B2242" s="269" t="s">
        <v>193</v>
      </c>
      <c r="C2242" s="270">
        <v>4806.1864500000001</v>
      </c>
      <c r="D2242" s="270">
        <v>2301.6418999999996</v>
      </c>
      <c r="E2242" s="270">
        <v>1217.64625</v>
      </c>
      <c r="F2242" s="270">
        <v>102.44794999999999</v>
      </c>
      <c r="G2242" s="270">
        <v>1138.3514500000001</v>
      </c>
      <c r="H2242" s="270">
        <v>9566.2739999999994</v>
      </c>
    </row>
    <row r="2243" spans="1:8">
      <c r="A2243" s="268">
        <v>42098</v>
      </c>
      <c r="B2243" s="269" t="s">
        <v>65</v>
      </c>
      <c r="C2243" s="270">
        <v>7936.9515000000001</v>
      </c>
      <c r="D2243" s="270">
        <v>3800.93905</v>
      </c>
      <c r="E2243" s="270">
        <v>2010.82545</v>
      </c>
      <c r="F2243" s="270">
        <v>169.1823</v>
      </c>
      <c r="G2243" s="270">
        <v>1879.8778500000001</v>
      </c>
      <c r="H2243" s="270">
        <v>15797.776149999998</v>
      </c>
    </row>
    <row r="2244" spans="1:8">
      <c r="A2244" s="268">
        <v>42098</v>
      </c>
      <c r="B2244" s="269" t="s">
        <v>194</v>
      </c>
      <c r="C2244" s="270">
        <v>9044.4334999999992</v>
      </c>
      <c r="D2244" s="270">
        <v>4331.3024999999998</v>
      </c>
      <c r="E2244" s="270">
        <v>2291.40535</v>
      </c>
      <c r="F2244" s="270">
        <v>192.78935000000001</v>
      </c>
      <c r="G2244" s="270">
        <v>2142.18615</v>
      </c>
      <c r="H2244" s="270">
        <v>18002.116850000002</v>
      </c>
    </row>
    <row r="2245" spans="1:8">
      <c r="A2245" s="268">
        <v>42098</v>
      </c>
      <c r="B2245" s="269" t="s">
        <v>195</v>
      </c>
      <c r="C2245" s="270">
        <v>10595.617200000001</v>
      </c>
      <c r="D2245" s="270">
        <v>5074.1514999999999</v>
      </c>
      <c r="E2245" s="270">
        <v>2684.3977499999996</v>
      </c>
      <c r="F2245" s="270">
        <v>225.85349999999997</v>
      </c>
      <c r="G2245" s="270">
        <v>2509.5859</v>
      </c>
      <c r="H2245" s="270">
        <v>21089.605850000004</v>
      </c>
    </row>
    <row r="2246" spans="1:8">
      <c r="A2246" s="268">
        <v>42098</v>
      </c>
      <c r="B2246" s="269" t="s">
        <v>196</v>
      </c>
      <c r="C2246" s="270">
        <v>12448.51945</v>
      </c>
      <c r="D2246" s="270">
        <v>5961.4902999999995</v>
      </c>
      <c r="E2246" s="270">
        <v>3153.8298</v>
      </c>
      <c r="F2246" s="270">
        <v>265.34960000000001</v>
      </c>
      <c r="G2246" s="270">
        <v>2948.4485500000001</v>
      </c>
      <c r="H2246" s="270">
        <v>24777.637699999996</v>
      </c>
    </row>
    <row r="2247" spans="1:8">
      <c r="A2247" s="268">
        <v>42098</v>
      </c>
      <c r="B2247" s="269" t="s">
        <v>197</v>
      </c>
      <c r="C2247" s="270">
        <v>13328.825349999999</v>
      </c>
      <c r="D2247" s="270">
        <v>6383.0614000000005</v>
      </c>
      <c r="E2247" s="270">
        <v>3376.8553500000003</v>
      </c>
      <c r="F2247" s="270">
        <v>284.11419999999998</v>
      </c>
      <c r="G2247" s="270">
        <v>3156.9501500000001</v>
      </c>
      <c r="H2247" s="270">
        <v>26529.806450000004</v>
      </c>
    </row>
    <row r="2248" spans="1:8">
      <c r="A2248" s="268">
        <v>42098</v>
      </c>
      <c r="B2248" s="269" t="s">
        <v>198</v>
      </c>
      <c r="C2248" s="270">
        <v>12487.565050000001</v>
      </c>
      <c r="D2248" s="270">
        <v>5980.1894499999999</v>
      </c>
      <c r="E2248" s="270">
        <v>3163.7221</v>
      </c>
      <c r="F2248" s="270">
        <v>266.18174999999997</v>
      </c>
      <c r="G2248" s="270">
        <v>2957.6965500000001</v>
      </c>
      <c r="H2248" s="270">
        <v>24855.354899999998</v>
      </c>
    </row>
    <row r="2249" spans="1:8">
      <c r="A2249" s="268">
        <v>42098</v>
      </c>
      <c r="B2249" s="269" t="s">
        <v>199</v>
      </c>
      <c r="C2249" s="270">
        <v>10446.533150000001</v>
      </c>
      <c r="D2249" s="270">
        <v>5002.7565999999997</v>
      </c>
      <c r="E2249" s="270">
        <v>2646.6271499999998</v>
      </c>
      <c r="F2249" s="270">
        <v>222.67619999999997</v>
      </c>
      <c r="G2249" s="270">
        <v>2474.2751999999996</v>
      </c>
      <c r="H2249" s="270">
        <v>20792.868300000002</v>
      </c>
    </row>
    <row r="2250" spans="1:8">
      <c r="A2250" s="268">
        <v>42098</v>
      </c>
      <c r="B2250" s="269" t="s">
        <v>200</v>
      </c>
      <c r="C2250" s="270">
        <v>7319.3176999999996</v>
      </c>
      <c r="D2250" s="270">
        <v>3505.1594499999997</v>
      </c>
      <c r="E2250" s="270">
        <v>1854.3480999999997</v>
      </c>
      <c r="F2250" s="270">
        <v>156.01665</v>
      </c>
      <c r="G2250" s="270">
        <v>1733.5903000000001</v>
      </c>
      <c r="H2250" s="270">
        <v>14568.432200000001</v>
      </c>
    </row>
    <row r="2251" spans="1:8">
      <c r="A2251" s="268">
        <v>42098</v>
      </c>
      <c r="B2251" s="269" t="s">
        <v>201</v>
      </c>
      <c r="C2251" s="270">
        <v>3322.44515</v>
      </c>
      <c r="D2251" s="270">
        <v>1591.0903499999999</v>
      </c>
      <c r="E2251" s="270">
        <v>841.74054999999998</v>
      </c>
      <c r="F2251" s="270">
        <v>70.820300000000003</v>
      </c>
      <c r="G2251" s="270">
        <v>786.92574999999999</v>
      </c>
      <c r="H2251" s="270">
        <v>6613.0221000000001</v>
      </c>
    </row>
    <row r="2252" spans="1:8">
      <c r="A2252" s="268">
        <v>42098</v>
      </c>
      <c r="B2252" s="269" t="s">
        <v>202</v>
      </c>
      <c r="C2252" s="270">
        <v>791.56505000000004</v>
      </c>
      <c r="D2252" s="270">
        <v>379.07364999999999</v>
      </c>
      <c r="E2252" s="270">
        <v>200.54304999999999</v>
      </c>
      <c r="F2252" s="270">
        <v>16.872500000000002</v>
      </c>
      <c r="G2252" s="270">
        <v>187.48364999999998</v>
      </c>
      <c r="H2252" s="270">
        <v>1575.5378999999998</v>
      </c>
    </row>
    <row r="2253" spans="1:8">
      <c r="A2253" s="268">
        <v>42098</v>
      </c>
      <c r="B2253" s="269" t="s">
        <v>203</v>
      </c>
      <c r="C2253" s="270">
        <v>28.396799999999999</v>
      </c>
      <c r="D2253" s="270">
        <v>13.59915</v>
      </c>
      <c r="E2253" s="270">
        <v>7.1943999999999999</v>
      </c>
      <c r="F2253" s="270">
        <v>0.60519999999999996</v>
      </c>
      <c r="G2253" s="270">
        <v>6.7260499999999999</v>
      </c>
      <c r="H2253" s="270">
        <v>56.521600000000007</v>
      </c>
    </row>
    <row r="2254" spans="1:8">
      <c r="A2254" s="268">
        <v>42098</v>
      </c>
      <c r="B2254" s="269" t="s">
        <v>204</v>
      </c>
      <c r="C2254" s="270">
        <v>0</v>
      </c>
      <c r="D2254" s="270">
        <v>0</v>
      </c>
      <c r="E2254" s="270">
        <v>0</v>
      </c>
      <c r="F2254" s="270">
        <v>0</v>
      </c>
      <c r="G2254" s="270">
        <v>0</v>
      </c>
      <c r="H2254" s="270">
        <v>0</v>
      </c>
    </row>
    <row r="2255" spans="1:8">
      <c r="A2255" s="268">
        <v>42098</v>
      </c>
      <c r="B2255" s="269" t="s">
        <v>205</v>
      </c>
      <c r="C2255" s="270">
        <v>0</v>
      </c>
      <c r="D2255" s="270">
        <v>0</v>
      </c>
      <c r="E2255" s="270">
        <v>0</v>
      </c>
      <c r="F2255" s="270">
        <v>0</v>
      </c>
      <c r="G2255" s="270">
        <v>0</v>
      </c>
      <c r="H2255" s="270">
        <v>0</v>
      </c>
    </row>
    <row r="2256" spans="1:8">
      <c r="A2256" s="268">
        <v>42098</v>
      </c>
      <c r="B2256" s="269" t="s">
        <v>71</v>
      </c>
      <c r="C2256" s="270">
        <v>0</v>
      </c>
      <c r="D2256" s="270">
        <v>0</v>
      </c>
      <c r="E2256" s="270">
        <v>0</v>
      </c>
      <c r="F2256" s="270">
        <v>0</v>
      </c>
      <c r="G2256" s="270">
        <v>0</v>
      </c>
      <c r="H2256" s="270">
        <v>0</v>
      </c>
    </row>
    <row r="2257" spans="1:8">
      <c r="A2257" s="268">
        <v>42098</v>
      </c>
      <c r="B2257" s="269" t="s">
        <v>206</v>
      </c>
      <c r="C2257" s="270">
        <v>0</v>
      </c>
      <c r="D2257" s="270">
        <v>0</v>
      </c>
      <c r="E2257" s="270">
        <v>0</v>
      </c>
      <c r="F2257" s="270">
        <v>0</v>
      </c>
      <c r="G2257" s="270">
        <v>0</v>
      </c>
      <c r="H2257" s="270">
        <v>0</v>
      </c>
    </row>
    <row r="2258" spans="1:8">
      <c r="A2258" s="268">
        <v>42099</v>
      </c>
      <c r="B2258" s="269" t="s">
        <v>185</v>
      </c>
      <c r="C2258" s="270">
        <v>0</v>
      </c>
      <c r="D2258" s="270">
        <v>0</v>
      </c>
      <c r="E2258" s="270">
        <v>0</v>
      </c>
      <c r="F2258" s="270">
        <v>0</v>
      </c>
      <c r="G2258" s="270">
        <v>0</v>
      </c>
      <c r="H2258" s="270">
        <v>0</v>
      </c>
    </row>
    <row r="2259" spans="1:8">
      <c r="A2259" s="268">
        <v>42099</v>
      </c>
      <c r="B2259" s="269" t="s">
        <v>186</v>
      </c>
      <c r="C2259" s="270">
        <v>0</v>
      </c>
      <c r="D2259" s="270">
        <v>0</v>
      </c>
      <c r="E2259" s="270">
        <v>0</v>
      </c>
      <c r="F2259" s="270">
        <v>0</v>
      </c>
      <c r="G2259" s="270">
        <v>0</v>
      </c>
      <c r="H2259" s="270">
        <v>0</v>
      </c>
    </row>
    <row r="2260" spans="1:8">
      <c r="A2260" s="268">
        <v>42099</v>
      </c>
      <c r="B2260" s="269" t="s">
        <v>187</v>
      </c>
      <c r="C2260" s="270">
        <v>0</v>
      </c>
      <c r="D2260" s="270">
        <v>0</v>
      </c>
      <c r="E2260" s="270">
        <v>0</v>
      </c>
      <c r="F2260" s="270">
        <v>0</v>
      </c>
      <c r="G2260" s="270">
        <v>0</v>
      </c>
      <c r="H2260" s="270">
        <v>0</v>
      </c>
    </row>
    <row r="2261" spans="1:8">
      <c r="A2261" s="268">
        <v>42099</v>
      </c>
      <c r="B2261" s="269" t="s">
        <v>188</v>
      </c>
      <c r="C2261" s="270">
        <v>0</v>
      </c>
      <c r="D2261" s="270">
        <v>0</v>
      </c>
      <c r="E2261" s="270">
        <v>0</v>
      </c>
      <c r="F2261" s="270">
        <v>0</v>
      </c>
      <c r="G2261" s="270">
        <v>0</v>
      </c>
      <c r="H2261" s="270">
        <v>0</v>
      </c>
    </row>
    <row r="2262" spans="1:8">
      <c r="A2262" s="268">
        <v>42099</v>
      </c>
      <c r="B2262" s="269" t="s">
        <v>189</v>
      </c>
      <c r="C2262" s="270">
        <v>0</v>
      </c>
      <c r="D2262" s="270">
        <v>0</v>
      </c>
      <c r="E2262" s="270">
        <v>0</v>
      </c>
      <c r="F2262" s="270">
        <v>0</v>
      </c>
      <c r="G2262" s="270">
        <v>0</v>
      </c>
      <c r="H2262" s="270">
        <v>0</v>
      </c>
    </row>
    <row r="2263" spans="1:8">
      <c r="A2263" s="268">
        <v>42099</v>
      </c>
      <c r="B2263" s="269" t="s">
        <v>190</v>
      </c>
      <c r="C2263" s="270">
        <v>0</v>
      </c>
      <c r="D2263" s="270">
        <v>0</v>
      </c>
      <c r="E2263" s="270">
        <v>0</v>
      </c>
      <c r="F2263" s="270">
        <v>0</v>
      </c>
      <c r="G2263" s="270">
        <v>0</v>
      </c>
      <c r="H2263" s="270">
        <v>0</v>
      </c>
    </row>
    <row r="2264" spans="1:8">
      <c r="A2264" s="268">
        <v>42099</v>
      </c>
      <c r="B2264" s="269" t="s">
        <v>191</v>
      </c>
      <c r="C2264" s="270">
        <v>0</v>
      </c>
      <c r="D2264" s="270">
        <v>0</v>
      </c>
      <c r="E2264" s="270">
        <v>0</v>
      </c>
      <c r="F2264" s="270">
        <v>0</v>
      </c>
      <c r="G2264" s="270">
        <v>0</v>
      </c>
      <c r="H2264" s="270">
        <v>0</v>
      </c>
    </row>
    <row r="2265" spans="1:8">
      <c r="A2265" s="268">
        <v>42099</v>
      </c>
      <c r="B2265" s="269" t="s">
        <v>192</v>
      </c>
      <c r="C2265" s="270">
        <v>259.1225</v>
      </c>
      <c r="D2265" s="270">
        <v>124.09150000000001</v>
      </c>
      <c r="E2265" s="270">
        <v>65.648899999999998</v>
      </c>
      <c r="F2265" s="270">
        <v>5.5232999999999999</v>
      </c>
      <c r="G2265" s="270">
        <v>61.37339999999999</v>
      </c>
      <c r="H2265" s="270">
        <v>515.75960000000009</v>
      </c>
    </row>
    <row r="2266" spans="1:8">
      <c r="A2266" s="268">
        <v>42099</v>
      </c>
      <c r="B2266" s="269" t="s">
        <v>193</v>
      </c>
      <c r="C2266" s="270">
        <v>1568.93255</v>
      </c>
      <c r="D2266" s="270">
        <v>751.34814999999992</v>
      </c>
      <c r="E2266" s="270">
        <v>397.4889</v>
      </c>
      <c r="F2266" s="270">
        <v>33.443249999999999</v>
      </c>
      <c r="G2266" s="270">
        <v>371.60384999999997</v>
      </c>
      <c r="H2266" s="270">
        <v>3122.8166999999999</v>
      </c>
    </row>
    <row r="2267" spans="1:8">
      <c r="A2267" s="268">
        <v>42099</v>
      </c>
      <c r="B2267" s="269" t="s">
        <v>65</v>
      </c>
      <c r="C2267" s="270">
        <v>4596.7583500000001</v>
      </c>
      <c r="D2267" s="270">
        <v>2201.3487</v>
      </c>
      <c r="E2267" s="270">
        <v>1164.5884000000001</v>
      </c>
      <c r="F2267" s="270">
        <v>97.983750000000001</v>
      </c>
      <c r="G2267" s="270">
        <v>1088.7488499999999</v>
      </c>
      <c r="H2267" s="270">
        <v>9149.4280499999986</v>
      </c>
    </row>
    <row r="2268" spans="1:8">
      <c r="A2268" s="268">
        <v>42099</v>
      </c>
      <c r="B2268" s="269" t="s">
        <v>194</v>
      </c>
      <c r="C2268" s="270">
        <v>7993.7451000000001</v>
      </c>
      <c r="D2268" s="270">
        <v>3828.1373499999995</v>
      </c>
      <c r="E2268" s="270">
        <v>2025.21425</v>
      </c>
      <c r="F2268" s="270">
        <v>170.39269999999999</v>
      </c>
      <c r="G2268" s="270">
        <v>1893.3290999999999</v>
      </c>
      <c r="H2268" s="270">
        <v>15910.818499999999</v>
      </c>
    </row>
    <row r="2269" spans="1:8">
      <c r="A2269" s="268">
        <v>42099</v>
      </c>
      <c r="B2269" s="269" t="s">
        <v>195</v>
      </c>
      <c r="C2269" s="270">
        <v>10652.4108</v>
      </c>
      <c r="D2269" s="270">
        <v>5101.3498</v>
      </c>
      <c r="E2269" s="270">
        <v>2698.7865499999998</v>
      </c>
      <c r="F2269" s="270">
        <v>227.06474999999998</v>
      </c>
      <c r="G2269" s="270">
        <v>2523.038</v>
      </c>
      <c r="H2269" s="270">
        <v>21202.649899999997</v>
      </c>
    </row>
    <row r="2270" spans="1:8">
      <c r="A2270" s="268">
        <v>42099</v>
      </c>
      <c r="B2270" s="269" t="s">
        <v>196</v>
      </c>
      <c r="C2270" s="270">
        <v>12423.671400000001</v>
      </c>
      <c r="D2270" s="270">
        <v>5949.5911500000002</v>
      </c>
      <c r="E2270" s="270">
        <v>3147.5346999999997</v>
      </c>
      <c r="F2270" s="270">
        <v>264.82004999999998</v>
      </c>
      <c r="G2270" s="270">
        <v>2942.56315</v>
      </c>
      <c r="H2270" s="270">
        <v>24728.18045</v>
      </c>
    </row>
    <row r="2271" spans="1:8">
      <c r="A2271" s="268">
        <v>42099</v>
      </c>
      <c r="B2271" s="269" t="s">
        <v>197</v>
      </c>
      <c r="C2271" s="270">
        <v>13147.79405</v>
      </c>
      <c r="D2271" s="270">
        <v>6296.3673499999995</v>
      </c>
      <c r="E2271" s="270">
        <v>3330.9910500000001</v>
      </c>
      <c r="F2271" s="270">
        <v>280.2552</v>
      </c>
      <c r="G2271" s="270">
        <v>3114.0727499999998</v>
      </c>
      <c r="H2271" s="270">
        <v>26169.480399999997</v>
      </c>
    </row>
    <row r="2272" spans="1:8">
      <c r="A2272" s="268">
        <v>42099</v>
      </c>
      <c r="B2272" s="269" t="s">
        <v>198</v>
      </c>
      <c r="C2272" s="270">
        <v>12963.214</v>
      </c>
      <c r="D2272" s="270">
        <v>6207.9732999999997</v>
      </c>
      <c r="E2272" s="270">
        <v>3284.2282999999998</v>
      </c>
      <c r="F2272" s="270">
        <v>276.32055000000003</v>
      </c>
      <c r="G2272" s="270">
        <v>3070.3546999999999</v>
      </c>
      <c r="H2272" s="270">
        <v>25802.090849999997</v>
      </c>
    </row>
    <row r="2273" spans="1:8">
      <c r="A2273" s="268">
        <v>42099</v>
      </c>
      <c r="B2273" s="269" t="s">
        <v>199</v>
      </c>
      <c r="C2273" s="270">
        <v>11177.754999999999</v>
      </c>
      <c r="D2273" s="270">
        <v>5352.9319500000001</v>
      </c>
      <c r="E2273" s="270">
        <v>2831.8821000000003</v>
      </c>
      <c r="F2273" s="270">
        <v>238.26265000000001</v>
      </c>
      <c r="G2273" s="270">
        <v>2647.4661000000001</v>
      </c>
      <c r="H2273" s="270">
        <v>22248.2978</v>
      </c>
    </row>
    <row r="2274" spans="1:8">
      <c r="A2274" s="268">
        <v>42099</v>
      </c>
      <c r="B2274" s="269" t="s">
        <v>200</v>
      </c>
      <c r="C2274" s="270">
        <v>8707.2189500000004</v>
      </c>
      <c r="D2274" s="270">
        <v>4169.8135499999999</v>
      </c>
      <c r="E2274" s="270">
        <v>2205.9727000000003</v>
      </c>
      <c r="F2274" s="270">
        <v>185.6009</v>
      </c>
      <c r="G2274" s="270">
        <v>2062.31675</v>
      </c>
      <c r="H2274" s="270">
        <v>17330.922849999999</v>
      </c>
    </row>
    <row r="2275" spans="1:8">
      <c r="A2275" s="268">
        <v>42099</v>
      </c>
      <c r="B2275" s="269" t="s">
        <v>201</v>
      </c>
      <c r="C2275" s="270">
        <v>4902.0256499999996</v>
      </c>
      <c r="D2275" s="270">
        <v>2347.5385000000001</v>
      </c>
      <c r="E2275" s="270">
        <v>1241.9273499999999</v>
      </c>
      <c r="F2275" s="270">
        <v>104.4905</v>
      </c>
      <c r="G2275" s="270">
        <v>1161.0515499999999</v>
      </c>
      <c r="H2275" s="270">
        <v>9757.0335500000001</v>
      </c>
    </row>
    <row r="2276" spans="1:8">
      <c r="A2276" s="268">
        <v>42099</v>
      </c>
      <c r="B2276" s="269" t="s">
        <v>202</v>
      </c>
      <c r="C2276" s="270">
        <v>2392.444</v>
      </c>
      <c r="D2276" s="270">
        <v>1145.7209499999999</v>
      </c>
      <c r="E2276" s="270">
        <v>606.12565000000006</v>
      </c>
      <c r="F2276" s="270">
        <v>50.996600000000001</v>
      </c>
      <c r="G2276" s="270">
        <v>566.65334999999993</v>
      </c>
      <c r="H2276" s="270">
        <v>4761.9405499999993</v>
      </c>
    </row>
    <row r="2277" spans="1:8">
      <c r="A2277" s="268">
        <v>42099</v>
      </c>
      <c r="B2277" s="269" t="s">
        <v>203</v>
      </c>
      <c r="C2277" s="270">
        <v>468.54975000000002</v>
      </c>
      <c r="D2277" s="270">
        <v>224.38470000000001</v>
      </c>
      <c r="E2277" s="270">
        <v>118.70675</v>
      </c>
      <c r="F2277" s="270">
        <v>9.9874999999999989</v>
      </c>
      <c r="G2277" s="270">
        <v>110.97685</v>
      </c>
      <c r="H2277" s="270">
        <v>932.60554999999999</v>
      </c>
    </row>
    <row r="2278" spans="1:8">
      <c r="A2278" s="268">
        <v>42099</v>
      </c>
      <c r="B2278" s="269" t="s">
        <v>204</v>
      </c>
      <c r="C2278" s="270">
        <v>39.0456</v>
      </c>
      <c r="D2278" s="270">
        <v>18.6983</v>
      </c>
      <c r="E2278" s="270">
        <v>9.8923000000000005</v>
      </c>
      <c r="F2278" s="270">
        <v>0.83214999999999995</v>
      </c>
      <c r="G2278" s="270">
        <v>9.2480000000000011</v>
      </c>
      <c r="H2278" s="270">
        <v>77.716349999999991</v>
      </c>
    </row>
    <row r="2279" spans="1:8">
      <c r="A2279" s="268">
        <v>42099</v>
      </c>
      <c r="B2279" s="269" t="s">
        <v>205</v>
      </c>
      <c r="C2279" s="270">
        <v>0</v>
      </c>
      <c r="D2279" s="270">
        <v>0</v>
      </c>
      <c r="E2279" s="270">
        <v>0</v>
      </c>
      <c r="F2279" s="270">
        <v>0</v>
      </c>
      <c r="G2279" s="270">
        <v>0</v>
      </c>
      <c r="H2279" s="270">
        <v>0</v>
      </c>
    </row>
    <row r="2280" spans="1:8">
      <c r="A2280" s="268">
        <v>42099</v>
      </c>
      <c r="B2280" s="269" t="s">
        <v>71</v>
      </c>
      <c r="C2280" s="270">
        <v>0</v>
      </c>
      <c r="D2280" s="270">
        <v>0</v>
      </c>
      <c r="E2280" s="270">
        <v>0</v>
      </c>
      <c r="F2280" s="270">
        <v>0</v>
      </c>
      <c r="G2280" s="270">
        <v>0</v>
      </c>
      <c r="H2280" s="270">
        <v>0</v>
      </c>
    </row>
    <row r="2281" spans="1:8">
      <c r="A2281" s="268">
        <v>42099</v>
      </c>
      <c r="B2281" s="269" t="s">
        <v>206</v>
      </c>
      <c r="C2281" s="270">
        <v>0</v>
      </c>
      <c r="D2281" s="270">
        <v>0</v>
      </c>
      <c r="E2281" s="270">
        <v>0</v>
      </c>
      <c r="F2281" s="270">
        <v>0</v>
      </c>
      <c r="G2281" s="270">
        <v>0</v>
      </c>
      <c r="H2281" s="270">
        <v>0</v>
      </c>
    </row>
    <row r="2282" spans="1:8">
      <c r="A2282" s="268">
        <v>42100</v>
      </c>
      <c r="B2282" s="269" t="s">
        <v>185</v>
      </c>
      <c r="C2282" s="270">
        <v>0</v>
      </c>
      <c r="D2282" s="270">
        <v>0</v>
      </c>
      <c r="E2282" s="270">
        <v>0</v>
      </c>
      <c r="F2282" s="270">
        <v>0</v>
      </c>
      <c r="G2282" s="270">
        <v>0</v>
      </c>
      <c r="H2282" s="270">
        <v>0</v>
      </c>
    </row>
    <row r="2283" spans="1:8">
      <c r="A2283" s="268">
        <v>42100</v>
      </c>
      <c r="B2283" s="269" t="s">
        <v>186</v>
      </c>
      <c r="C2283" s="270">
        <v>0</v>
      </c>
      <c r="D2283" s="270">
        <v>0</v>
      </c>
      <c r="E2283" s="270">
        <v>0</v>
      </c>
      <c r="F2283" s="270">
        <v>0</v>
      </c>
      <c r="G2283" s="270">
        <v>0</v>
      </c>
      <c r="H2283" s="270">
        <v>0</v>
      </c>
    </row>
    <row r="2284" spans="1:8">
      <c r="A2284" s="268">
        <v>42100</v>
      </c>
      <c r="B2284" s="269" t="s">
        <v>187</v>
      </c>
      <c r="C2284" s="270">
        <v>0</v>
      </c>
      <c r="D2284" s="270">
        <v>0</v>
      </c>
      <c r="E2284" s="270">
        <v>0</v>
      </c>
      <c r="F2284" s="270">
        <v>0</v>
      </c>
      <c r="G2284" s="270">
        <v>0</v>
      </c>
      <c r="H2284" s="270">
        <v>0</v>
      </c>
    </row>
    <row r="2285" spans="1:8">
      <c r="A2285" s="268">
        <v>42100</v>
      </c>
      <c r="B2285" s="269" t="s">
        <v>188</v>
      </c>
      <c r="C2285" s="270">
        <v>0</v>
      </c>
      <c r="D2285" s="270">
        <v>0</v>
      </c>
      <c r="E2285" s="270">
        <v>0</v>
      </c>
      <c r="F2285" s="270">
        <v>0</v>
      </c>
      <c r="G2285" s="270">
        <v>0</v>
      </c>
      <c r="H2285" s="270">
        <v>0</v>
      </c>
    </row>
    <row r="2286" spans="1:8">
      <c r="A2286" s="268">
        <v>42100</v>
      </c>
      <c r="B2286" s="269" t="s">
        <v>189</v>
      </c>
      <c r="C2286" s="270">
        <v>0</v>
      </c>
      <c r="D2286" s="270">
        <v>0</v>
      </c>
      <c r="E2286" s="270">
        <v>0</v>
      </c>
      <c r="F2286" s="270">
        <v>0</v>
      </c>
      <c r="G2286" s="270">
        <v>0</v>
      </c>
      <c r="H2286" s="270">
        <v>0</v>
      </c>
    </row>
    <row r="2287" spans="1:8">
      <c r="A2287" s="268">
        <v>42100</v>
      </c>
      <c r="B2287" s="269" t="s">
        <v>190</v>
      </c>
      <c r="C2287" s="270">
        <v>0</v>
      </c>
      <c r="D2287" s="270">
        <v>0</v>
      </c>
      <c r="E2287" s="270">
        <v>0</v>
      </c>
      <c r="F2287" s="270">
        <v>0</v>
      </c>
      <c r="G2287" s="270">
        <v>0</v>
      </c>
      <c r="H2287" s="270">
        <v>0</v>
      </c>
    </row>
    <row r="2288" spans="1:8">
      <c r="A2288" s="268">
        <v>42100</v>
      </c>
      <c r="B2288" s="269" t="s">
        <v>191</v>
      </c>
      <c r="C2288" s="270">
        <v>0</v>
      </c>
      <c r="D2288" s="270">
        <v>0</v>
      </c>
      <c r="E2288" s="270">
        <v>0</v>
      </c>
      <c r="F2288" s="270">
        <v>0</v>
      </c>
      <c r="G2288" s="270">
        <v>0</v>
      </c>
      <c r="H2288" s="270">
        <v>0</v>
      </c>
    </row>
    <row r="2289" spans="1:8">
      <c r="A2289" s="268">
        <v>42100</v>
      </c>
      <c r="B2289" s="269" t="s">
        <v>192</v>
      </c>
      <c r="C2289" s="270">
        <v>220.07605000000001</v>
      </c>
      <c r="D2289" s="270">
        <v>105.39234999999999</v>
      </c>
      <c r="E2289" s="270">
        <v>55.756599999999999</v>
      </c>
      <c r="F2289" s="270">
        <v>4.6911500000000004</v>
      </c>
      <c r="G2289" s="270">
        <v>52.125399999999999</v>
      </c>
      <c r="H2289" s="270">
        <v>438.04154999999997</v>
      </c>
    </row>
    <row r="2290" spans="1:8">
      <c r="A2290" s="268">
        <v>42100</v>
      </c>
      <c r="B2290" s="269" t="s">
        <v>193</v>
      </c>
      <c r="C2290" s="270">
        <v>1302.7108500000002</v>
      </c>
      <c r="D2290" s="270">
        <v>623.85750000000007</v>
      </c>
      <c r="E2290" s="270">
        <v>330.04140000000001</v>
      </c>
      <c r="F2290" s="270">
        <v>27.768649999999997</v>
      </c>
      <c r="G2290" s="270">
        <v>308.54915</v>
      </c>
      <c r="H2290" s="270">
        <v>2592.9275500000003</v>
      </c>
    </row>
    <row r="2291" spans="1:8">
      <c r="A2291" s="268">
        <v>42100</v>
      </c>
      <c r="B2291" s="269" t="s">
        <v>65</v>
      </c>
      <c r="C2291" s="270">
        <v>3641.9108499999998</v>
      </c>
      <c r="D2291" s="270">
        <v>1744.0801499999998</v>
      </c>
      <c r="E2291" s="270">
        <v>922.67754999999988</v>
      </c>
      <c r="F2291" s="270">
        <v>77.630499999999998</v>
      </c>
      <c r="G2291" s="270">
        <v>862.59105</v>
      </c>
      <c r="H2291" s="270">
        <v>7248.8900999999978</v>
      </c>
    </row>
    <row r="2292" spans="1:8">
      <c r="A2292" s="268">
        <v>42100</v>
      </c>
      <c r="B2292" s="269" t="s">
        <v>194</v>
      </c>
      <c r="C2292" s="270">
        <v>6918.2103499999994</v>
      </c>
      <c r="D2292" s="270">
        <v>3313.0722000000001</v>
      </c>
      <c r="E2292" s="270">
        <v>1752.7272</v>
      </c>
      <c r="F2292" s="270">
        <v>147.46735000000001</v>
      </c>
      <c r="G2292" s="270">
        <v>1638.5874999999999</v>
      </c>
      <c r="H2292" s="270">
        <v>13770.0646</v>
      </c>
    </row>
    <row r="2293" spans="1:8">
      <c r="A2293" s="268">
        <v>42100</v>
      </c>
      <c r="B2293" s="269" t="s">
        <v>195</v>
      </c>
      <c r="C2293" s="270">
        <v>8327.4100499999986</v>
      </c>
      <c r="D2293" s="270">
        <v>3987.9262999999996</v>
      </c>
      <c r="E2293" s="270">
        <v>2109.7476000000001</v>
      </c>
      <c r="F2293" s="270">
        <v>177.50550000000001</v>
      </c>
      <c r="G2293" s="270">
        <v>1972.3578499999999</v>
      </c>
      <c r="H2293" s="270">
        <v>16574.9473</v>
      </c>
    </row>
    <row r="2294" spans="1:8">
      <c r="A2294" s="268">
        <v>42100</v>
      </c>
      <c r="B2294" s="269" t="s">
        <v>196</v>
      </c>
      <c r="C2294" s="270">
        <v>8891.7990000000009</v>
      </c>
      <c r="D2294" s="270">
        <v>4258.2075999999997</v>
      </c>
      <c r="E2294" s="270">
        <v>2252.7354500000001</v>
      </c>
      <c r="F2294" s="270">
        <v>189.53555</v>
      </c>
      <c r="G2294" s="270">
        <v>2106.0347999999999</v>
      </c>
      <c r="H2294" s="270">
        <v>17698.312400000003</v>
      </c>
    </row>
    <row r="2295" spans="1:8">
      <c r="A2295" s="268">
        <v>42100</v>
      </c>
      <c r="B2295" s="269" t="s">
        <v>197</v>
      </c>
      <c r="C2295" s="270">
        <v>8323.8604500000001</v>
      </c>
      <c r="D2295" s="270">
        <v>3986.2262999999998</v>
      </c>
      <c r="E2295" s="270">
        <v>2108.8483000000001</v>
      </c>
      <c r="F2295" s="270">
        <v>177.42985000000002</v>
      </c>
      <c r="G2295" s="270">
        <v>1971.5171999999998</v>
      </c>
      <c r="H2295" s="270">
        <v>16567.882100000003</v>
      </c>
    </row>
    <row r="2296" spans="1:8">
      <c r="A2296" s="268">
        <v>42100</v>
      </c>
      <c r="B2296" s="269" t="s">
        <v>198</v>
      </c>
      <c r="C2296" s="270">
        <v>6577.4470499999998</v>
      </c>
      <c r="D2296" s="270">
        <v>3149.8832499999999</v>
      </c>
      <c r="E2296" s="270">
        <v>1666.3952499999998</v>
      </c>
      <c r="F2296" s="270">
        <v>140.20325</v>
      </c>
      <c r="G2296" s="270">
        <v>1557.87745</v>
      </c>
      <c r="H2296" s="270">
        <v>13091.80625</v>
      </c>
    </row>
    <row r="2297" spans="1:8">
      <c r="A2297" s="268">
        <v>42100</v>
      </c>
      <c r="B2297" s="269" t="s">
        <v>199</v>
      </c>
      <c r="C2297" s="270">
        <v>6708.7830999999996</v>
      </c>
      <c r="D2297" s="270">
        <v>3212.7789999999995</v>
      </c>
      <c r="E2297" s="270">
        <v>1699.6693500000001</v>
      </c>
      <c r="F2297" s="270">
        <v>143.00315000000001</v>
      </c>
      <c r="G2297" s="270">
        <v>1588.98405</v>
      </c>
      <c r="H2297" s="270">
        <v>13353.218649999999</v>
      </c>
    </row>
    <row r="2298" spans="1:8">
      <c r="A2298" s="268">
        <v>42100</v>
      </c>
      <c r="B2298" s="269" t="s">
        <v>200</v>
      </c>
      <c r="C2298" s="270">
        <v>6052.1028500000002</v>
      </c>
      <c r="D2298" s="270">
        <v>2898.3011000000001</v>
      </c>
      <c r="E2298" s="270">
        <v>1533.2988500000001</v>
      </c>
      <c r="F2298" s="270">
        <v>129.00534999999999</v>
      </c>
      <c r="G2298" s="270">
        <v>1433.4485</v>
      </c>
      <c r="H2298" s="270">
        <v>12046.156650000001</v>
      </c>
    </row>
    <row r="2299" spans="1:8">
      <c r="A2299" s="268">
        <v>42100</v>
      </c>
      <c r="B2299" s="269" t="s">
        <v>201</v>
      </c>
      <c r="C2299" s="270">
        <v>4206.3006500000001</v>
      </c>
      <c r="D2299" s="270">
        <v>2014.3614499999999</v>
      </c>
      <c r="E2299" s="270">
        <v>1065.6653999999999</v>
      </c>
      <c r="F2299" s="270">
        <v>89.660550000000001</v>
      </c>
      <c r="G2299" s="270">
        <v>996.26799999999992</v>
      </c>
      <c r="H2299" s="270">
        <v>8372.25605</v>
      </c>
    </row>
    <row r="2300" spans="1:8">
      <c r="A2300" s="268">
        <v>42100</v>
      </c>
      <c r="B2300" s="269" t="s">
        <v>202</v>
      </c>
      <c r="C2300" s="270">
        <v>1909.6958500000001</v>
      </c>
      <c r="D2300" s="270">
        <v>914.5370999999999</v>
      </c>
      <c r="E2300" s="270">
        <v>483.82085000000001</v>
      </c>
      <c r="F2300" s="270">
        <v>40.706499999999998</v>
      </c>
      <c r="G2300" s="270">
        <v>452.31389999999999</v>
      </c>
      <c r="H2300" s="270">
        <v>3801.0741999999996</v>
      </c>
    </row>
    <row r="2301" spans="1:8">
      <c r="A2301" s="268">
        <v>42100</v>
      </c>
      <c r="B2301" s="269" t="s">
        <v>203</v>
      </c>
      <c r="C2301" s="270">
        <v>397.55774999999994</v>
      </c>
      <c r="D2301" s="270">
        <v>190.38724999999999</v>
      </c>
      <c r="E2301" s="270">
        <v>100.72075</v>
      </c>
      <c r="F2301" s="270">
        <v>8.4745000000000008</v>
      </c>
      <c r="G2301" s="270">
        <v>94.162149999999997</v>
      </c>
      <c r="H2301" s="270">
        <v>791.30240000000003</v>
      </c>
    </row>
    <row r="2302" spans="1:8">
      <c r="A2302" s="268">
        <v>42100</v>
      </c>
      <c r="B2302" s="269" t="s">
        <v>204</v>
      </c>
      <c r="C2302" s="270">
        <v>24.847199999999997</v>
      </c>
      <c r="D2302" s="270">
        <v>11.899150000000001</v>
      </c>
      <c r="E2302" s="270">
        <v>6.2950999999999997</v>
      </c>
      <c r="F2302" s="270">
        <v>0.52954999999999997</v>
      </c>
      <c r="G2302" s="270">
        <v>5.8853999999999997</v>
      </c>
      <c r="H2302" s="270">
        <v>49.456399999999995</v>
      </c>
    </row>
    <row r="2303" spans="1:8">
      <c r="A2303" s="268">
        <v>42100</v>
      </c>
      <c r="B2303" s="269" t="s">
        <v>205</v>
      </c>
      <c r="C2303" s="270">
        <v>0</v>
      </c>
      <c r="D2303" s="270">
        <v>0</v>
      </c>
      <c r="E2303" s="270">
        <v>0</v>
      </c>
      <c r="F2303" s="270">
        <v>0</v>
      </c>
      <c r="G2303" s="270">
        <v>0</v>
      </c>
      <c r="H2303" s="270">
        <v>0</v>
      </c>
    </row>
    <row r="2304" spans="1:8">
      <c r="A2304" s="268">
        <v>42100</v>
      </c>
      <c r="B2304" s="269" t="s">
        <v>71</v>
      </c>
      <c r="C2304" s="270">
        <v>0</v>
      </c>
      <c r="D2304" s="270">
        <v>0</v>
      </c>
      <c r="E2304" s="270">
        <v>0</v>
      </c>
      <c r="F2304" s="270">
        <v>0</v>
      </c>
      <c r="G2304" s="270">
        <v>0</v>
      </c>
      <c r="H2304" s="270">
        <v>0</v>
      </c>
    </row>
    <row r="2305" spans="1:8">
      <c r="A2305" s="268">
        <v>42100</v>
      </c>
      <c r="B2305" s="269" t="s">
        <v>206</v>
      </c>
      <c r="C2305" s="270">
        <v>0</v>
      </c>
      <c r="D2305" s="270">
        <v>0</v>
      </c>
      <c r="E2305" s="270">
        <v>0</v>
      </c>
      <c r="F2305" s="270">
        <v>0</v>
      </c>
      <c r="G2305" s="270">
        <v>0</v>
      </c>
      <c r="H2305" s="270">
        <v>0</v>
      </c>
    </row>
    <row r="2306" spans="1:8">
      <c r="A2306" s="268">
        <v>42101</v>
      </c>
      <c r="B2306" s="269" t="s">
        <v>185</v>
      </c>
      <c r="C2306" s="270">
        <v>0</v>
      </c>
      <c r="D2306" s="270">
        <v>0</v>
      </c>
      <c r="E2306" s="270">
        <v>0</v>
      </c>
      <c r="F2306" s="270">
        <v>0</v>
      </c>
      <c r="G2306" s="270">
        <v>0</v>
      </c>
      <c r="H2306" s="270">
        <v>0</v>
      </c>
    </row>
    <row r="2307" spans="1:8">
      <c r="A2307" s="268">
        <v>42101</v>
      </c>
      <c r="B2307" s="269" t="s">
        <v>186</v>
      </c>
      <c r="C2307" s="270">
        <v>0</v>
      </c>
      <c r="D2307" s="270">
        <v>0</v>
      </c>
      <c r="E2307" s="270">
        <v>0</v>
      </c>
      <c r="F2307" s="270">
        <v>0</v>
      </c>
      <c r="G2307" s="270">
        <v>0</v>
      </c>
      <c r="H2307" s="270">
        <v>0</v>
      </c>
    </row>
    <row r="2308" spans="1:8">
      <c r="A2308" s="268">
        <v>42101</v>
      </c>
      <c r="B2308" s="269" t="s">
        <v>187</v>
      </c>
      <c r="C2308" s="270">
        <v>0</v>
      </c>
      <c r="D2308" s="270">
        <v>0</v>
      </c>
      <c r="E2308" s="270">
        <v>0</v>
      </c>
      <c r="F2308" s="270">
        <v>0</v>
      </c>
      <c r="G2308" s="270">
        <v>0</v>
      </c>
      <c r="H2308" s="270">
        <v>0</v>
      </c>
    </row>
    <row r="2309" spans="1:8">
      <c r="A2309" s="268">
        <v>42101</v>
      </c>
      <c r="B2309" s="269" t="s">
        <v>188</v>
      </c>
      <c r="C2309" s="270">
        <v>0</v>
      </c>
      <c r="D2309" s="270">
        <v>0</v>
      </c>
      <c r="E2309" s="270">
        <v>0</v>
      </c>
      <c r="F2309" s="270">
        <v>0</v>
      </c>
      <c r="G2309" s="270">
        <v>0</v>
      </c>
      <c r="H2309" s="270">
        <v>0</v>
      </c>
    </row>
    <row r="2310" spans="1:8">
      <c r="A2310" s="268">
        <v>42101</v>
      </c>
      <c r="B2310" s="269" t="s">
        <v>189</v>
      </c>
      <c r="C2310" s="270">
        <v>0</v>
      </c>
      <c r="D2310" s="270">
        <v>0</v>
      </c>
      <c r="E2310" s="270">
        <v>0</v>
      </c>
      <c r="F2310" s="270">
        <v>0</v>
      </c>
      <c r="G2310" s="270">
        <v>0</v>
      </c>
      <c r="H2310" s="270">
        <v>0</v>
      </c>
    </row>
    <row r="2311" spans="1:8">
      <c r="A2311" s="268">
        <v>42101</v>
      </c>
      <c r="B2311" s="269" t="s">
        <v>190</v>
      </c>
      <c r="C2311" s="270">
        <v>0</v>
      </c>
      <c r="D2311" s="270">
        <v>0</v>
      </c>
      <c r="E2311" s="270">
        <v>0</v>
      </c>
      <c r="F2311" s="270">
        <v>0</v>
      </c>
      <c r="G2311" s="270">
        <v>0</v>
      </c>
      <c r="H2311" s="270">
        <v>0</v>
      </c>
    </row>
    <row r="2312" spans="1:8">
      <c r="A2312" s="268">
        <v>42101</v>
      </c>
      <c r="B2312" s="269" t="s">
        <v>191</v>
      </c>
      <c r="C2312" s="270">
        <v>0</v>
      </c>
      <c r="D2312" s="270">
        <v>0</v>
      </c>
      <c r="E2312" s="270">
        <v>0</v>
      </c>
      <c r="F2312" s="270">
        <v>0</v>
      </c>
      <c r="G2312" s="270">
        <v>0</v>
      </c>
      <c r="H2312" s="270">
        <v>0</v>
      </c>
    </row>
    <row r="2313" spans="1:8">
      <c r="A2313" s="268">
        <v>42101</v>
      </c>
      <c r="B2313" s="269" t="s">
        <v>192</v>
      </c>
      <c r="C2313" s="270">
        <v>209.42724999999999</v>
      </c>
      <c r="D2313" s="270">
        <v>100.2932</v>
      </c>
      <c r="E2313" s="270">
        <v>53.058699999999995</v>
      </c>
      <c r="F2313" s="270">
        <v>4.4641999999999999</v>
      </c>
      <c r="G2313" s="270">
        <v>49.603449999999995</v>
      </c>
      <c r="H2313" s="270">
        <v>416.84680000000003</v>
      </c>
    </row>
    <row r="2314" spans="1:8">
      <c r="A2314" s="268">
        <v>42101</v>
      </c>
      <c r="B2314" s="269" t="s">
        <v>193</v>
      </c>
      <c r="C2314" s="270">
        <v>1043.58835</v>
      </c>
      <c r="D2314" s="270">
        <v>499.76600000000002</v>
      </c>
      <c r="E2314" s="270">
        <v>264.39335</v>
      </c>
      <c r="F2314" s="270">
        <v>22.244500000000002</v>
      </c>
      <c r="G2314" s="270">
        <v>247.17489999999998</v>
      </c>
      <c r="H2314" s="270">
        <v>2077.1671000000001</v>
      </c>
    </row>
    <row r="2315" spans="1:8">
      <c r="A2315" s="268">
        <v>42101</v>
      </c>
      <c r="B2315" s="269" t="s">
        <v>65</v>
      </c>
      <c r="C2315" s="270">
        <v>2445.68885</v>
      </c>
      <c r="D2315" s="270">
        <v>1171.2192499999999</v>
      </c>
      <c r="E2315" s="270">
        <v>619.61514999999997</v>
      </c>
      <c r="F2315" s="270">
        <v>52.131350000000005</v>
      </c>
      <c r="G2315" s="270">
        <v>579.26480000000004</v>
      </c>
      <c r="H2315" s="270">
        <v>4867.9193999999998</v>
      </c>
    </row>
    <row r="2316" spans="1:8">
      <c r="A2316" s="268">
        <v>42101</v>
      </c>
      <c r="B2316" s="269" t="s">
        <v>194</v>
      </c>
      <c r="C2316" s="270">
        <v>4944.6216999999997</v>
      </c>
      <c r="D2316" s="270">
        <v>2367.9376500000003</v>
      </c>
      <c r="E2316" s="270">
        <v>1252.7189499999999</v>
      </c>
      <c r="F2316" s="270">
        <v>105.39830000000001</v>
      </c>
      <c r="G2316" s="270">
        <v>1171.1401999999998</v>
      </c>
      <c r="H2316" s="270">
        <v>9841.8168000000005</v>
      </c>
    </row>
    <row r="2317" spans="1:8">
      <c r="A2317" s="268">
        <v>42101</v>
      </c>
      <c r="B2317" s="269" t="s">
        <v>195</v>
      </c>
      <c r="C2317" s="270">
        <v>7191.53125</v>
      </c>
      <c r="D2317" s="270">
        <v>3443.9637000000002</v>
      </c>
      <c r="E2317" s="270">
        <v>1821.9732999999999</v>
      </c>
      <c r="F2317" s="270">
        <v>153.29325</v>
      </c>
      <c r="G2317" s="270">
        <v>1703.3235</v>
      </c>
      <c r="H2317" s="270">
        <v>14314.084999999999</v>
      </c>
    </row>
    <row r="2318" spans="1:8">
      <c r="A2318" s="268">
        <v>42101</v>
      </c>
      <c r="B2318" s="269" t="s">
        <v>196</v>
      </c>
      <c r="C2318" s="270">
        <v>8057.6387500000001</v>
      </c>
      <c r="D2318" s="270">
        <v>3858.7348000000002</v>
      </c>
      <c r="E2318" s="270">
        <v>2041.4016499999998</v>
      </c>
      <c r="F2318" s="270">
        <v>171.75439999999998</v>
      </c>
      <c r="G2318" s="270">
        <v>1908.4624999999999</v>
      </c>
      <c r="H2318" s="270">
        <v>16037.992099999998</v>
      </c>
    </row>
    <row r="2319" spans="1:8">
      <c r="A2319" s="268">
        <v>42101</v>
      </c>
      <c r="B2319" s="269" t="s">
        <v>197</v>
      </c>
      <c r="C2319" s="270">
        <v>9669.1664999999994</v>
      </c>
      <c r="D2319" s="270">
        <v>4630.4821000000002</v>
      </c>
      <c r="E2319" s="270">
        <v>2449.6813000000002</v>
      </c>
      <c r="F2319" s="270">
        <v>206.10544999999999</v>
      </c>
      <c r="G2319" s="270">
        <v>2290.1550000000002</v>
      </c>
      <c r="H2319" s="270">
        <v>19245.590349999999</v>
      </c>
    </row>
    <row r="2320" spans="1:8">
      <c r="A2320" s="268">
        <v>42101</v>
      </c>
      <c r="B2320" s="269" t="s">
        <v>198</v>
      </c>
      <c r="C2320" s="270">
        <v>8149.9283499999992</v>
      </c>
      <c r="D2320" s="270">
        <v>3902.9313999999999</v>
      </c>
      <c r="E2320" s="270">
        <v>2064.7834499999999</v>
      </c>
      <c r="F2320" s="270">
        <v>173.72215</v>
      </c>
      <c r="G2320" s="270">
        <v>1930.32195</v>
      </c>
      <c r="H2320" s="270">
        <v>16221.6873</v>
      </c>
    </row>
    <row r="2321" spans="1:8">
      <c r="A2321" s="268">
        <v>42101</v>
      </c>
      <c r="B2321" s="269" t="s">
        <v>199</v>
      </c>
      <c r="C2321" s="270">
        <v>7500.3481499999998</v>
      </c>
      <c r="D2321" s="270">
        <v>3591.8534999999997</v>
      </c>
      <c r="E2321" s="270">
        <v>1900.21155</v>
      </c>
      <c r="F2321" s="270">
        <v>159.87565000000001</v>
      </c>
      <c r="G2321" s="270">
        <v>1776.4676999999999</v>
      </c>
      <c r="H2321" s="270">
        <v>14928.756550000002</v>
      </c>
    </row>
    <row r="2322" spans="1:8">
      <c r="A2322" s="268">
        <v>42101</v>
      </c>
      <c r="B2322" s="269" t="s">
        <v>200</v>
      </c>
      <c r="C2322" s="270">
        <v>5963.3628499999995</v>
      </c>
      <c r="D2322" s="270">
        <v>2855.8036499999998</v>
      </c>
      <c r="E2322" s="270">
        <v>1510.8172</v>
      </c>
      <c r="F2322" s="270">
        <v>127.11324999999998</v>
      </c>
      <c r="G2322" s="270">
        <v>1412.43055</v>
      </c>
      <c r="H2322" s="270">
        <v>11869.5275</v>
      </c>
    </row>
    <row r="2323" spans="1:8">
      <c r="A2323" s="268">
        <v>42101</v>
      </c>
      <c r="B2323" s="269" t="s">
        <v>201</v>
      </c>
      <c r="C2323" s="270">
        <v>4756.4912000000004</v>
      </c>
      <c r="D2323" s="270">
        <v>2277.8435999999997</v>
      </c>
      <c r="E2323" s="270">
        <v>1205.0560499999999</v>
      </c>
      <c r="F2323" s="270">
        <v>101.38800000000001</v>
      </c>
      <c r="G2323" s="270">
        <v>1126.5815</v>
      </c>
      <c r="H2323" s="270">
        <v>9467.360349999999</v>
      </c>
    </row>
    <row r="2324" spans="1:8">
      <c r="A2324" s="268">
        <v>42101</v>
      </c>
      <c r="B2324" s="269" t="s">
        <v>202</v>
      </c>
      <c r="C2324" s="270">
        <v>2374.6959999999999</v>
      </c>
      <c r="D2324" s="270">
        <v>1137.2217999999998</v>
      </c>
      <c r="E2324" s="270">
        <v>601.62914999999998</v>
      </c>
      <c r="F2324" s="270">
        <v>50.61835</v>
      </c>
      <c r="G2324" s="270">
        <v>562.45010000000002</v>
      </c>
      <c r="H2324" s="270">
        <v>4726.6153999999997</v>
      </c>
    </row>
    <row r="2325" spans="1:8">
      <c r="A2325" s="268">
        <v>42101</v>
      </c>
      <c r="B2325" s="269" t="s">
        <v>203</v>
      </c>
      <c r="C2325" s="270">
        <v>624.73299999999995</v>
      </c>
      <c r="D2325" s="270">
        <v>299.17959999999999</v>
      </c>
      <c r="E2325" s="270">
        <v>158.27594999999999</v>
      </c>
      <c r="F2325" s="270">
        <v>13.31695</v>
      </c>
      <c r="G2325" s="270">
        <v>147.96884999999997</v>
      </c>
      <c r="H2325" s="270">
        <v>1243.4743499999997</v>
      </c>
    </row>
    <row r="2326" spans="1:8">
      <c r="A2326" s="268">
        <v>42101</v>
      </c>
      <c r="B2326" s="269" t="s">
        <v>204</v>
      </c>
      <c r="C2326" s="270">
        <v>35.495999999999995</v>
      </c>
      <c r="D2326" s="270">
        <v>16.99915</v>
      </c>
      <c r="E2326" s="270">
        <v>8.9930000000000003</v>
      </c>
      <c r="F2326" s="270">
        <v>0.75649999999999995</v>
      </c>
      <c r="G2326" s="270">
        <v>8.4073499999999992</v>
      </c>
      <c r="H2326" s="270">
        <v>70.652000000000001</v>
      </c>
    </row>
    <row r="2327" spans="1:8">
      <c r="A2327" s="268">
        <v>42101</v>
      </c>
      <c r="B2327" s="269" t="s">
        <v>205</v>
      </c>
      <c r="C2327" s="270">
        <v>0</v>
      </c>
      <c r="D2327" s="270">
        <v>0</v>
      </c>
      <c r="E2327" s="270">
        <v>0</v>
      </c>
      <c r="F2327" s="270">
        <v>0</v>
      </c>
      <c r="G2327" s="270">
        <v>0</v>
      </c>
      <c r="H2327" s="270">
        <v>0</v>
      </c>
    </row>
    <row r="2328" spans="1:8">
      <c r="A2328" s="268">
        <v>42101</v>
      </c>
      <c r="B2328" s="269" t="s">
        <v>71</v>
      </c>
      <c r="C2328" s="270">
        <v>0</v>
      </c>
      <c r="D2328" s="270">
        <v>0</v>
      </c>
      <c r="E2328" s="270">
        <v>0</v>
      </c>
      <c r="F2328" s="270">
        <v>0</v>
      </c>
      <c r="G2328" s="270">
        <v>0</v>
      </c>
      <c r="H2328" s="270">
        <v>0</v>
      </c>
    </row>
    <row r="2329" spans="1:8">
      <c r="A2329" s="268">
        <v>42101</v>
      </c>
      <c r="B2329" s="269" t="s">
        <v>206</v>
      </c>
      <c r="C2329" s="270">
        <v>0</v>
      </c>
      <c r="D2329" s="270">
        <v>0</v>
      </c>
      <c r="E2329" s="270">
        <v>0</v>
      </c>
      <c r="F2329" s="270">
        <v>0</v>
      </c>
      <c r="G2329" s="270">
        <v>0</v>
      </c>
      <c r="H2329" s="270">
        <v>0</v>
      </c>
    </row>
    <row r="2330" spans="1:8">
      <c r="A2330" s="268">
        <v>42102</v>
      </c>
      <c r="B2330" s="269" t="s">
        <v>185</v>
      </c>
      <c r="C2330" s="270">
        <v>0</v>
      </c>
      <c r="D2330" s="270">
        <v>0</v>
      </c>
      <c r="E2330" s="270">
        <v>0</v>
      </c>
      <c r="F2330" s="270">
        <v>0</v>
      </c>
      <c r="G2330" s="270">
        <v>0</v>
      </c>
      <c r="H2330" s="270">
        <v>0</v>
      </c>
    </row>
    <row r="2331" spans="1:8">
      <c r="A2331" s="268">
        <v>42102</v>
      </c>
      <c r="B2331" s="269" t="s">
        <v>186</v>
      </c>
      <c r="C2331" s="270">
        <v>0</v>
      </c>
      <c r="D2331" s="270">
        <v>0</v>
      </c>
      <c r="E2331" s="270">
        <v>0</v>
      </c>
      <c r="F2331" s="270">
        <v>0</v>
      </c>
      <c r="G2331" s="270">
        <v>0</v>
      </c>
      <c r="H2331" s="270">
        <v>0</v>
      </c>
    </row>
    <row r="2332" spans="1:8">
      <c r="A2332" s="268">
        <v>42102</v>
      </c>
      <c r="B2332" s="269" t="s">
        <v>187</v>
      </c>
      <c r="C2332" s="270">
        <v>0</v>
      </c>
      <c r="D2332" s="270">
        <v>0</v>
      </c>
      <c r="E2332" s="270">
        <v>0</v>
      </c>
      <c r="F2332" s="270">
        <v>0</v>
      </c>
      <c r="G2332" s="270">
        <v>0</v>
      </c>
      <c r="H2332" s="270">
        <v>0</v>
      </c>
    </row>
    <row r="2333" spans="1:8">
      <c r="A2333" s="268">
        <v>42102</v>
      </c>
      <c r="B2333" s="269" t="s">
        <v>188</v>
      </c>
      <c r="C2333" s="270">
        <v>0</v>
      </c>
      <c r="D2333" s="270">
        <v>0</v>
      </c>
      <c r="E2333" s="270">
        <v>0</v>
      </c>
      <c r="F2333" s="270">
        <v>0</v>
      </c>
      <c r="G2333" s="270">
        <v>0</v>
      </c>
      <c r="H2333" s="270">
        <v>0</v>
      </c>
    </row>
    <row r="2334" spans="1:8">
      <c r="A2334" s="268">
        <v>42102</v>
      </c>
      <c r="B2334" s="269" t="s">
        <v>189</v>
      </c>
      <c r="C2334" s="270">
        <v>0</v>
      </c>
      <c r="D2334" s="270">
        <v>0</v>
      </c>
      <c r="E2334" s="270">
        <v>0</v>
      </c>
      <c r="F2334" s="270">
        <v>0</v>
      </c>
      <c r="G2334" s="270">
        <v>0</v>
      </c>
      <c r="H2334" s="270">
        <v>0</v>
      </c>
    </row>
    <row r="2335" spans="1:8">
      <c r="A2335" s="268">
        <v>42102</v>
      </c>
      <c r="B2335" s="269" t="s">
        <v>190</v>
      </c>
      <c r="C2335" s="270">
        <v>3.5495999999999999</v>
      </c>
      <c r="D2335" s="270">
        <v>1.7</v>
      </c>
      <c r="E2335" s="270">
        <v>0.89929999999999999</v>
      </c>
      <c r="F2335" s="270">
        <v>7.5649999999999995E-2</v>
      </c>
      <c r="G2335" s="270">
        <v>0.84065000000000001</v>
      </c>
      <c r="H2335" s="270">
        <v>7.0652000000000008</v>
      </c>
    </row>
    <row r="2336" spans="1:8">
      <c r="A2336" s="268">
        <v>42102</v>
      </c>
      <c r="B2336" s="269" t="s">
        <v>191</v>
      </c>
      <c r="C2336" s="270">
        <v>0</v>
      </c>
      <c r="D2336" s="270">
        <v>0</v>
      </c>
      <c r="E2336" s="270">
        <v>0</v>
      </c>
      <c r="F2336" s="270">
        <v>0</v>
      </c>
      <c r="G2336" s="270">
        <v>0</v>
      </c>
      <c r="H2336" s="270">
        <v>0</v>
      </c>
    </row>
    <row r="2337" spans="1:8">
      <c r="A2337" s="268">
        <v>42102</v>
      </c>
      <c r="B2337" s="269" t="s">
        <v>192</v>
      </c>
      <c r="C2337" s="270">
        <v>223.62649999999996</v>
      </c>
      <c r="D2337" s="270">
        <v>107.09235</v>
      </c>
      <c r="E2337" s="270">
        <v>56.655899999999995</v>
      </c>
      <c r="F2337" s="270">
        <v>4.7667999999999999</v>
      </c>
      <c r="G2337" s="270">
        <v>52.966050000000003</v>
      </c>
      <c r="H2337" s="270">
        <v>445.10759999999993</v>
      </c>
    </row>
    <row r="2338" spans="1:8">
      <c r="A2338" s="268">
        <v>42102</v>
      </c>
      <c r="B2338" s="269" t="s">
        <v>193</v>
      </c>
      <c r="C2338" s="270">
        <v>819.96270000000004</v>
      </c>
      <c r="D2338" s="270">
        <v>392.6728</v>
      </c>
      <c r="E2338" s="270">
        <v>207.73745</v>
      </c>
      <c r="F2338" s="270">
        <v>17.478549999999998</v>
      </c>
      <c r="G2338" s="270">
        <v>194.20884999999998</v>
      </c>
      <c r="H2338" s="270">
        <v>1632.06035</v>
      </c>
    </row>
    <row r="2339" spans="1:8">
      <c r="A2339" s="268">
        <v>42102</v>
      </c>
      <c r="B2339" s="269" t="s">
        <v>65</v>
      </c>
      <c r="C2339" s="270">
        <v>1615.0773499999998</v>
      </c>
      <c r="D2339" s="270">
        <v>773.44645000000003</v>
      </c>
      <c r="E2339" s="270">
        <v>409.17979999999994</v>
      </c>
      <c r="F2339" s="270">
        <v>34.426700000000004</v>
      </c>
      <c r="G2339" s="270">
        <v>382.53314999999998</v>
      </c>
      <c r="H2339" s="270">
        <v>3214.6634499999996</v>
      </c>
    </row>
    <row r="2340" spans="1:8">
      <c r="A2340" s="268">
        <v>42102</v>
      </c>
      <c r="B2340" s="269" t="s">
        <v>194</v>
      </c>
      <c r="C2340" s="270">
        <v>2183.0167500000002</v>
      </c>
      <c r="D2340" s="270">
        <v>1045.4277499999998</v>
      </c>
      <c r="E2340" s="270">
        <v>553.06695000000002</v>
      </c>
      <c r="F2340" s="270">
        <v>46.532399999999996</v>
      </c>
      <c r="G2340" s="270">
        <v>517.05074999999999</v>
      </c>
      <c r="H2340" s="270">
        <v>4345.0946000000004</v>
      </c>
    </row>
    <row r="2341" spans="1:8">
      <c r="A2341" s="268">
        <v>42102</v>
      </c>
      <c r="B2341" s="269" t="s">
        <v>195</v>
      </c>
      <c r="C2341" s="270">
        <v>2151.07035</v>
      </c>
      <c r="D2341" s="270">
        <v>1030.1294499999999</v>
      </c>
      <c r="E2341" s="270">
        <v>544.97325000000001</v>
      </c>
      <c r="F2341" s="270">
        <v>45.851549999999996</v>
      </c>
      <c r="G2341" s="270">
        <v>509.48405000000002</v>
      </c>
      <c r="H2341" s="270">
        <v>4281.5086500000007</v>
      </c>
    </row>
    <row r="2342" spans="1:8">
      <c r="A2342" s="268">
        <v>42102</v>
      </c>
      <c r="B2342" s="269" t="s">
        <v>196</v>
      </c>
      <c r="C2342" s="270">
        <v>2349.8487999999998</v>
      </c>
      <c r="D2342" s="270">
        <v>1125.3226500000001</v>
      </c>
      <c r="E2342" s="270">
        <v>595.33405000000005</v>
      </c>
      <c r="F2342" s="270">
        <v>50.088799999999999</v>
      </c>
      <c r="G2342" s="270">
        <v>556.56470000000002</v>
      </c>
      <c r="H2342" s="270">
        <v>4677.1589999999997</v>
      </c>
    </row>
    <row r="2343" spans="1:8">
      <c r="A2343" s="268">
        <v>42102</v>
      </c>
      <c r="B2343" s="269" t="s">
        <v>197</v>
      </c>
      <c r="C2343" s="270">
        <v>3056.22345</v>
      </c>
      <c r="D2343" s="270">
        <v>1463.5997</v>
      </c>
      <c r="E2343" s="270">
        <v>774.29390000000001</v>
      </c>
      <c r="F2343" s="270">
        <v>65.145699999999991</v>
      </c>
      <c r="G2343" s="270">
        <v>723.87019999999995</v>
      </c>
      <c r="H2343" s="270">
        <v>6083.1329500000002</v>
      </c>
    </row>
    <row r="2344" spans="1:8">
      <c r="A2344" s="268">
        <v>42102</v>
      </c>
      <c r="B2344" s="269" t="s">
        <v>198</v>
      </c>
      <c r="C2344" s="270">
        <v>3652.5596499999997</v>
      </c>
      <c r="D2344" s="270">
        <v>1749.1801499999999</v>
      </c>
      <c r="E2344" s="270">
        <v>925.37544999999989</v>
      </c>
      <c r="F2344" s="270">
        <v>77.85745</v>
      </c>
      <c r="G2344" s="270">
        <v>865.11384999999996</v>
      </c>
      <c r="H2344" s="270">
        <v>7270.0865499999982</v>
      </c>
    </row>
    <row r="2345" spans="1:8">
      <c r="A2345" s="268">
        <v>42102</v>
      </c>
      <c r="B2345" s="269" t="s">
        <v>199</v>
      </c>
      <c r="C2345" s="270">
        <v>3237.2539000000002</v>
      </c>
      <c r="D2345" s="270">
        <v>1550.29375</v>
      </c>
      <c r="E2345" s="270">
        <v>820.15734999999995</v>
      </c>
      <c r="F2345" s="270">
        <v>69.0047</v>
      </c>
      <c r="G2345" s="270">
        <v>766.74760000000003</v>
      </c>
      <c r="H2345" s="270">
        <v>6443.4572999999991</v>
      </c>
    </row>
    <row r="2346" spans="1:8">
      <c r="A2346" s="268">
        <v>42102</v>
      </c>
      <c r="B2346" s="269" t="s">
        <v>200</v>
      </c>
      <c r="C2346" s="270">
        <v>2395.9935999999998</v>
      </c>
      <c r="D2346" s="270">
        <v>1147.4209499999999</v>
      </c>
      <c r="E2346" s="270">
        <v>607.02494999999999</v>
      </c>
      <c r="F2346" s="270">
        <v>51.072249999999997</v>
      </c>
      <c r="G2346" s="270">
        <v>567.49400000000003</v>
      </c>
      <c r="H2346" s="270">
        <v>4769.0057500000003</v>
      </c>
    </row>
    <row r="2347" spans="1:8">
      <c r="A2347" s="268">
        <v>42102</v>
      </c>
      <c r="B2347" s="269" t="s">
        <v>201</v>
      </c>
      <c r="C2347" s="270">
        <v>1185.5731999999998</v>
      </c>
      <c r="D2347" s="270">
        <v>567.76089999999999</v>
      </c>
      <c r="E2347" s="270">
        <v>300.36450000000002</v>
      </c>
      <c r="F2347" s="270">
        <v>25.271350000000002</v>
      </c>
      <c r="G2347" s="270">
        <v>280.80430000000001</v>
      </c>
      <c r="H2347" s="270">
        <v>2359.7742500000004</v>
      </c>
    </row>
    <row r="2348" spans="1:8">
      <c r="A2348" s="268">
        <v>42102</v>
      </c>
      <c r="B2348" s="269" t="s">
        <v>202</v>
      </c>
      <c r="C2348" s="270">
        <v>631.83219999999994</v>
      </c>
      <c r="D2348" s="270">
        <v>302.57959999999997</v>
      </c>
      <c r="E2348" s="270">
        <v>160.07455000000002</v>
      </c>
      <c r="F2348" s="270">
        <v>13.468249999999999</v>
      </c>
      <c r="G2348" s="270">
        <v>149.65015</v>
      </c>
      <c r="H2348" s="270">
        <v>1257.60475</v>
      </c>
    </row>
    <row r="2349" spans="1:8">
      <c r="A2349" s="268">
        <v>42102</v>
      </c>
      <c r="B2349" s="269" t="s">
        <v>203</v>
      </c>
      <c r="C2349" s="270">
        <v>173.93125000000001</v>
      </c>
      <c r="D2349" s="270">
        <v>83.294049999999999</v>
      </c>
      <c r="E2349" s="270">
        <v>44.0657</v>
      </c>
      <c r="F2349" s="270">
        <v>3.7077</v>
      </c>
      <c r="G2349" s="270">
        <v>41.196100000000001</v>
      </c>
      <c r="H2349" s="270">
        <v>346.19479999999999</v>
      </c>
    </row>
    <row r="2350" spans="1:8">
      <c r="A2350" s="268">
        <v>42102</v>
      </c>
      <c r="B2350" s="269" t="s">
        <v>204</v>
      </c>
      <c r="C2350" s="270">
        <v>24.847199999999997</v>
      </c>
      <c r="D2350" s="270">
        <v>11.899150000000001</v>
      </c>
      <c r="E2350" s="270">
        <v>6.2950999999999997</v>
      </c>
      <c r="F2350" s="270">
        <v>0.52954999999999997</v>
      </c>
      <c r="G2350" s="270">
        <v>5.8853999999999997</v>
      </c>
      <c r="H2350" s="270">
        <v>49.456399999999995</v>
      </c>
    </row>
    <row r="2351" spans="1:8">
      <c r="A2351" s="268">
        <v>42102</v>
      </c>
      <c r="B2351" s="269" t="s">
        <v>205</v>
      </c>
      <c r="C2351" s="270">
        <v>0</v>
      </c>
      <c r="D2351" s="270">
        <v>0</v>
      </c>
      <c r="E2351" s="270">
        <v>0</v>
      </c>
      <c r="F2351" s="270">
        <v>0</v>
      </c>
      <c r="G2351" s="270">
        <v>0</v>
      </c>
      <c r="H2351" s="270">
        <v>0</v>
      </c>
    </row>
    <row r="2352" spans="1:8">
      <c r="A2352" s="268">
        <v>42102</v>
      </c>
      <c r="B2352" s="269" t="s">
        <v>71</v>
      </c>
      <c r="C2352" s="270">
        <v>0</v>
      </c>
      <c r="D2352" s="270">
        <v>0</v>
      </c>
      <c r="E2352" s="270">
        <v>0</v>
      </c>
      <c r="F2352" s="270">
        <v>0</v>
      </c>
      <c r="G2352" s="270">
        <v>0</v>
      </c>
      <c r="H2352" s="270">
        <v>0</v>
      </c>
    </row>
    <row r="2353" spans="1:8">
      <c r="A2353" s="268">
        <v>42102</v>
      </c>
      <c r="B2353" s="269" t="s">
        <v>206</v>
      </c>
      <c r="C2353" s="270">
        <v>0</v>
      </c>
      <c r="D2353" s="270">
        <v>0</v>
      </c>
      <c r="E2353" s="270">
        <v>0</v>
      </c>
      <c r="F2353" s="270">
        <v>0</v>
      </c>
      <c r="G2353" s="270">
        <v>0</v>
      </c>
      <c r="H2353" s="270">
        <v>0</v>
      </c>
    </row>
    <row r="2354" spans="1:8">
      <c r="A2354" s="268">
        <v>42103</v>
      </c>
      <c r="B2354" s="269" t="s">
        <v>185</v>
      </c>
      <c r="C2354" s="270">
        <v>0</v>
      </c>
      <c r="D2354" s="270">
        <v>0</v>
      </c>
      <c r="E2354" s="270">
        <v>0</v>
      </c>
      <c r="F2354" s="270">
        <v>0</v>
      </c>
      <c r="G2354" s="270">
        <v>0</v>
      </c>
      <c r="H2354" s="270">
        <v>0</v>
      </c>
    </row>
    <row r="2355" spans="1:8">
      <c r="A2355" s="268">
        <v>42103</v>
      </c>
      <c r="B2355" s="269" t="s">
        <v>186</v>
      </c>
      <c r="C2355" s="270">
        <v>0</v>
      </c>
      <c r="D2355" s="270">
        <v>0</v>
      </c>
      <c r="E2355" s="270">
        <v>0</v>
      </c>
      <c r="F2355" s="270">
        <v>0</v>
      </c>
      <c r="G2355" s="270">
        <v>0</v>
      </c>
      <c r="H2355" s="270">
        <v>0</v>
      </c>
    </row>
    <row r="2356" spans="1:8">
      <c r="A2356" s="268">
        <v>42103</v>
      </c>
      <c r="B2356" s="269" t="s">
        <v>187</v>
      </c>
      <c r="C2356" s="270">
        <v>0</v>
      </c>
      <c r="D2356" s="270">
        <v>0</v>
      </c>
      <c r="E2356" s="270">
        <v>0</v>
      </c>
      <c r="F2356" s="270">
        <v>0</v>
      </c>
      <c r="G2356" s="270">
        <v>0</v>
      </c>
      <c r="H2356" s="270">
        <v>0</v>
      </c>
    </row>
    <row r="2357" spans="1:8">
      <c r="A2357" s="268">
        <v>42103</v>
      </c>
      <c r="B2357" s="269" t="s">
        <v>188</v>
      </c>
      <c r="C2357" s="270">
        <v>0</v>
      </c>
      <c r="D2357" s="270">
        <v>0</v>
      </c>
      <c r="E2357" s="270">
        <v>0</v>
      </c>
      <c r="F2357" s="270">
        <v>0</v>
      </c>
      <c r="G2357" s="270">
        <v>0</v>
      </c>
      <c r="H2357" s="270">
        <v>0</v>
      </c>
    </row>
    <row r="2358" spans="1:8">
      <c r="A2358" s="268">
        <v>42103</v>
      </c>
      <c r="B2358" s="269" t="s">
        <v>189</v>
      </c>
      <c r="C2358" s="270">
        <v>0</v>
      </c>
      <c r="D2358" s="270">
        <v>0</v>
      </c>
      <c r="E2358" s="270">
        <v>0</v>
      </c>
      <c r="F2358" s="270">
        <v>0</v>
      </c>
      <c r="G2358" s="270">
        <v>0</v>
      </c>
      <c r="H2358" s="270">
        <v>0</v>
      </c>
    </row>
    <row r="2359" spans="1:8">
      <c r="A2359" s="268">
        <v>42103</v>
      </c>
      <c r="B2359" s="269" t="s">
        <v>190</v>
      </c>
      <c r="C2359" s="270">
        <v>0</v>
      </c>
      <c r="D2359" s="270">
        <v>0</v>
      </c>
      <c r="E2359" s="270">
        <v>0</v>
      </c>
      <c r="F2359" s="270">
        <v>0</v>
      </c>
      <c r="G2359" s="270">
        <v>0</v>
      </c>
      <c r="H2359" s="270">
        <v>0</v>
      </c>
    </row>
    <row r="2360" spans="1:8">
      <c r="A2360" s="268">
        <v>42103</v>
      </c>
      <c r="B2360" s="269" t="s">
        <v>191</v>
      </c>
      <c r="C2360" s="270">
        <v>0</v>
      </c>
      <c r="D2360" s="270">
        <v>0</v>
      </c>
      <c r="E2360" s="270">
        <v>0</v>
      </c>
      <c r="F2360" s="270">
        <v>0</v>
      </c>
      <c r="G2360" s="270">
        <v>0</v>
      </c>
      <c r="H2360" s="270">
        <v>0</v>
      </c>
    </row>
    <row r="2361" spans="1:8">
      <c r="A2361" s="268">
        <v>42103</v>
      </c>
      <c r="B2361" s="269" t="s">
        <v>192</v>
      </c>
      <c r="C2361" s="270">
        <v>212.97685000000001</v>
      </c>
      <c r="D2361" s="270">
        <v>101.9932</v>
      </c>
      <c r="E2361" s="270">
        <v>53.957999999999998</v>
      </c>
      <c r="F2361" s="270">
        <v>4.5398500000000004</v>
      </c>
      <c r="G2361" s="270">
        <v>50.444099999999999</v>
      </c>
      <c r="H2361" s="270">
        <v>423.91200000000003</v>
      </c>
    </row>
    <row r="2362" spans="1:8">
      <c r="A2362" s="268">
        <v>42103</v>
      </c>
      <c r="B2362" s="269" t="s">
        <v>193</v>
      </c>
      <c r="C2362" s="270">
        <v>1586.68055</v>
      </c>
      <c r="D2362" s="270">
        <v>759.84814999999992</v>
      </c>
      <c r="E2362" s="270">
        <v>401.98539999999997</v>
      </c>
      <c r="F2362" s="270">
        <v>33.8215</v>
      </c>
      <c r="G2362" s="270">
        <v>375.80709999999999</v>
      </c>
      <c r="H2362" s="270">
        <v>3158.1426999999994</v>
      </c>
    </row>
    <row r="2363" spans="1:8">
      <c r="A2363" s="268">
        <v>42103</v>
      </c>
      <c r="B2363" s="269" t="s">
        <v>65</v>
      </c>
      <c r="C2363" s="270">
        <v>4082.0637999999999</v>
      </c>
      <c r="D2363" s="270">
        <v>1954.8657000000001</v>
      </c>
      <c r="E2363" s="270">
        <v>1034.1898999999999</v>
      </c>
      <c r="F2363" s="270">
        <v>87.011949999999999</v>
      </c>
      <c r="G2363" s="270">
        <v>966.84185000000002</v>
      </c>
      <c r="H2363" s="270">
        <v>8124.9731999999995</v>
      </c>
    </row>
    <row r="2364" spans="1:8">
      <c r="A2364" s="268">
        <v>42103</v>
      </c>
      <c r="B2364" s="269" t="s">
        <v>194</v>
      </c>
      <c r="C2364" s="270">
        <v>6378.6677499999996</v>
      </c>
      <c r="D2364" s="270">
        <v>3054.6900500000002</v>
      </c>
      <c r="E2364" s="270">
        <v>1616.0344500000001</v>
      </c>
      <c r="F2364" s="270">
        <v>135.96600000000001</v>
      </c>
      <c r="G2364" s="270">
        <v>1510.7959499999999</v>
      </c>
      <c r="H2364" s="270">
        <v>12696.154199999999</v>
      </c>
    </row>
    <row r="2365" spans="1:8">
      <c r="A2365" s="268">
        <v>42103</v>
      </c>
      <c r="B2365" s="269" t="s">
        <v>195</v>
      </c>
      <c r="C2365" s="270">
        <v>8405.5012500000012</v>
      </c>
      <c r="D2365" s="270">
        <v>4025.32375</v>
      </c>
      <c r="E2365" s="270">
        <v>2129.5321999999996</v>
      </c>
      <c r="F2365" s="270">
        <v>179.16980000000001</v>
      </c>
      <c r="G2365" s="270">
        <v>1990.85385</v>
      </c>
      <c r="H2365" s="270">
        <v>16730.380849999998</v>
      </c>
    </row>
    <row r="2366" spans="1:8">
      <c r="A2366" s="268">
        <v>42103</v>
      </c>
      <c r="B2366" s="269" t="s">
        <v>196</v>
      </c>
      <c r="C2366" s="270">
        <v>10006.3802</v>
      </c>
      <c r="D2366" s="270">
        <v>4791.9710500000001</v>
      </c>
      <c r="E2366" s="270">
        <v>2535.1147999999998</v>
      </c>
      <c r="F2366" s="270">
        <v>213.29389999999998</v>
      </c>
      <c r="G2366" s="270">
        <v>2370.0244000000002</v>
      </c>
      <c r="H2366" s="270">
        <v>19916.784350000002</v>
      </c>
    </row>
    <row r="2367" spans="1:8">
      <c r="A2367" s="268">
        <v>42103</v>
      </c>
      <c r="B2367" s="269" t="s">
        <v>197</v>
      </c>
      <c r="C2367" s="270">
        <v>10737.60205</v>
      </c>
      <c r="D2367" s="270">
        <v>5142.1463999999996</v>
      </c>
      <c r="E2367" s="270">
        <v>2720.3697499999998</v>
      </c>
      <c r="F2367" s="270">
        <v>228.88034999999999</v>
      </c>
      <c r="G2367" s="270">
        <v>2543.2152999999998</v>
      </c>
      <c r="H2367" s="270">
        <v>21372.21385</v>
      </c>
    </row>
    <row r="2368" spans="1:8">
      <c r="A2368" s="268">
        <v>42103</v>
      </c>
      <c r="B2368" s="269" t="s">
        <v>198</v>
      </c>
      <c r="C2368" s="270">
        <v>11955.121649999999</v>
      </c>
      <c r="D2368" s="270">
        <v>5725.2064499999997</v>
      </c>
      <c r="E2368" s="270">
        <v>3028.8279500000003</v>
      </c>
      <c r="F2368" s="270">
        <v>254.83255</v>
      </c>
      <c r="G2368" s="270">
        <v>2831.5862999999999</v>
      </c>
      <c r="H2368" s="270">
        <v>23795.574899999996</v>
      </c>
    </row>
    <row r="2369" spans="1:8">
      <c r="A2369" s="268">
        <v>42103</v>
      </c>
      <c r="B2369" s="269" t="s">
        <v>199</v>
      </c>
      <c r="C2369" s="270">
        <v>12285.236999999999</v>
      </c>
      <c r="D2369" s="270">
        <v>5883.2954</v>
      </c>
      <c r="E2369" s="270">
        <v>3112.4628499999999</v>
      </c>
      <c r="F2369" s="270">
        <v>261.86969999999997</v>
      </c>
      <c r="G2369" s="270">
        <v>2909.7744000000002</v>
      </c>
      <c r="H2369" s="270">
        <v>24452.639349999998</v>
      </c>
    </row>
    <row r="2370" spans="1:8">
      <c r="A2370" s="268">
        <v>42103</v>
      </c>
      <c r="B2370" s="269" t="s">
        <v>200</v>
      </c>
      <c r="C2370" s="270">
        <v>10226.4571</v>
      </c>
      <c r="D2370" s="270">
        <v>4897.3634000000002</v>
      </c>
      <c r="E2370" s="270">
        <v>2590.8714</v>
      </c>
      <c r="F2370" s="270">
        <v>217.98504999999997</v>
      </c>
      <c r="G2370" s="270">
        <v>2422.1498000000001</v>
      </c>
      <c r="H2370" s="270">
        <v>20354.82675</v>
      </c>
    </row>
    <row r="2371" spans="1:8">
      <c r="A2371" s="268">
        <v>42103</v>
      </c>
      <c r="B2371" s="269" t="s">
        <v>201</v>
      </c>
      <c r="C2371" s="270">
        <v>7195.0808499999994</v>
      </c>
      <c r="D2371" s="270">
        <v>3445.6628499999997</v>
      </c>
      <c r="E2371" s="270">
        <v>1822.8725999999999</v>
      </c>
      <c r="F2371" s="270">
        <v>153.3689</v>
      </c>
      <c r="G2371" s="270">
        <v>1704.1641499999998</v>
      </c>
      <c r="H2371" s="270">
        <v>14321.14935</v>
      </c>
    </row>
    <row r="2372" spans="1:8">
      <c r="A2372" s="268">
        <v>42103</v>
      </c>
      <c r="B2372" s="269" t="s">
        <v>202</v>
      </c>
      <c r="C2372" s="270">
        <v>3325.9947499999998</v>
      </c>
      <c r="D2372" s="270">
        <v>1592.79035</v>
      </c>
      <c r="E2372" s="270">
        <v>842.63985000000002</v>
      </c>
      <c r="F2372" s="270">
        <v>70.895949999999999</v>
      </c>
      <c r="G2372" s="270">
        <v>787.76639999999998</v>
      </c>
      <c r="H2372" s="270">
        <v>6620.0873000000001</v>
      </c>
    </row>
    <row r="2373" spans="1:8">
      <c r="A2373" s="268">
        <v>42103</v>
      </c>
      <c r="B2373" s="269" t="s">
        <v>203</v>
      </c>
      <c r="C2373" s="270">
        <v>848.35950000000003</v>
      </c>
      <c r="D2373" s="270">
        <v>406.27195</v>
      </c>
      <c r="E2373" s="270">
        <v>214.93185</v>
      </c>
      <c r="F2373" s="270">
        <v>18.083749999999998</v>
      </c>
      <c r="G2373" s="270">
        <v>200.9349</v>
      </c>
      <c r="H2373" s="270">
        <v>1688.5819500000002</v>
      </c>
    </row>
    <row r="2374" spans="1:8">
      <c r="A2374" s="268">
        <v>42103</v>
      </c>
      <c r="B2374" s="269" t="s">
        <v>204</v>
      </c>
      <c r="C2374" s="270">
        <v>31.946400000000001</v>
      </c>
      <c r="D2374" s="270">
        <v>15.299149999999999</v>
      </c>
      <c r="E2374" s="270">
        <v>8.0937000000000001</v>
      </c>
      <c r="F2374" s="270">
        <v>0.68085000000000007</v>
      </c>
      <c r="G2374" s="270">
        <v>7.5666999999999991</v>
      </c>
      <c r="H2374" s="270">
        <v>63.586800000000004</v>
      </c>
    </row>
    <row r="2375" spans="1:8">
      <c r="A2375" s="268">
        <v>42103</v>
      </c>
      <c r="B2375" s="269" t="s">
        <v>205</v>
      </c>
      <c r="C2375" s="270">
        <v>0</v>
      </c>
      <c r="D2375" s="270">
        <v>0</v>
      </c>
      <c r="E2375" s="270">
        <v>0</v>
      </c>
      <c r="F2375" s="270">
        <v>0</v>
      </c>
      <c r="G2375" s="270">
        <v>0</v>
      </c>
      <c r="H2375" s="270">
        <v>0</v>
      </c>
    </row>
    <row r="2376" spans="1:8">
      <c r="A2376" s="268">
        <v>42103</v>
      </c>
      <c r="B2376" s="269" t="s">
        <v>71</v>
      </c>
      <c r="C2376" s="270">
        <v>0</v>
      </c>
      <c r="D2376" s="270">
        <v>0</v>
      </c>
      <c r="E2376" s="270">
        <v>0</v>
      </c>
      <c r="F2376" s="270">
        <v>0</v>
      </c>
      <c r="G2376" s="270">
        <v>0</v>
      </c>
      <c r="H2376" s="270">
        <v>0</v>
      </c>
    </row>
    <row r="2377" spans="1:8">
      <c r="A2377" s="268">
        <v>42103</v>
      </c>
      <c r="B2377" s="269" t="s">
        <v>206</v>
      </c>
      <c r="C2377" s="270">
        <v>0</v>
      </c>
      <c r="D2377" s="270">
        <v>0</v>
      </c>
      <c r="E2377" s="270">
        <v>0</v>
      </c>
      <c r="F2377" s="270">
        <v>0</v>
      </c>
      <c r="G2377" s="270">
        <v>0</v>
      </c>
      <c r="H2377" s="270">
        <v>0</v>
      </c>
    </row>
    <row r="2378" spans="1:8">
      <c r="A2378" s="268">
        <v>42104</v>
      </c>
      <c r="B2378" s="269" t="s">
        <v>185</v>
      </c>
      <c r="C2378" s="270">
        <v>0</v>
      </c>
      <c r="D2378" s="270">
        <v>0</v>
      </c>
      <c r="E2378" s="270">
        <v>0</v>
      </c>
      <c r="F2378" s="270">
        <v>0</v>
      </c>
      <c r="G2378" s="270">
        <v>0</v>
      </c>
      <c r="H2378" s="270">
        <v>0</v>
      </c>
    </row>
    <row r="2379" spans="1:8">
      <c r="A2379" s="268">
        <v>42104</v>
      </c>
      <c r="B2379" s="269" t="s">
        <v>186</v>
      </c>
      <c r="C2379" s="270">
        <v>0</v>
      </c>
      <c r="D2379" s="270">
        <v>0</v>
      </c>
      <c r="E2379" s="270">
        <v>0</v>
      </c>
      <c r="F2379" s="270">
        <v>0</v>
      </c>
      <c r="G2379" s="270">
        <v>0</v>
      </c>
      <c r="H2379" s="270">
        <v>0</v>
      </c>
    </row>
    <row r="2380" spans="1:8">
      <c r="A2380" s="268">
        <v>42104</v>
      </c>
      <c r="B2380" s="269" t="s">
        <v>187</v>
      </c>
      <c r="C2380" s="270">
        <v>0</v>
      </c>
      <c r="D2380" s="270">
        <v>0</v>
      </c>
      <c r="E2380" s="270">
        <v>0</v>
      </c>
      <c r="F2380" s="270">
        <v>0</v>
      </c>
      <c r="G2380" s="270">
        <v>0</v>
      </c>
      <c r="H2380" s="270">
        <v>0</v>
      </c>
    </row>
    <row r="2381" spans="1:8">
      <c r="A2381" s="268">
        <v>42104</v>
      </c>
      <c r="B2381" s="269" t="s">
        <v>188</v>
      </c>
      <c r="C2381" s="270">
        <v>0</v>
      </c>
      <c r="D2381" s="270">
        <v>0</v>
      </c>
      <c r="E2381" s="270">
        <v>0</v>
      </c>
      <c r="F2381" s="270">
        <v>0</v>
      </c>
      <c r="G2381" s="270">
        <v>0</v>
      </c>
      <c r="H2381" s="270">
        <v>0</v>
      </c>
    </row>
    <row r="2382" spans="1:8">
      <c r="A2382" s="268">
        <v>42104</v>
      </c>
      <c r="B2382" s="269" t="s">
        <v>189</v>
      </c>
      <c r="C2382" s="270">
        <v>0</v>
      </c>
      <c r="D2382" s="270">
        <v>0</v>
      </c>
      <c r="E2382" s="270">
        <v>0</v>
      </c>
      <c r="F2382" s="270">
        <v>0</v>
      </c>
      <c r="G2382" s="270">
        <v>0</v>
      </c>
      <c r="H2382" s="270">
        <v>0</v>
      </c>
    </row>
    <row r="2383" spans="1:8">
      <c r="A2383" s="268">
        <v>42104</v>
      </c>
      <c r="B2383" s="269" t="s">
        <v>190</v>
      </c>
      <c r="C2383" s="270">
        <v>0</v>
      </c>
      <c r="D2383" s="270">
        <v>0</v>
      </c>
      <c r="E2383" s="270">
        <v>0</v>
      </c>
      <c r="F2383" s="270">
        <v>0</v>
      </c>
      <c r="G2383" s="270">
        <v>0</v>
      </c>
      <c r="H2383" s="270">
        <v>0</v>
      </c>
    </row>
    <row r="2384" spans="1:8">
      <c r="A2384" s="268">
        <v>42104</v>
      </c>
      <c r="B2384" s="269" t="s">
        <v>191</v>
      </c>
      <c r="C2384" s="270">
        <v>3.5495999999999999</v>
      </c>
      <c r="D2384" s="270">
        <v>1.7</v>
      </c>
      <c r="E2384" s="270">
        <v>0.89929999999999999</v>
      </c>
      <c r="F2384" s="270">
        <v>7.5649999999999995E-2</v>
      </c>
      <c r="G2384" s="270">
        <v>0.84065000000000001</v>
      </c>
      <c r="H2384" s="270">
        <v>7.0652000000000008</v>
      </c>
    </row>
    <row r="2385" spans="1:8">
      <c r="A2385" s="268">
        <v>42104</v>
      </c>
      <c r="B2385" s="269" t="s">
        <v>192</v>
      </c>
      <c r="C2385" s="270">
        <v>365.6105</v>
      </c>
      <c r="D2385" s="270">
        <v>175.0881</v>
      </c>
      <c r="E2385" s="270">
        <v>92.627049999999997</v>
      </c>
      <c r="F2385" s="270">
        <v>7.7936500000000004</v>
      </c>
      <c r="G2385" s="270">
        <v>86.59545</v>
      </c>
      <c r="H2385" s="270">
        <v>727.71474999999987</v>
      </c>
    </row>
    <row r="2386" spans="1:8">
      <c r="A2386" s="268">
        <v>42104</v>
      </c>
      <c r="B2386" s="269" t="s">
        <v>193</v>
      </c>
      <c r="C2386" s="270">
        <v>2037.4822999999999</v>
      </c>
      <c r="D2386" s="270">
        <v>975.73284999999998</v>
      </c>
      <c r="E2386" s="270">
        <v>516.19565</v>
      </c>
      <c r="F2386" s="270">
        <v>43.430749999999996</v>
      </c>
      <c r="G2386" s="270">
        <v>482.58069999999998</v>
      </c>
      <c r="H2386" s="270">
        <v>4055.4222500000001</v>
      </c>
    </row>
    <row r="2387" spans="1:8">
      <c r="A2387" s="268">
        <v>42104</v>
      </c>
      <c r="B2387" s="269" t="s">
        <v>65</v>
      </c>
      <c r="C2387" s="270">
        <v>4944.6216999999997</v>
      </c>
      <c r="D2387" s="270">
        <v>2367.9376500000003</v>
      </c>
      <c r="E2387" s="270">
        <v>1252.7189499999999</v>
      </c>
      <c r="F2387" s="270">
        <v>105.39830000000001</v>
      </c>
      <c r="G2387" s="270">
        <v>1171.1401999999998</v>
      </c>
      <c r="H2387" s="270">
        <v>9841.8168000000005</v>
      </c>
    </row>
    <row r="2388" spans="1:8">
      <c r="A2388" s="268">
        <v>42104</v>
      </c>
      <c r="B2388" s="269" t="s">
        <v>194</v>
      </c>
      <c r="C2388" s="270">
        <v>8235.1196</v>
      </c>
      <c r="D2388" s="270">
        <v>3943.7288499999995</v>
      </c>
      <c r="E2388" s="270">
        <v>2086.3657999999996</v>
      </c>
      <c r="F2388" s="270">
        <v>175.53774999999999</v>
      </c>
      <c r="G2388" s="270">
        <v>1950.4992499999998</v>
      </c>
      <c r="H2388" s="270">
        <v>16391.251249999998</v>
      </c>
    </row>
    <row r="2389" spans="1:8">
      <c r="A2389" s="268">
        <v>42104</v>
      </c>
      <c r="B2389" s="269" t="s">
        <v>195</v>
      </c>
      <c r="C2389" s="270">
        <v>10826.3429</v>
      </c>
      <c r="D2389" s="270">
        <v>5184.6438500000004</v>
      </c>
      <c r="E2389" s="270">
        <v>2742.8522499999999</v>
      </c>
      <c r="F2389" s="270">
        <v>230.77159999999998</v>
      </c>
      <c r="G2389" s="270">
        <v>2564.2341000000001</v>
      </c>
      <c r="H2389" s="270">
        <v>21548.844700000001</v>
      </c>
    </row>
    <row r="2390" spans="1:8">
      <c r="A2390" s="268">
        <v>42104</v>
      </c>
      <c r="B2390" s="269" t="s">
        <v>196</v>
      </c>
      <c r="C2390" s="270">
        <v>12533.709849999999</v>
      </c>
      <c r="D2390" s="270">
        <v>6002.2877500000004</v>
      </c>
      <c r="E2390" s="270">
        <v>3175.413</v>
      </c>
      <c r="F2390" s="270">
        <v>267.16604999999998</v>
      </c>
      <c r="G2390" s="270">
        <v>2968.6258499999999</v>
      </c>
      <c r="H2390" s="270">
        <v>24947.202499999996</v>
      </c>
    </row>
    <row r="2391" spans="1:8">
      <c r="A2391" s="268">
        <v>42104</v>
      </c>
      <c r="B2391" s="269" t="s">
        <v>197</v>
      </c>
      <c r="C2391" s="270">
        <v>13222.336499999999</v>
      </c>
      <c r="D2391" s="270">
        <v>6332.0648000000001</v>
      </c>
      <c r="E2391" s="270">
        <v>3349.87635</v>
      </c>
      <c r="F2391" s="270">
        <v>281.84469999999999</v>
      </c>
      <c r="G2391" s="270">
        <v>3131.7280999999998</v>
      </c>
      <c r="H2391" s="270">
        <v>26317.850449999994</v>
      </c>
    </row>
    <row r="2392" spans="1:8">
      <c r="A2392" s="268">
        <v>42104</v>
      </c>
      <c r="B2392" s="269" t="s">
        <v>198</v>
      </c>
      <c r="C2392" s="270">
        <v>12973.862800000001</v>
      </c>
      <c r="D2392" s="270">
        <v>6213.0732999999991</v>
      </c>
      <c r="E2392" s="270">
        <v>3286.9261999999999</v>
      </c>
      <c r="F2392" s="270">
        <v>276.54750000000001</v>
      </c>
      <c r="G2392" s="270">
        <v>3072.8766499999997</v>
      </c>
      <c r="H2392" s="270">
        <v>25823.286450000003</v>
      </c>
    </row>
    <row r="2393" spans="1:8">
      <c r="A2393" s="268">
        <v>42104</v>
      </c>
      <c r="B2393" s="269" t="s">
        <v>199</v>
      </c>
      <c r="C2393" s="270">
        <v>12118.4041</v>
      </c>
      <c r="D2393" s="270">
        <v>5803.4013500000001</v>
      </c>
      <c r="E2393" s="270">
        <v>3070.1957499999999</v>
      </c>
      <c r="F2393" s="270">
        <v>258.31330000000003</v>
      </c>
      <c r="G2393" s="270">
        <v>2870.2604499999998</v>
      </c>
      <c r="H2393" s="270">
        <v>24120.574949999998</v>
      </c>
    </row>
    <row r="2394" spans="1:8">
      <c r="A2394" s="268">
        <v>42104</v>
      </c>
      <c r="B2394" s="269" t="s">
        <v>200</v>
      </c>
      <c r="C2394" s="270">
        <v>10205.158649999999</v>
      </c>
      <c r="D2394" s="270">
        <v>4887.1642499999998</v>
      </c>
      <c r="E2394" s="270">
        <v>2585.4755999999998</v>
      </c>
      <c r="F2394" s="270">
        <v>217.53115</v>
      </c>
      <c r="G2394" s="270">
        <v>2417.1059</v>
      </c>
      <c r="H2394" s="270">
        <v>20312.435549999998</v>
      </c>
    </row>
    <row r="2395" spans="1:8">
      <c r="A2395" s="268">
        <v>42104</v>
      </c>
      <c r="B2395" s="269" t="s">
        <v>201</v>
      </c>
      <c r="C2395" s="270">
        <v>7173.7832500000004</v>
      </c>
      <c r="D2395" s="270">
        <v>3435.4637000000002</v>
      </c>
      <c r="E2395" s="270">
        <v>1817.4767999999999</v>
      </c>
      <c r="F2395" s="270">
        <v>152.91499999999999</v>
      </c>
      <c r="G2395" s="270">
        <v>1699.1202499999999</v>
      </c>
      <c r="H2395" s="270">
        <v>14278.759</v>
      </c>
    </row>
    <row r="2396" spans="1:8">
      <c r="A2396" s="268">
        <v>42104</v>
      </c>
      <c r="B2396" s="269" t="s">
        <v>202</v>
      </c>
      <c r="C2396" s="270">
        <v>3276.2994999999996</v>
      </c>
      <c r="D2396" s="270">
        <v>1568.9920500000001</v>
      </c>
      <c r="E2396" s="270">
        <v>830.04964999999993</v>
      </c>
      <c r="F2396" s="270">
        <v>69.836849999999998</v>
      </c>
      <c r="G2396" s="270">
        <v>775.99559999999997</v>
      </c>
      <c r="H2396" s="270">
        <v>6521.1736499999988</v>
      </c>
    </row>
    <row r="2397" spans="1:8">
      <c r="A2397" s="268">
        <v>42104</v>
      </c>
      <c r="B2397" s="269" t="s">
        <v>203</v>
      </c>
      <c r="C2397" s="270">
        <v>887.40510000000006</v>
      </c>
      <c r="D2397" s="270">
        <v>424.97109999999998</v>
      </c>
      <c r="E2397" s="270">
        <v>224.82415</v>
      </c>
      <c r="F2397" s="270">
        <v>18.915900000000001</v>
      </c>
      <c r="G2397" s="270">
        <v>210.18289999999999</v>
      </c>
      <c r="H2397" s="270">
        <v>1766.2991500000001</v>
      </c>
    </row>
    <row r="2398" spans="1:8">
      <c r="A2398" s="268">
        <v>42104</v>
      </c>
      <c r="B2398" s="269" t="s">
        <v>204</v>
      </c>
      <c r="C2398" s="270">
        <v>31.946400000000001</v>
      </c>
      <c r="D2398" s="270">
        <v>15.299149999999999</v>
      </c>
      <c r="E2398" s="270">
        <v>8.0937000000000001</v>
      </c>
      <c r="F2398" s="270">
        <v>0.68085000000000007</v>
      </c>
      <c r="G2398" s="270">
        <v>7.5666999999999991</v>
      </c>
      <c r="H2398" s="270">
        <v>63.586800000000004</v>
      </c>
    </row>
    <row r="2399" spans="1:8">
      <c r="A2399" s="268">
        <v>42104</v>
      </c>
      <c r="B2399" s="269" t="s">
        <v>205</v>
      </c>
      <c r="C2399" s="270">
        <v>0</v>
      </c>
      <c r="D2399" s="270">
        <v>0</v>
      </c>
      <c r="E2399" s="270">
        <v>0</v>
      </c>
      <c r="F2399" s="270">
        <v>0</v>
      </c>
      <c r="G2399" s="270">
        <v>0</v>
      </c>
      <c r="H2399" s="270">
        <v>0</v>
      </c>
    </row>
    <row r="2400" spans="1:8">
      <c r="A2400" s="268">
        <v>42104</v>
      </c>
      <c r="B2400" s="269" t="s">
        <v>71</v>
      </c>
      <c r="C2400" s="270">
        <v>0</v>
      </c>
      <c r="D2400" s="270">
        <v>0</v>
      </c>
      <c r="E2400" s="270">
        <v>0</v>
      </c>
      <c r="F2400" s="270">
        <v>0</v>
      </c>
      <c r="G2400" s="270">
        <v>0</v>
      </c>
      <c r="H2400" s="270">
        <v>0</v>
      </c>
    </row>
    <row r="2401" spans="1:8">
      <c r="A2401" s="268">
        <v>42104</v>
      </c>
      <c r="B2401" s="269" t="s">
        <v>206</v>
      </c>
      <c r="C2401" s="270">
        <v>0</v>
      </c>
      <c r="D2401" s="270">
        <v>0</v>
      </c>
      <c r="E2401" s="270">
        <v>0</v>
      </c>
      <c r="F2401" s="270">
        <v>0</v>
      </c>
      <c r="G2401" s="270">
        <v>0</v>
      </c>
      <c r="H2401" s="270">
        <v>0</v>
      </c>
    </row>
    <row r="2402" spans="1:8">
      <c r="A2402" s="268">
        <v>42105</v>
      </c>
      <c r="B2402" s="269" t="s">
        <v>185</v>
      </c>
      <c r="C2402" s="270">
        <v>0</v>
      </c>
      <c r="D2402" s="270">
        <v>0</v>
      </c>
      <c r="E2402" s="270">
        <v>0</v>
      </c>
      <c r="F2402" s="270">
        <v>0</v>
      </c>
      <c r="G2402" s="270">
        <v>0</v>
      </c>
      <c r="H2402" s="270">
        <v>0</v>
      </c>
    </row>
    <row r="2403" spans="1:8">
      <c r="A2403" s="268">
        <v>42105</v>
      </c>
      <c r="B2403" s="269" t="s">
        <v>186</v>
      </c>
      <c r="C2403" s="270">
        <v>0</v>
      </c>
      <c r="D2403" s="270">
        <v>0</v>
      </c>
      <c r="E2403" s="270">
        <v>0</v>
      </c>
      <c r="F2403" s="270">
        <v>0</v>
      </c>
      <c r="G2403" s="270">
        <v>0</v>
      </c>
      <c r="H2403" s="270">
        <v>0</v>
      </c>
    </row>
    <row r="2404" spans="1:8">
      <c r="A2404" s="268">
        <v>42105</v>
      </c>
      <c r="B2404" s="269" t="s">
        <v>187</v>
      </c>
      <c r="C2404" s="270">
        <v>0</v>
      </c>
      <c r="D2404" s="270">
        <v>0</v>
      </c>
      <c r="E2404" s="270">
        <v>0</v>
      </c>
      <c r="F2404" s="270">
        <v>0</v>
      </c>
      <c r="G2404" s="270">
        <v>0</v>
      </c>
      <c r="H2404" s="270">
        <v>0</v>
      </c>
    </row>
    <row r="2405" spans="1:8">
      <c r="A2405" s="268">
        <v>42105</v>
      </c>
      <c r="B2405" s="269" t="s">
        <v>188</v>
      </c>
      <c r="C2405" s="270">
        <v>0</v>
      </c>
      <c r="D2405" s="270">
        <v>0</v>
      </c>
      <c r="E2405" s="270">
        <v>0</v>
      </c>
      <c r="F2405" s="270">
        <v>0</v>
      </c>
      <c r="G2405" s="270">
        <v>0</v>
      </c>
      <c r="H2405" s="270">
        <v>0</v>
      </c>
    </row>
    <row r="2406" spans="1:8">
      <c r="A2406" s="268">
        <v>42105</v>
      </c>
      <c r="B2406" s="269" t="s">
        <v>189</v>
      </c>
      <c r="C2406" s="270">
        <v>0</v>
      </c>
      <c r="D2406" s="270">
        <v>0</v>
      </c>
      <c r="E2406" s="270">
        <v>0</v>
      </c>
      <c r="F2406" s="270">
        <v>0</v>
      </c>
      <c r="G2406" s="270">
        <v>0</v>
      </c>
      <c r="H2406" s="270">
        <v>0</v>
      </c>
    </row>
    <row r="2407" spans="1:8">
      <c r="A2407" s="268">
        <v>42105</v>
      </c>
      <c r="B2407" s="269" t="s">
        <v>190</v>
      </c>
      <c r="C2407" s="270">
        <v>0</v>
      </c>
      <c r="D2407" s="270">
        <v>0</v>
      </c>
      <c r="E2407" s="270">
        <v>0</v>
      </c>
      <c r="F2407" s="270">
        <v>0</v>
      </c>
      <c r="G2407" s="270">
        <v>0</v>
      </c>
      <c r="H2407" s="270">
        <v>0</v>
      </c>
    </row>
    <row r="2408" spans="1:8">
      <c r="A2408" s="268">
        <v>42105</v>
      </c>
      <c r="B2408" s="269" t="s">
        <v>191</v>
      </c>
      <c r="C2408" s="270">
        <v>3.5495999999999999</v>
      </c>
      <c r="D2408" s="270">
        <v>1.7</v>
      </c>
      <c r="E2408" s="270">
        <v>0.89929999999999999</v>
      </c>
      <c r="F2408" s="270">
        <v>7.5649999999999995E-2</v>
      </c>
      <c r="G2408" s="270">
        <v>0.84065000000000001</v>
      </c>
      <c r="H2408" s="270">
        <v>7.0652000000000008</v>
      </c>
    </row>
    <row r="2409" spans="1:8">
      <c r="A2409" s="268">
        <v>42105</v>
      </c>
      <c r="B2409" s="269" t="s">
        <v>192</v>
      </c>
      <c r="C2409" s="270">
        <v>362.0609</v>
      </c>
      <c r="D2409" s="270">
        <v>173.38809999999998</v>
      </c>
      <c r="E2409" s="270">
        <v>91.72775</v>
      </c>
      <c r="F2409" s="270">
        <v>7.718</v>
      </c>
      <c r="G2409" s="270">
        <v>85.754800000000003</v>
      </c>
      <c r="H2409" s="270">
        <v>720.64955000000009</v>
      </c>
    </row>
    <row r="2410" spans="1:8">
      <c r="A2410" s="268">
        <v>42105</v>
      </c>
      <c r="B2410" s="269" t="s">
        <v>193</v>
      </c>
      <c r="C2410" s="270">
        <v>2062.3294999999998</v>
      </c>
      <c r="D2410" s="270">
        <v>987.63200000000006</v>
      </c>
      <c r="E2410" s="270">
        <v>522.49075000000005</v>
      </c>
      <c r="F2410" s="270">
        <v>43.960300000000004</v>
      </c>
      <c r="G2410" s="270">
        <v>488.46524999999997</v>
      </c>
      <c r="H2410" s="270">
        <v>4104.8778000000002</v>
      </c>
    </row>
    <row r="2411" spans="1:8">
      <c r="A2411" s="268">
        <v>42105</v>
      </c>
      <c r="B2411" s="269" t="s">
        <v>65</v>
      </c>
      <c r="C2411" s="270">
        <v>4951.7209000000003</v>
      </c>
      <c r="D2411" s="270">
        <v>2371.3368</v>
      </c>
      <c r="E2411" s="270">
        <v>1254.51755</v>
      </c>
      <c r="F2411" s="270">
        <v>105.5496</v>
      </c>
      <c r="G2411" s="270">
        <v>1172.8215</v>
      </c>
      <c r="H2411" s="270">
        <v>9855.9463500000002</v>
      </c>
    </row>
    <row r="2412" spans="1:8">
      <c r="A2412" s="268">
        <v>42105</v>
      </c>
      <c r="B2412" s="269" t="s">
        <v>194</v>
      </c>
      <c r="C2412" s="270">
        <v>8192.5243999999984</v>
      </c>
      <c r="D2412" s="270">
        <v>3923.3305499999997</v>
      </c>
      <c r="E2412" s="270">
        <v>2075.5742</v>
      </c>
      <c r="F2412" s="270">
        <v>174.62995000000001</v>
      </c>
      <c r="G2412" s="270">
        <v>1940.4105999999997</v>
      </c>
      <c r="H2412" s="270">
        <v>16306.469699999998</v>
      </c>
    </row>
    <row r="2413" spans="1:8">
      <c r="A2413" s="268">
        <v>42105</v>
      </c>
      <c r="B2413" s="269" t="s">
        <v>195</v>
      </c>
      <c r="C2413" s="270">
        <v>10418.136349999999</v>
      </c>
      <c r="D2413" s="270">
        <v>4989.1574499999997</v>
      </c>
      <c r="E2413" s="270">
        <v>2639.4327499999999</v>
      </c>
      <c r="F2413" s="270">
        <v>222.071</v>
      </c>
      <c r="G2413" s="270">
        <v>2467.5491499999998</v>
      </c>
      <c r="H2413" s="270">
        <v>20736.346699999998</v>
      </c>
    </row>
    <row r="2414" spans="1:8">
      <c r="A2414" s="268">
        <v>42105</v>
      </c>
      <c r="B2414" s="269" t="s">
        <v>196</v>
      </c>
      <c r="C2414" s="270">
        <v>11380.083049999999</v>
      </c>
      <c r="D2414" s="270">
        <v>5449.8251499999997</v>
      </c>
      <c r="E2414" s="270">
        <v>2883.1421999999998</v>
      </c>
      <c r="F2414" s="270">
        <v>242.57554999999996</v>
      </c>
      <c r="G2414" s="270">
        <v>2695.38825</v>
      </c>
      <c r="H2414" s="270">
        <v>22651.014200000001</v>
      </c>
    </row>
    <row r="2415" spans="1:8">
      <c r="A2415" s="268">
        <v>42105</v>
      </c>
      <c r="B2415" s="269" t="s">
        <v>197</v>
      </c>
      <c r="C2415" s="270">
        <v>11766.992</v>
      </c>
      <c r="D2415" s="270">
        <v>5635.1124</v>
      </c>
      <c r="E2415" s="270">
        <v>2981.1650500000001</v>
      </c>
      <c r="F2415" s="270">
        <v>250.82224999999997</v>
      </c>
      <c r="G2415" s="270">
        <v>2787.0275999999999</v>
      </c>
      <c r="H2415" s="270">
        <v>23421.119299999998</v>
      </c>
    </row>
    <row r="2416" spans="1:8">
      <c r="A2416" s="268">
        <v>42105</v>
      </c>
      <c r="B2416" s="269" t="s">
        <v>198</v>
      </c>
      <c r="C2416" s="270">
        <v>10521.0756</v>
      </c>
      <c r="D2416" s="270">
        <v>5038.4540499999994</v>
      </c>
      <c r="E2416" s="270">
        <v>2665.5124499999997</v>
      </c>
      <c r="F2416" s="270">
        <v>224.26485</v>
      </c>
      <c r="G2416" s="270">
        <v>2491.93055</v>
      </c>
      <c r="H2416" s="270">
        <v>20941.237500000003</v>
      </c>
    </row>
    <row r="2417" spans="1:8">
      <c r="A2417" s="268">
        <v>42105</v>
      </c>
      <c r="B2417" s="269" t="s">
        <v>199</v>
      </c>
      <c r="C2417" s="270">
        <v>10240.655499999999</v>
      </c>
      <c r="D2417" s="270">
        <v>4904.1634000000004</v>
      </c>
      <c r="E2417" s="270">
        <v>2594.4685999999997</v>
      </c>
      <c r="F2417" s="270">
        <v>218.28765000000001</v>
      </c>
      <c r="G2417" s="270">
        <v>2425.51325</v>
      </c>
      <c r="H2417" s="270">
        <v>20383.088400000001</v>
      </c>
    </row>
    <row r="2418" spans="1:8">
      <c r="A2418" s="268">
        <v>42105</v>
      </c>
      <c r="B2418" s="269" t="s">
        <v>200</v>
      </c>
      <c r="C2418" s="270">
        <v>8884.6998000000003</v>
      </c>
      <c r="D2418" s="270">
        <v>4254.8076000000001</v>
      </c>
      <c r="E2418" s="270">
        <v>2250.93685</v>
      </c>
      <c r="F2418" s="270">
        <v>189.38425000000001</v>
      </c>
      <c r="G2418" s="270">
        <v>2104.3535000000002</v>
      </c>
      <c r="H2418" s="270">
        <v>17684.181999999997</v>
      </c>
    </row>
    <row r="2419" spans="1:8">
      <c r="A2419" s="268">
        <v>42105</v>
      </c>
      <c r="B2419" s="269" t="s">
        <v>201</v>
      </c>
      <c r="C2419" s="270">
        <v>5029.8121000000001</v>
      </c>
      <c r="D2419" s="270">
        <v>2408.73425</v>
      </c>
      <c r="E2419" s="270">
        <v>1274.30215</v>
      </c>
      <c r="F2419" s="270">
        <v>107.21475</v>
      </c>
      <c r="G2419" s="270">
        <v>1191.3174999999999</v>
      </c>
      <c r="H2419" s="270">
        <v>10011.380749999998</v>
      </c>
    </row>
    <row r="2420" spans="1:8">
      <c r="A2420" s="268">
        <v>42105</v>
      </c>
      <c r="B2420" s="269" t="s">
        <v>202</v>
      </c>
      <c r="C2420" s="270">
        <v>2704.8105</v>
      </c>
      <c r="D2420" s="270">
        <v>1295.3107499999999</v>
      </c>
      <c r="E2420" s="270">
        <v>685.26319999999998</v>
      </c>
      <c r="F2420" s="270">
        <v>57.655499999999996</v>
      </c>
      <c r="G2420" s="270">
        <v>640.63819999999998</v>
      </c>
      <c r="H2420" s="270">
        <v>5383.6781499999997</v>
      </c>
    </row>
    <row r="2421" spans="1:8">
      <c r="A2421" s="268">
        <v>42105</v>
      </c>
      <c r="B2421" s="269" t="s">
        <v>203</v>
      </c>
      <c r="C2421" s="270">
        <v>695.72584999999992</v>
      </c>
      <c r="D2421" s="270">
        <v>333.17705000000001</v>
      </c>
      <c r="E2421" s="270">
        <v>176.26194999999998</v>
      </c>
      <c r="F2421" s="270">
        <v>14.829949999999998</v>
      </c>
      <c r="G2421" s="270">
        <v>164.78354999999999</v>
      </c>
      <c r="H2421" s="270">
        <v>1384.7783499999998</v>
      </c>
    </row>
    <row r="2422" spans="1:8">
      <c r="A2422" s="268">
        <v>42105</v>
      </c>
      <c r="B2422" s="269" t="s">
        <v>204</v>
      </c>
      <c r="C2422" s="270">
        <v>49.694399999999995</v>
      </c>
      <c r="D2422" s="270">
        <v>23.798300000000001</v>
      </c>
      <c r="E2422" s="270">
        <v>12.590199999999999</v>
      </c>
      <c r="F2422" s="270">
        <v>1.0590999999999999</v>
      </c>
      <c r="G2422" s="270">
        <v>11.76995</v>
      </c>
      <c r="H2422" s="270">
        <v>98.91194999999999</v>
      </c>
    </row>
    <row r="2423" spans="1:8">
      <c r="A2423" s="268">
        <v>42105</v>
      </c>
      <c r="B2423" s="269" t="s">
        <v>205</v>
      </c>
      <c r="C2423" s="270">
        <v>0</v>
      </c>
      <c r="D2423" s="270">
        <v>0</v>
      </c>
      <c r="E2423" s="270">
        <v>0</v>
      </c>
      <c r="F2423" s="270">
        <v>0</v>
      </c>
      <c r="G2423" s="270">
        <v>0</v>
      </c>
      <c r="H2423" s="270">
        <v>0</v>
      </c>
    </row>
    <row r="2424" spans="1:8">
      <c r="A2424" s="268">
        <v>42105</v>
      </c>
      <c r="B2424" s="269" t="s">
        <v>71</v>
      </c>
      <c r="C2424" s="270">
        <v>0</v>
      </c>
      <c r="D2424" s="270">
        <v>0</v>
      </c>
      <c r="E2424" s="270">
        <v>0</v>
      </c>
      <c r="F2424" s="270">
        <v>0</v>
      </c>
      <c r="G2424" s="270">
        <v>0</v>
      </c>
      <c r="H2424" s="270">
        <v>0</v>
      </c>
    </row>
    <row r="2425" spans="1:8">
      <c r="A2425" s="268">
        <v>42105</v>
      </c>
      <c r="B2425" s="269" t="s">
        <v>206</v>
      </c>
      <c r="C2425" s="270">
        <v>0</v>
      </c>
      <c r="D2425" s="270">
        <v>0</v>
      </c>
      <c r="E2425" s="270">
        <v>0</v>
      </c>
      <c r="F2425" s="270">
        <v>0</v>
      </c>
      <c r="G2425" s="270">
        <v>0</v>
      </c>
      <c r="H2425" s="270">
        <v>0</v>
      </c>
    </row>
    <row r="2426" spans="1:8">
      <c r="A2426" s="268">
        <v>42106</v>
      </c>
      <c r="B2426" s="269" t="s">
        <v>185</v>
      </c>
      <c r="C2426" s="270">
        <v>0</v>
      </c>
      <c r="D2426" s="270">
        <v>0</v>
      </c>
      <c r="E2426" s="270">
        <v>0</v>
      </c>
      <c r="F2426" s="270">
        <v>0</v>
      </c>
      <c r="G2426" s="270">
        <v>0</v>
      </c>
      <c r="H2426" s="270">
        <v>0</v>
      </c>
    </row>
    <row r="2427" spans="1:8">
      <c r="A2427" s="268">
        <v>42106</v>
      </c>
      <c r="B2427" s="269" t="s">
        <v>186</v>
      </c>
      <c r="C2427" s="270">
        <v>0</v>
      </c>
      <c r="D2427" s="270">
        <v>0</v>
      </c>
      <c r="E2427" s="270">
        <v>0</v>
      </c>
      <c r="F2427" s="270">
        <v>0</v>
      </c>
      <c r="G2427" s="270">
        <v>0</v>
      </c>
      <c r="H2427" s="270">
        <v>0</v>
      </c>
    </row>
    <row r="2428" spans="1:8">
      <c r="A2428" s="268">
        <v>42106</v>
      </c>
      <c r="B2428" s="269" t="s">
        <v>187</v>
      </c>
      <c r="C2428" s="270">
        <v>0</v>
      </c>
      <c r="D2428" s="270">
        <v>0</v>
      </c>
      <c r="E2428" s="270">
        <v>0</v>
      </c>
      <c r="F2428" s="270">
        <v>0</v>
      </c>
      <c r="G2428" s="270">
        <v>0</v>
      </c>
      <c r="H2428" s="270">
        <v>0</v>
      </c>
    </row>
    <row r="2429" spans="1:8">
      <c r="A2429" s="268">
        <v>42106</v>
      </c>
      <c r="B2429" s="269" t="s">
        <v>188</v>
      </c>
      <c r="C2429" s="270">
        <v>0</v>
      </c>
      <c r="D2429" s="270">
        <v>0</v>
      </c>
      <c r="E2429" s="270">
        <v>0</v>
      </c>
      <c r="F2429" s="270">
        <v>0</v>
      </c>
      <c r="G2429" s="270">
        <v>0</v>
      </c>
      <c r="H2429" s="270">
        <v>0</v>
      </c>
    </row>
    <row r="2430" spans="1:8">
      <c r="A2430" s="268">
        <v>42106</v>
      </c>
      <c r="B2430" s="269" t="s">
        <v>189</v>
      </c>
      <c r="C2430" s="270">
        <v>0</v>
      </c>
      <c r="D2430" s="270">
        <v>0</v>
      </c>
      <c r="E2430" s="270">
        <v>0</v>
      </c>
      <c r="F2430" s="270">
        <v>0</v>
      </c>
      <c r="G2430" s="270">
        <v>0</v>
      </c>
      <c r="H2430" s="270">
        <v>0</v>
      </c>
    </row>
    <row r="2431" spans="1:8">
      <c r="A2431" s="268">
        <v>42106</v>
      </c>
      <c r="B2431" s="269" t="s">
        <v>190</v>
      </c>
      <c r="C2431" s="270">
        <v>0</v>
      </c>
      <c r="D2431" s="270">
        <v>0</v>
      </c>
      <c r="E2431" s="270">
        <v>0</v>
      </c>
      <c r="F2431" s="270">
        <v>0</v>
      </c>
      <c r="G2431" s="270">
        <v>0</v>
      </c>
      <c r="H2431" s="270">
        <v>0</v>
      </c>
    </row>
    <row r="2432" spans="1:8">
      <c r="A2432" s="268">
        <v>42106</v>
      </c>
      <c r="B2432" s="269" t="s">
        <v>191</v>
      </c>
      <c r="C2432" s="270">
        <v>3.5495999999999999</v>
      </c>
      <c r="D2432" s="270">
        <v>1.7</v>
      </c>
      <c r="E2432" s="270">
        <v>0.89929999999999999</v>
      </c>
      <c r="F2432" s="270">
        <v>7.5649999999999995E-2</v>
      </c>
      <c r="G2432" s="270">
        <v>0.84065000000000001</v>
      </c>
      <c r="H2432" s="270">
        <v>7.0652000000000008</v>
      </c>
    </row>
    <row r="2433" spans="1:8">
      <c r="A2433" s="268">
        <v>42106</v>
      </c>
      <c r="B2433" s="269" t="s">
        <v>192</v>
      </c>
      <c r="C2433" s="270">
        <v>312.36649999999997</v>
      </c>
      <c r="D2433" s="270">
        <v>149.5898</v>
      </c>
      <c r="E2433" s="270">
        <v>79.138400000000004</v>
      </c>
      <c r="F2433" s="270">
        <v>6.6580500000000002</v>
      </c>
      <c r="G2433" s="270">
        <v>73.984849999999994</v>
      </c>
      <c r="H2433" s="270">
        <v>621.73760000000004</v>
      </c>
    </row>
    <row r="2434" spans="1:8">
      <c r="A2434" s="268">
        <v>42106</v>
      </c>
      <c r="B2434" s="269" t="s">
        <v>193</v>
      </c>
      <c r="C2434" s="270">
        <v>2115.5735</v>
      </c>
      <c r="D2434" s="270">
        <v>1013.1302999999999</v>
      </c>
      <c r="E2434" s="270">
        <v>535.98025000000007</v>
      </c>
      <c r="F2434" s="270">
        <v>45.095049999999993</v>
      </c>
      <c r="G2434" s="270">
        <v>501.07669999999996</v>
      </c>
      <c r="H2434" s="270">
        <v>4210.8558000000003</v>
      </c>
    </row>
    <row r="2435" spans="1:8">
      <c r="A2435" s="268">
        <v>42106</v>
      </c>
      <c r="B2435" s="269" t="s">
        <v>65</v>
      </c>
      <c r="C2435" s="270">
        <v>5278.2857999999997</v>
      </c>
      <c r="D2435" s="270">
        <v>2527.7266</v>
      </c>
      <c r="E2435" s="270">
        <v>1337.25315</v>
      </c>
      <c r="F2435" s="270">
        <v>112.51110000000001</v>
      </c>
      <c r="G2435" s="270">
        <v>1250.16895</v>
      </c>
      <c r="H2435" s="270">
        <v>10505.945599999999</v>
      </c>
    </row>
    <row r="2436" spans="1:8">
      <c r="A2436" s="268">
        <v>42106</v>
      </c>
      <c r="B2436" s="269" t="s">
        <v>194</v>
      </c>
      <c r="C2436" s="270">
        <v>8668.1733500000009</v>
      </c>
      <c r="D2436" s="270">
        <v>4151.1143999999995</v>
      </c>
      <c r="E2436" s="270">
        <v>2196.0803999999998</v>
      </c>
      <c r="F2436" s="270">
        <v>184.76874999999998</v>
      </c>
      <c r="G2436" s="270">
        <v>2053.0687499999999</v>
      </c>
      <c r="H2436" s="270">
        <v>17253.20565</v>
      </c>
    </row>
    <row r="2437" spans="1:8">
      <c r="A2437" s="268">
        <v>42106</v>
      </c>
      <c r="B2437" s="269" t="s">
        <v>195</v>
      </c>
      <c r="C2437" s="270">
        <v>11301.991849999999</v>
      </c>
      <c r="D2437" s="270">
        <v>5412.4277000000002</v>
      </c>
      <c r="E2437" s="270">
        <v>2863.3575999999998</v>
      </c>
      <c r="F2437" s="270">
        <v>240.91039999999998</v>
      </c>
      <c r="G2437" s="270">
        <v>2676.8922499999999</v>
      </c>
      <c r="H2437" s="270">
        <v>22495.5798</v>
      </c>
    </row>
    <row r="2438" spans="1:8">
      <c r="A2438" s="268">
        <v>42106</v>
      </c>
      <c r="B2438" s="269" t="s">
        <v>196</v>
      </c>
      <c r="C2438" s="270">
        <v>12789.28275</v>
      </c>
      <c r="D2438" s="270">
        <v>6124.6792500000001</v>
      </c>
      <c r="E2438" s="270">
        <v>3240.1626000000001</v>
      </c>
      <c r="F2438" s="270">
        <v>272.61369999999999</v>
      </c>
      <c r="G2438" s="270">
        <v>3029.1585999999998</v>
      </c>
      <c r="H2438" s="270">
        <v>25455.8969</v>
      </c>
    </row>
    <row r="2439" spans="1:8">
      <c r="A2439" s="268">
        <v>42106</v>
      </c>
      <c r="B2439" s="269" t="s">
        <v>197</v>
      </c>
      <c r="C2439" s="270">
        <v>13644.74145</v>
      </c>
      <c r="D2439" s="270">
        <v>6534.3512000000001</v>
      </c>
      <c r="E2439" s="270">
        <v>3456.8930500000001</v>
      </c>
      <c r="F2439" s="270">
        <v>290.84789999999998</v>
      </c>
      <c r="G2439" s="270">
        <v>3231.77565</v>
      </c>
      <c r="H2439" s="270">
        <v>27158.609250000001</v>
      </c>
    </row>
    <row r="2440" spans="1:8">
      <c r="A2440" s="268">
        <v>42106</v>
      </c>
      <c r="B2440" s="269" t="s">
        <v>198</v>
      </c>
      <c r="C2440" s="270">
        <v>13634.092650000001</v>
      </c>
      <c r="D2440" s="270">
        <v>6529.2511999999997</v>
      </c>
      <c r="E2440" s="270">
        <v>3454.19515</v>
      </c>
      <c r="F2440" s="270">
        <v>290.62094999999999</v>
      </c>
      <c r="G2440" s="270">
        <v>3229.2528499999999</v>
      </c>
      <c r="H2440" s="270">
        <v>27137.412799999995</v>
      </c>
    </row>
    <row r="2441" spans="1:8">
      <c r="A2441" s="268">
        <v>42106</v>
      </c>
      <c r="B2441" s="269" t="s">
        <v>199</v>
      </c>
      <c r="C2441" s="270">
        <v>12601.1531</v>
      </c>
      <c r="D2441" s="270">
        <v>6034.5851999999995</v>
      </c>
      <c r="E2441" s="270">
        <v>3192.4996999999998</v>
      </c>
      <c r="F2441" s="270">
        <v>268.60340000000002</v>
      </c>
      <c r="G2441" s="270">
        <v>2984.5998999999997</v>
      </c>
      <c r="H2441" s="270">
        <v>25081.441300000002</v>
      </c>
    </row>
    <row r="2442" spans="1:8">
      <c r="A2442" s="268">
        <v>42106</v>
      </c>
      <c r="B2442" s="269" t="s">
        <v>200</v>
      </c>
      <c r="C2442" s="270">
        <v>10581.418799999999</v>
      </c>
      <c r="D2442" s="270">
        <v>5067.3514999999998</v>
      </c>
      <c r="E2442" s="270">
        <v>2680.8005499999999</v>
      </c>
      <c r="F2442" s="270">
        <v>225.55089999999998</v>
      </c>
      <c r="G2442" s="270">
        <v>2506.2233000000001</v>
      </c>
      <c r="H2442" s="270">
        <v>21061.34505</v>
      </c>
    </row>
    <row r="2443" spans="1:8">
      <c r="A2443" s="268">
        <v>42106</v>
      </c>
      <c r="B2443" s="269" t="s">
        <v>201</v>
      </c>
      <c r="C2443" s="270">
        <v>7507.4473499999995</v>
      </c>
      <c r="D2443" s="270">
        <v>3595.2526499999999</v>
      </c>
      <c r="E2443" s="270">
        <v>1902.0101500000001</v>
      </c>
      <c r="F2443" s="270">
        <v>160.02695</v>
      </c>
      <c r="G2443" s="270">
        <v>1778.1489999999999</v>
      </c>
      <c r="H2443" s="270">
        <v>14942.886099999998</v>
      </c>
    </row>
    <row r="2444" spans="1:8">
      <c r="A2444" s="268">
        <v>42106</v>
      </c>
      <c r="B2444" s="269" t="s">
        <v>202</v>
      </c>
      <c r="C2444" s="270">
        <v>3279.8490999999999</v>
      </c>
      <c r="D2444" s="270">
        <v>1570.6920500000001</v>
      </c>
      <c r="E2444" s="270">
        <v>830.94894999999997</v>
      </c>
      <c r="F2444" s="270">
        <v>69.912499999999994</v>
      </c>
      <c r="G2444" s="270">
        <v>776.83709999999996</v>
      </c>
      <c r="H2444" s="270">
        <v>6528.2397000000001</v>
      </c>
    </row>
    <row r="2445" spans="1:8">
      <c r="A2445" s="268">
        <v>42106</v>
      </c>
      <c r="B2445" s="269" t="s">
        <v>203</v>
      </c>
      <c r="C2445" s="270">
        <v>944.19869999999992</v>
      </c>
      <c r="D2445" s="270">
        <v>452.16854999999998</v>
      </c>
      <c r="E2445" s="270">
        <v>239.21295000000001</v>
      </c>
      <c r="F2445" s="270">
        <v>20.126300000000001</v>
      </c>
      <c r="G2445" s="270">
        <v>223.63500000000002</v>
      </c>
      <c r="H2445" s="270">
        <v>1879.3415000000002</v>
      </c>
    </row>
    <row r="2446" spans="1:8">
      <c r="A2446" s="268">
        <v>42106</v>
      </c>
      <c r="B2446" s="269" t="s">
        <v>204</v>
      </c>
      <c r="C2446" s="270">
        <v>42.595199999999998</v>
      </c>
      <c r="D2446" s="270">
        <v>20.398299999999999</v>
      </c>
      <c r="E2446" s="270">
        <v>10.791599999999999</v>
      </c>
      <c r="F2446" s="270">
        <v>0.90780000000000005</v>
      </c>
      <c r="G2446" s="270">
        <v>10.088649999999999</v>
      </c>
      <c r="H2446" s="270">
        <v>84.781549999999996</v>
      </c>
    </row>
    <row r="2447" spans="1:8">
      <c r="A2447" s="268">
        <v>42106</v>
      </c>
      <c r="B2447" s="269" t="s">
        <v>205</v>
      </c>
      <c r="C2447" s="270">
        <v>0</v>
      </c>
      <c r="D2447" s="270">
        <v>0</v>
      </c>
      <c r="E2447" s="270">
        <v>0</v>
      </c>
      <c r="F2447" s="270">
        <v>0</v>
      </c>
      <c r="G2447" s="270">
        <v>0</v>
      </c>
      <c r="H2447" s="270">
        <v>0</v>
      </c>
    </row>
    <row r="2448" spans="1:8">
      <c r="A2448" s="268">
        <v>42106</v>
      </c>
      <c r="B2448" s="269" t="s">
        <v>71</v>
      </c>
      <c r="C2448" s="270">
        <v>0</v>
      </c>
      <c r="D2448" s="270">
        <v>0</v>
      </c>
      <c r="E2448" s="270">
        <v>0</v>
      </c>
      <c r="F2448" s="270">
        <v>0</v>
      </c>
      <c r="G2448" s="270">
        <v>0</v>
      </c>
      <c r="H2448" s="270">
        <v>0</v>
      </c>
    </row>
    <row r="2449" spans="1:8">
      <c r="A2449" s="268">
        <v>42106</v>
      </c>
      <c r="B2449" s="269" t="s">
        <v>206</v>
      </c>
      <c r="C2449" s="270">
        <v>0</v>
      </c>
      <c r="D2449" s="270">
        <v>0</v>
      </c>
      <c r="E2449" s="270">
        <v>0</v>
      </c>
      <c r="F2449" s="270">
        <v>0</v>
      </c>
      <c r="G2449" s="270">
        <v>0</v>
      </c>
      <c r="H2449" s="270">
        <v>0</v>
      </c>
    </row>
    <row r="2450" spans="1:8">
      <c r="A2450" s="268">
        <v>42107</v>
      </c>
      <c r="B2450" s="269" t="s">
        <v>185</v>
      </c>
      <c r="C2450" s="270">
        <v>0</v>
      </c>
      <c r="D2450" s="270">
        <v>0</v>
      </c>
      <c r="E2450" s="270">
        <v>0</v>
      </c>
      <c r="F2450" s="270">
        <v>0</v>
      </c>
      <c r="G2450" s="270">
        <v>0</v>
      </c>
      <c r="H2450" s="270">
        <v>0</v>
      </c>
    </row>
    <row r="2451" spans="1:8">
      <c r="A2451" s="268">
        <v>42107</v>
      </c>
      <c r="B2451" s="269" t="s">
        <v>186</v>
      </c>
      <c r="C2451" s="270">
        <v>0</v>
      </c>
      <c r="D2451" s="270">
        <v>0</v>
      </c>
      <c r="E2451" s="270">
        <v>0</v>
      </c>
      <c r="F2451" s="270">
        <v>0</v>
      </c>
      <c r="G2451" s="270">
        <v>0</v>
      </c>
      <c r="H2451" s="270">
        <v>0</v>
      </c>
    </row>
    <row r="2452" spans="1:8">
      <c r="A2452" s="268">
        <v>42107</v>
      </c>
      <c r="B2452" s="269" t="s">
        <v>187</v>
      </c>
      <c r="C2452" s="270">
        <v>0</v>
      </c>
      <c r="D2452" s="270">
        <v>0</v>
      </c>
      <c r="E2452" s="270">
        <v>0</v>
      </c>
      <c r="F2452" s="270">
        <v>0</v>
      </c>
      <c r="G2452" s="270">
        <v>0</v>
      </c>
      <c r="H2452" s="270">
        <v>0</v>
      </c>
    </row>
    <row r="2453" spans="1:8">
      <c r="A2453" s="268">
        <v>42107</v>
      </c>
      <c r="B2453" s="269" t="s">
        <v>188</v>
      </c>
      <c r="C2453" s="270">
        <v>0</v>
      </c>
      <c r="D2453" s="270">
        <v>0</v>
      </c>
      <c r="E2453" s="270">
        <v>0</v>
      </c>
      <c r="F2453" s="270">
        <v>0</v>
      </c>
      <c r="G2453" s="270">
        <v>0</v>
      </c>
      <c r="H2453" s="270">
        <v>0</v>
      </c>
    </row>
    <row r="2454" spans="1:8">
      <c r="A2454" s="268">
        <v>42107</v>
      </c>
      <c r="B2454" s="269" t="s">
        <v>189</v>
      </c>
      <c r="C2454" s="270">
        <v>0</v>
      </c>
      <c r="D2454" s="270">
        <v>0</v>
      </c>
      <c r="E2454" s="270">
        <v>0</v>
      </c>
      <c r="F2454" s="270">
        <v>0</v>
      </c>
      <c r="G2454" s="270">
        <v>0</v>
      </c>
      <c r="H2454" s="270">
        <v>0</v>
      </c>
    </row>
    <row r="2455" spans="1:8">
      <c r="A2455" s="268">
        <v>42107</v>
      </c>
      <c r="B2455" s="269" t="s">
        <v>190</v>
      </c>
      <c r="C2455" s="270">
        <v>0</v>
      </c>
      <c r="D2455" s="270">
        <v>0</v>
      </c>
      <c r="E2455" s="270">
        <v>0</v>
      </c>
      <c r="F2455" s="270">
        <v>0</v>
      </c>
      <c r="G2455" s="270">
        <v>0</v>
      </c>
      <c r="H2455" s="270">
        <v>0</v>
      </c>
    </row>
    <row r="2456" spans="1:8">
      <c r="A2456" s="268">
        <v>42107</v>
      </c>
      <c r="B2456" s="269" t="s">
        <v>191</v>
      </c>
      <c r="C2456" s="270">
        <v>3.5495999999999999</v>
      </c>
      <c r="D2456" s="270">
        <v>1.7</v>
      </c>
      <c r="E2456" s="270">
        <v>0.89929999999999999</v>
      </c>
      <c r="F2456" s="270">
        <v>7.5649999999999995E-2</v>
      </c>
      <c r="G2456" s="270">
        <v>0.84065000000000001</v>
      </c>
      <c r="H2456" s="270">
        <v>7.0652000000000008</v>
      </c>
    </row>
    <row r="2457" spans="1:8">
      <c r="A2457" s="268">
        <v>42107</v>
      </c>
      <c r="B2457" s="269" t="s">
        <v>192</v>
      </c>
      <c r="C2457" s="270">
        <v>323.01529999999997</v>
      </c>
      <c r="D2457" s="270">
        <v>154.68895000000001</v>
      </c>
      <c r="E2457" s="270">
        <v>81.836300000000008</v>
      </c>
      <c r="F2457" s="270">
        <v>6.8849999999999998</v>
      </c>
      <c r="G2457" s="270">
        <v>76.506799999999998</v>
      </c>
      <c r="H2457" s="270">
        <v>642.93235000000004</v>
      </c>
    </row>
    <row r="2458" spans="1:8">
      <c r="A2458" s="268">
        <v>42107</v>
      </c>
      <c r="B2458" s="269" t="s">
        <v>193</v>
      </c>
      <c r="C2458" s="270">
        <v>2151.07035</v>
      </c>
      <c r="D2458" s="270">
        <v>1030.1294499999999</v>
      </c>
      <c r="E2458" s="270">
        <v>544.97325000000001</v>
      </c>
      <c r="F2458" s="270">
        <v>45.851549999999996</v>
      </c>
      <c r="G2458" s="270">
        <v>509.48405000000002</v>
      </c>
      <c r="H2458" s="270">
        <v>4281.5086500000007</v>
      </c>
    </row>
    <row r="2459" spans="1:8">
      <c r="A2459" s="268">
        <v>42107</v>
      </c>
      <c r="B2459" s="269" t="s">
        <v>65</v>
      </c>
      <c r="C2459" s="270">
        <v>5150.49935</v>
      </c>
      <c r="D2459" s="270">
        <v>2466.5308500000001</v>
      </c>
      <c r="E2459" s="270">
        <v>1304.87835</v>
      </c>
      <c r="F2459" s="270">
        <v>109.78685</v>
      </c>
      <c r="G2459" s="270">
        <v>1219.903</v>
      </c>
      <c r="H2459" s="270">
        <v>10251.598399999999</v>
      </c>
    </row>
    <row r="2460" spans="1:8">
      <c r="A2460" s="268">
        <v>42107</v>
      </c>
      <c r="B2460" s="269" t="s">
        <v>194</v>
      </c>
      <c r="C2460" s="270">
        <v>8451.6460499999994</v>
      </c>
      <c r="D2460" s="270">
        <v>4047.4220499999997</v>
      </c>
      <c r="E2460" s="270">
        <v>2141.2230999999997</v>
      </c>
      <c r="F2460" s="270">
        <v>180.15324999999999</v>
      </c>
      <c r="G2460" s="270">
        <v>2001.7839999999999</v>
      </c>
      <c r="H2460" s="270">
        <v>16822.228449999999</v>
      </c>
    </row>
    <row r="2461" spans="1:8">
      <c r="A2461" s="268">
        <v>42107</v>
      </c>
      <c r="B2461" s="269" t="s">
        <v>195</v>
      </c>
      <c r="C2461" s="270">
        <v>10961.22855</v>
      </c>
      <c r="D2461" s="270">
        <v>5249.2395999999999</v>
      </c>
      <c r="E2461" s="270">
        <v>2777.02565</v>
      </c>
      <c r="F2461" s="270">
        <v>233.64715000000001</v>
      </c>
      <c r="G2461" s="270">
        <v>2596.1813499999998</v>
      </c>
      <c r="H2461" s="270">
        <v>21817.3223</v>
      </c>
    </row>
    <row r="2462" spans="1:8">
      <c r="A2462" s="268">
        <v>42107</v>
      </c>
      <c r="B2462" s="269" t="s">
        <v>196</v>
      </c>
      <c r="C2462" s="270">
        <v>12601.1531</v>
      </c>
      <c r="D2462" s="270">
        <v>6034.5851999999995</v>
      </c>
      <c r="E2462" s="270">
        <v>3192.4996999999998</v>
      </c>
      <c r="F2462" s="270">
        <v>268.60340000000002</v>
      </c>
      <c r="G2462" s="270">
        <v>2984.5998999999997</v>
      </c>
      <c r="H2462" s="270">
        <v>25081.441300000002</v>
      </c>
    </row>
    <row r="2463" spans="1:8">
      <c r="A2463" s="268">
        <v>42107</v>
      </c>
      <c r="B2463" s="269" t="s">
        <v>197</v>
      </c>
      <c r="C2463" s="270">
        <v>13268.481299999999</v>
      </c>
      <c r="D2463" s="270">
        <v>6354.1630999999998</v>
      </c>
      <c r="E2463" s="270">
        <v>3361.5672499999996</v>
      </c>
      <c r="F2463" s="270">
        <v>282.82814999999999</v>
      </c>
      <c r="G2463" s="270">
        <v>3142.6574000000001</v>
      </c>
      <c r="H2463" s="270">
        <v>26409.697199999999</v>
      </c>
    </row>
    <row r="2464" spans="1:8">
      <c r="A2464" s="268">
        <v>42107</v>
      </c>
      <c r="B2464" s="269" t="s">
        <v>198</v>
      </c>
      <c r="C2464" s="270">
        <v>13296.8781</v>
      </c>
      <c r="D2464" s="270">
        <v>6367.7622499999998</v>
      </c>
      <c r="E2464" s="270">
        <v>3368.7616499999999</v>
      </c>
      <c r="F2464" s="270">
        <v>283.43335000000002</v>
      </c>
      <c r="G2464" s="270">
        <v>3149.3834500000003</v>
      </c>
      <c r="H2464" s="270">
        <v>26466.218799999999</v>
      </c>
    </row>
    <row r="2465" spans="1:8">
      <c r="A2465" s="268">
        <v>42107</v>
      </c>
      <c r="B2465" s="269" t="s">
        <v>199</v>
      </c>
      <c r="C2465" s="270">
        <v>12402.373799999999</v>
      </c>
      <c r="D2465" s="270">
        <v>5939.3919999999998</v>
      </c>
      <c r="E2465" s="270">
        <v>3142.1397500000003</v>
      </c>
      <c r="F2465" s="270">
        <v>264.36615</v>
      </c>
      <c r="G2465" s="270">
        <v>2937.5192500000003</v>
      </c>
      <c r="H2465" s="270">
        <v>24685.790950000002</v>
      </c>
    </row>
    <row r="2466" spans="1:8">
      <c r="A2466" s="268">
        <v>42107</v>
      </c>
      <c r="B2466" s="269" t="s">
        <v>200</v>
      </c>
      <c r="C2466" s="270">
        <v>10393.289149999999</v>
      </c>
      <c r="D2466" s="270">
        <v>4977.2582999999995</v>
      </c>
      <c r="E2466" s="270">
        <v>2633.1376500000001</v>
      </c>
      <c r="F2466" s="270">
        <v>221.54060000000001</v>
      </c>
      <c r="G2466" s="270">
        <v>2461.6646000000001</v>
      </c>
      <c r="H2466" s="270">
        <v>20686.890299999999</v>
      </c>
    </row>
    <row r="2467" spans="1:8">
      <c r="A2467" s="268">
        <v>42107</v>
      </c>
      <c r="B2467" s="269" t="s">
        <v>201</v>
      </c>
      <c r="C2467" s="270">
        <v>7262.5232500000002</v>
      </c>
      <c r="D2467" s="270">
        <v>3477.9611500000001</v>
      </c>
      <c r="E2467" s="270">
        <v>1839.9592999999998</v>
      </c>
      <c r="F2467" s="270">
        <v>154.80625000000001</v>
      </c>
      <c r="G2467" s="270">
        <v>1720.1381999999999</v>
      </c>
      <c r="H2467" s="270">
        <v>14455.388149999999</v>
      </c>
    </row>
    <row r="2468" spans="1:8">
      <c r="A2468" s="268">
        <v>42107</v>
      </c>
      <c r="B2468" s="269" t="s">
        <v>202</v>
      </c>
      <c r="C2468" s="270">
        <v>3325.9947499999998</v>
      </c>
      <c r="D2468" s="270">
        <v>1592.79035</v>
      </c>
      <c r="E2468" s="270">
        <v>842.63985000000002</v>
      </c>
      <c r="F2468" s="270">
        <v>70.895949999999999</v>
      </c>
      <c r="G2468" s="270">
        <v>787.76639999999998</v>
      </c>
      <c r="H2468" s="270">
        <v>6620.0873000000001</v>
      </c>
    </row>
    <row r="2469" spans="1:8">
      <c r="A2469" s="268">
        <v>42107</v>
      </c>
      <c r="B2469" s="269" t="s">
        <v>203</v>
      </c>
      <c r="C2469" s="270">
        <v>965.49714999999992</v>
      </c>
      <c r="D2469" s="270">
        <v>462.36854999999997</v>
      </c>
      <c r="E2469" s="270">
        <v>244.60874999999999</v>
      </c>
      <c r="F2469" s="270">
        <v>20.580199999999998</v>
      </c>
      <c r="G2469" s="270">
        <v>228.6789</v>
      </c>
      <c r="H2469" s="270">
        <v>1921.7335499999997</v>
      </c>
    </row>
    <row r="2470" spans="1:8">
      <c r="A2470" s="268">
        <v>42107</v>
      </c>
      <c r="B2470" s="269" t="s">
        <v>204</v>
      </c>
      <c r="C2470" s="270">
        <v>42.595199999999998</v>
      </c>
      <c r="D2470" s="270">
        <v>20.398299999999999</v>
      </c>
      <c r="E2470" s="270">
        <v>10.791599999999999</v>
      </c>
      <c r="F2470" s="270">
        <v>0.90780000000000005</v>
      </c>
      <c r="G2470" s="270">
        <v>10.088649999999999</v>
      </c>
      <c r="H2470" s="270">
        <v>84.781549999999996</v>
      </c>
    </row>
    <row r="2471" spans="1:8">
      <c r="A2471" s="268">
        <v>42107</v>
      </c>
      <c r="B2471" s="269" t="s">
        <v>205</v>
      </c>
      <c r="C2471" s="270">
        <v>0</v>
      </c>
      <c r="D2471" s="270">
        <v>0</v>
      </c>
      <c r="E2471" s="270">
        <v>0</v>
      </c>
      <c r="F2471" s="270">
        <v>0</v>
      </c>
      <c r="G2471" s="270">
        <v>0</v>
      </c>
      <c r="H2471" s="270">
        <v>0</v>
      </c>
    </row>
    <row r="2472" spans="1:8">
      <c r="A2472" s="268">
        <v>42107</v>
      </c>
      <c r="B2472" s="269" t="s">
        <v>71</v>
      </c>
      <c r="C2472" s="270">
        <v>0</v>
      </c>
      <c r="D2472" s="270">
        <v>0</v>
      </c>
      <c r="E2472" s="270">
        <v>0</v>
      </c>
      <c r="F2472" s="270">
        <v>0</v>
      </c>
      <c r="G2472" s="270">
        <v>0</v>
      </c>
      <c r="H2472" s="270">
        <v>0</v>
      </c>
    </row>
    <row r="2473" spans="1:8">
      <c r="A2473" s="268">
        <v>42107</v>
      </c>
      <c r="B2473" s="269" t="s">
        <v>206</v>
      </c>
      <c r="C2473" s="270">
        <v>0</v>
      </c>
      <c r="D2473" s="270">
        <v>0</v>
      </c>
      <c r="E2473" s="270">
        <v>0</v>
      </c>
      <c r="F2473" s="270">
        <v>0</v>
      </c>
      <c r="G2473" s="270">
        <v>0</v>
      </c>
      <c r="H2473" s="270">
        <v>0</v>
      </c>
    </row>
    <row r="2474" spans="1:8">
      <c r="A2474" s="268">
        <v>42108</v>
      </c>
      <c r="B2474" s="269" t="s">
        <v>185</v>
      </c>
      <c r="C2474" s="270">
        <v>0</v>
      </c>
      <c r="D2474" s="270">
        <v>0</v>
      </c>
      <c r="E2474" s="270">
        <v>0</v>
      </c>
      <c r="F2474" s="270">
        <v>0</v>
      </c>
      <c r="G2474" s="270">
        <v>0</v>
      </c>
      <c r="H2474" s="270">
        <v>0</v>
      </c>
    </row>
    <row r="2475" spans="1:8">
      <c r="A2475" s="268">
        <v>42108</v>
      </c>
      <c r="B2475" s="269" t="s">
        <v>186</v>
      </c>
      <c r="C2475" s="270">
        <v>0</v>
      </c>
      <c r="D2475" s="270">
        <v>0</v>
      </c>
      <c r="E2475" s="270">
        <v>0</v>
      </c>
      <c r="F2475" s="270">
        <v>0</v>
      </c>
      <c r="G2475" s="270">
        <v>0</v>
      </c>
      <c r="H2475" s="270">
        <v>0</v>
      </c>
    </row>
    <row r="2476" spans="1:8">
      <c r="A2476" s="268">
        <v>42108</v>
      </c>
      <c r="B2476" s="269" t="s">
        <v>187</v>
      </c>
      <c r="C2476" s="270">
        <v>0</v>
      </c>
      <c r="D2476" s="270">
        <v>0</v>
      </c>
      <c r="E2476" s="270">
        <v>0</v>
      </c>
      <c r="F2476" s="270">
        <v>0</v>
      </c>
      <c r="G2476" s="270">
        <v>0</v>
      </c>
      <c r="H2476" s="270">
        <v>0</v>
      </c>
    </row>
    <row r="2477" spans="1:8">
      <c r="A2477" s="268">
        <v>42108</v>
      </c>
      <c r="B2477" s="269" t="s">
        <v>188</v>
      </c>
      <c r="C2477" s="270">
        <v>0</v>
      </c>
      <c r="D2477" s="270">
        <v>0</v>
      </c>
      <c r="E2477" s="270">
        <v>0</v>
      </c>
      <c r="F2477" s="270">
        <v>0</v>
      </c>
      <c r="G2477" s="270">
        <v>0</v>
      </c>
      <c r="H2477" s="270">
        <v>0</v>
      </c>
    </row>
    <row r="2478" spans="1:8">
      <c r="A2478" s="268">
        <v>42108</v>
      </c>
      <c r="B2478" s="269" t="s">
        <v>189</v>
      </c>
      <c r="C2478" s="270">
        <v>0</v>
      </c>
      <c r="D2478" s="270">
        <v>0</v>
      </c>
      <c r="E2478" s="270">
        <v>0</v>
      </c>
      <c r="F2478" s="270">
        <v>0</v>
      </c>
      <c r="G2478" s="270">
        <v>0</v>
      </c>
      <c r="H2478" s="270">
        <v>0</v>
      </c>
    </row>
    <row r="2479" spans="1:8">
      <c r="A2479" s="268">
        <v>42108</v>
      </c>
      <c r="B2479" s="269" t="s">
        <v>190</v>
      </c>
      <c r="C2479" s="270">
        <v>0</v>
      </c>
      <c r="D2479" s="270">
        <v>0</v>
      </c>
      <c r="E2479" s="270">
        <v>0</v>
      </c>
      <c r="F2479" s="270">
        <v>0</v>
      </c>
      <c r="G2479" s="270">
        <v>0</v>
      </c>
      <c r="H2479" s="270">
        <v>0</v>
      </c>
    </row>
    <row r="2480" spans="1:8">
      <c r="A2480" s="268">
        <v>42108</v>
      </c>
      <c r="B2480" s="269" t="s">
        <v>191</v>
      </c>
      <c r="C2480" s="270">
        <v>10.6488</v>
      </c>
      <c r="D2480" s="270">
        <v>5.0999999999999996</v>
      </c>
      <c r="E2480" s="270">
        <v>2.6978999999999997</v>
      </c>
      <c r="F2480" s="270">
        <v>0.22695000000000001</v>
      </c>
      <c r="G2480" s="270">
        <v>2.5219499999999999</v>
      </c>
      <c r="H2480" s="270">
        <v>21.195599999999995</v>
      </c>
    </row>
    <row r="2481" spans="1:8">
      <c r="A2481" s="268">
        <v>42108</v>
      </c>
      <c r="B2481" s="269" t="s">
        <v>192</v>
      </c>
      <c r="C2481" s="270">
        <v>582.13780000000008</v>
      </c>
      <c r="D2481" s="270">
        <v>278.78044999999997</v>
      </c>
      <c r="E2481" s="270">
        <v>147.48435000000001</v>
      </c>
      <c r="F2481" s="270">
        <v>12.408300000000001</v>
      </c>
      <c r="G2481" s="270">
        <v>137.88019999999997</v>
      </c>
      <c r="H2481" s="270">
        <v>1158.6911</v>
      </c>
    </row>
    <row r="2482" spans="1:8">
      <c r="A2482" s="268">
        <v>42108</v>
      </c>
      <c r="B2482" s="269" t="s">
        <v>193</v>
      </c>
      <c r="C2482" s="270">
        <v>2374.6959999999999</v>
      </c>
      <c r="D2482" s="270">
        <v>1137.2217999999998</v>
      </c>
      <c r="E2482" s="270">
        <v>601.62914999999998</v>
      </c>
      <c r="F2482" s="270">
        <v>50.61835</v>
      </c>
      <c r="G2482" s="270">
        <v>562.45010000000002</v>
      </c>
      <c r="H2482" s="270">
        <v>4726.6153999999997</v>
      </c>
    </row>
    <row r="2483" spans="1:8">
      <c r="A2483" s="268">
        <v>42108</v>
      </c>
      <c r="B2483" s="269" t="s">
        <v>65</v>
      </c>
      <c r="C2483" s="270">
        <v>4923.3232500000004</v>
      </c>
      <c r="D2483" s="270">
        <v>2357.73765</v>
      </c>
      <c r="E2483" s="270">
        <v>1247.3231499999999</v>
      </c>
      <c r="F2483" s="270">
        <v>104.9444</v>
      </c>
      <c r="G2483" s="270">
        <v>1166.09545</v>
      </c>
      <c r="H2483" s="270">
        <v>9799.4239000000016</v>
      </c>
    </row>
    <row r="2484" spans="1:8">
      <c r="A2484" s="268">
        <v>42108</v>
      </c>
      <c r="B2484" s="269" t="s">
        <v>194</v>
      </c>
      <c r="C2484" s="270">
        <v>7141.8368499999997</v>
      </c>
      <c r="D2484" s="270">
        <v>3420.16455</v>
      </c>
      <c r="E2484" s="270">
        <v>1809.3831</v>
      </c>
      <c r="F2484" s="270">
        <v>152.23415</v>
      </c>
      <c r="G2484" s="270">
        <v>1691.5535500000001</v>
      </c>
      <c r="H2484" s="270">
        <v>14215.172199999999</v>
      </c>
    </row>
    <row r="2485" spans="1:8">
      <c r="A2485" s="268">
        <v>42108</v>
      </c>
      <c r="B2485" s="269" t="s">
        <v>195</v>
      </c>
      <c r="C2485" s="270">
        <v>9399.395199999999</v>
      </c>
      <c r="D2485" s="270">
        <v>4501.2906000000003</v>
      </c>
      <c r="E2485" s="270">
        <v>2381.3353499999998</v>
      </c>
      <c r="F2485" s="270">
        <v>200.3552</v>
      </c>
      <c r="G2485" s="270">
        <v>2226.25965</v>
      </c>
      <c r="H2485" s="270">
        <v>18708.635999999999</v>
      </c>
    </row>
    <row r="2486" spans="1:8">
      <c r="A2486" s="268">
        <v>42108</v>
      </c>
      <c r="B2486" s="269" t="s">
        <v>196</v>
      </c>
      <c r="C2486" s="270">
        <v>8824.3565999999992</v>
      </c>
      <c r="D2486" s="270">
        <v>4225.9093000000003</v>
      </c>
      <c r="E2486" s="270">
        <v>2235.6495999999997</v>
      </c>
      <c r="F2486" s="270">
        <v>188.09819999999999</v>
      </c>
      <c r="G2486" s="270">
        <v>2090.0607500000001</v>
      </c>
      <c r="H2486" s="270">
        <v>17564.07445</v>
      </c>
    </row>
    <row r="2487" spans="1:8">
      <c r="A2487" s="268">
        <v>42108</v>
      </c>
      <c r="B2487" s="269" t="s">
        <v>197</v>
      </c>
      <c r="C2487" s="270">
        <v>10226.4571</v>
      </c>
      <c r="D2487" s="270">
        <v>4897.3634000000002</v>
      </c>
      <c r="E2487" s="270">
        <v>2590.8714</v>
      </c>
      <c r="F2487" s="270">
        <v>217.98504999999997</v>
      </c>
      <c r="G2487" s="270">
        <v>2422.1498000000001</v>
      </c>
      <c r="H2487" s="270">
        <v>20354.82675</v>
      </c>
    </row>
    <row r="2488" spans="1:8">
      <c r="A2488" s="268">
        <v>42108</v>
      </c>
      <c r="B2488" s="269" t="s">
        <v>198</v>
      </c>
      <c r="C2488" s="270">
        <v>7720.4250499999989</v>
      </c>
      <c r="D2488" s="270">
        <v>3697.2458499999998</v>
      </c>
      <c r="E2488" s="270">
        <v>1955.9681500000002</v>
      </c>
      <c r="F2488" s="270">
        <v>164.5668</v>
      </c>
      <c r="G2488" s="270">
        <v>1828.5931</v>
      </c>
      <c r="H2488" s="270">
        <v>15366.798949999999</v>
      </c>
    </row>
    <row r="2489" spans="1:8">
      <c r="A2489" s="268">
        <v>42108</v>
      </c>
      <c r="B2489" s="269" t="s">
        <v>199</v>
      </c>
      <c r="C2489" s="270">
        <v>3109.4674500000001</v>
      </c>
      <c r="D2489" s="270">
        <v>1489.098</v>
      </c>
      <c r="E2489" s="270">
        <v>787.78339999999992</v>
      </c>
      <c r="F2489" s="270">
        <v>66.280450000000002</v>
      </c>
      <c r="G2489" s="270">
        <v>736.48164999999995</v>
      </c>
      <c r="H2489" s="270">
        <v>6189.1109499999993</v>
      </c>
    </row>
    <row r="2490" spans="1:8">
      <c r="A2490" s="268">
        <v>42108</v>
      </c>
      <c r="B2490" s="269" t="s">
        <v>200</v>
      </c>
      <c r="C2490" s="270">
        <v>1583.13095</v>
      </c>
      <c r="D2490" s="270">
        <v>758.14814999999999</v>
      </c>
      <c r="E2490" s="270">
        <v>401.08609999999999</v>
      </c>
      <c r="F2490" s="270">
        <v>33.745849999999997</v>
      </c>
      <c r="G2490" s="270">
        <v>374.96645000000001</v>
      </c>
      <c r="H2490" s="270">
        <v>3151.0774999999999</v>
      </c>
    </row>
    <row r="2491" spans="1:8">
      <c r="A2491" s="268">
        <v>42108</v>
      </c>
      <c r="B2491" s="269" t="s">
        <v>201</v>
      </c>
      <c r="C2491" s="270">
        <v>1004.5427500000001</v>
      </c>
      <c r="D2491" s="270">
        <v>481.06684999999999</v>
      </c>
      <c r="E2491" s="270">
        <v>254.50104999999999</v>
      </c>
      <c r="F2491" s="270">
        <v>21.41235</v>
      </c>
      <c r="G2491" s="270">
        <v>237.92689999999999</v>
      </c>
      <c r="H2491" s="270">
        <v>1999.4498999999998</v>
      </c>
    </row>
    <row r="2492" spans="1:8">
      <c r="A2492" s="268">
        <v>42108</v>
      </c>
      <c r="B2492" s="269" t="s">
        <v>202</v>
      </c>
      <c r="C2492" s="270">
        <v>472.09934999999996</v>
      </c>
      <c r="D2492" s="270">
        <v>226.08470000000003</v>
      </c>
      <c r="E2492" s="270">
        <v>119.60605</v>
      </c>
      <c r="F2492" s="270">
        <v>10.06315</v>
      </c>
      <c r="G2492" s="270">
        <v>111.81750000000001</v>
      </c>
      <c r="H2492" s="270">
        <v>939.67075000000011</v>
      </c>
    </row>
    <row r="2493" spans="1:8">
      <c r="A2493" s="268">
        <v>42108</v>
      </c>
      <c r="B2493" s="269" t="s">
        <v>203</v>
      </c>
      <c r="C2493" s="270">
        <v>85.191249999999997</v>
      </c>
      <c r="D2493" s="270">
        <v>40.797449999999998</v>
      </c>
      <c r="E2493" s="270">
        <v>21.583199999999998</v>
      </c>
      <c r="F2493" s="270">
        <v>1.8156000000000001</v>
      </c>
      <c r="G2493" s="270">
        <v>20.177299999999999</v>
      </c>
      <c r="H2493" s="270">
        <v>169.56479999999996</v>
      </c>
    </row>
    <row r="2494" spans="1:8">
      <c r="A2494" s="268">
        <v>42108</v>
      </c>
      <c r="B2494" s="269" t="s">
        <v>204</v>
      </c>
      <c r="C2494" s="270">
        <v>17.747999999999998</v>
      </c>
      <c r="D2494" s="270">
        <v>8.4991500000000002</v>
      </c>
      <c r="E2494" s="270">
        <v>4.4965000000000002</v>
      </c>
      <c r="F2494" s="270">
        <v>0.37824999999999998</v>
      </c>
      <c r="G2494" s="270">
        <v>4.2032499999999997</v>
      </c>
      <c r="H2494" s="270">
        <v>35.325149999999994</v>
      </c>
    </row>
    <row r="2495" spans="1:8">
      <c r="A2495" s="268">
        <v>42108</v>
      </c>
      <c r="B2495" s="269" t="s">
        <v>205</v>
      </c>
      <c r="C2495" s="270">
        <v>0</v>
      </c>
      <c r="D2495" s="270">
        <v>0</v>
      </c>
      <c r="E2495" s="270">
        <v>0</v>
      </c>
      <c r="F2495" s="270">
        <v>0</v>
      </c>
      <c r="G2495" s="270">
        <v>0</v>
      </c>
      <c r="H2495" s="270">
        <v>0</v>
      </c>
    </row>
    <row r="2496" spans="1:8">
      <c r="A2496" s="268">
        <v>42108</v>
      </c>
      <c r="B2496" s="269" t="s">
        <v>71</v>
      </c>
      <c r="C2496" s="270">
        <v>0</v>
      </c>
      <c r="D2496" s="270">
        <v>0</v>
      </c>
      <c r="E2496" s="270">
        <v>0</v>
      </c>
      <c r="F2496" s="270">
        <v>0</v>
      </c>
      <c r="G2496" s="270">
        <v>0</v>
      </c>
      <c r="H2496" s="270">
        <v>0</v>
      </c>
    </row>
    <row r="2497" spans="1:8">
      <c r="A2497" s="268">
        <v>42108</v>
      </c>
      <c r="B2497" s="269" t="s">
        <v>206</v>
      </c>
      <c r="C2497" s="270">
        <v>0</v>
      </c>
      <c r="D2497" s="270">
        <v>0</v>
      </c>
      <c r="E2497" s="270">
        <v>0</v>
      </c>
      <c r="F2497" s="270">
        <v>0</v>
      </c>
      <c r="G2497" s="270">
        <v>0</v>
      </c>
      <c r="H2497" s="270">
        <v>0</v>
      </c>
    </row>
    <row r="2498" spans="1:8">
      <c r="A2498" s="268">
        <v>42109</v>
      </c>
      <c r="B2498" s="269" t="s">
        <v>185</v>
      </c>
      <c r="C2498" s="270">
        <v>0</v>
      </c>
      <c r="D2498" s="270">
        <v>0</v>
      </c>
      <c r="E2498" s="270">
        <v>0</v>
      </c>
      <c r="F2498" s="270">
        <v>0</v>
      </c>
      <c r="G2498" s="270">
        <v>0</v>
      </c>
      <c r="H2498" s="270">
        <v>0</v>
      </c>
    </row>
    <row r="2499" spans="1:8">
      <c r="A2499" s="268">
        <v>42109</v>
      </c>
      <c r="B2499" s="269" t="s">
        <v>186</v>
      </c>
      <c r="C2499" s="270">
        <v>0</v>
      </c>
      <c r="D2499" s="270">
        <v>0</v>
      </c>
      <c r="E2499" s="270">
        <v>0</v>
      </c>
      <c r="F2499" s="270">
        <v>0</v>
      </c>
      <c r="G2499" s="270">
        <v>0</v>
      </c>
      <c r="H2499" s="270">
        <v>0</v>
      </c>
    </row>
    <row r="2500" spans="1:8">
      <c r="A2500" s="268">
        <v>42109</v>
      </c>
      <c r="B2500" s="269" t="s">
        <v>187</v>
      </c>
      <c r="C2500" s="270">
        <v>0</v>
      </c>
      <c r="D2500" s="270">
        <v>0</v>
      </c>
      <c r="E2500" s="270">
        <v>0</v>
      </c>
      <c r="F2500" s="270">
        <v>0</v>
      </c>
      <c r="G2500" s="270">
        <v>0</v>
      </c>
      <c r="H2500" s="270">
        <v>0</v>
      </c>
    </row>
    <row r="2501" spans="1:8">
      <c r="A2501" s="268">
        <v>42109</v>
      </c>
      <c r="B2501" s="269" t="s">
        <v>188</v>
      </c>
      <c r="C2501" s="270">
        <v>0</v>
      </c>
      <c r="D2501" s="270">
        <v>0</v>
      </c>
      <c r="E2501" s="270">
        <v>0</v>
      </c>
      <c r="F2501" s="270">
        <v>0</v>
      </c>
      <c r="G2501" s="270">
        <v>0</v>
      </c>
      <c r="H2501" s="270">
        <v>0</v>
      </c>
    </row>
    <row r="2502" spans="1:8">
      <c r="A2502" s="268">
        <v>42109</v>
      </c>
      <c r="B2502" s="269" t="s">
        <v>189</v>
      </c>
      <c r="C2502" s="270">
        <v>0</v>
      </c>
      <c r="D2502" s="270">
        <v>0</v>
      </c>
      <c r="E2502" s="270">
        <v>0</v>
      </c>
      <c r="F2502" s="270">
        <v>0</v>
      </c>
      <c r="G2502" s="270">
        <v>0</v>
      </c>
      <c r="H2502" s="270">
        <v>0</v>
      </c>
    </row>
    <row r="2503" spans="1:8">
      <c r="A2503" s="268">
        <v>42109</v>
      </c>
      <c r="B2503" s="269" t="s">
        <v>190</v>
      </c>
      <c r="C2503" s="270">
        <v>0</v>
      </c>
      <c r="D2503" s="270">
        <v>0</v>
      </c>
      <c r="E2503" s="270">
        <v>0</v>
      </c>
      <c r="F2503" s="270">
        <v>0</v>
      </c>
      <c r="G2503" s="270">
        <v>0</v>
      </c>
      <c r="H2503" s="270">
        <v>0</v>
      </c>
    </row>
    <row r="2504" spans="1:8">
      <c r="A2504" s="268">
        <v>42109</v>
      </c>
      <c r="B2504" s="269" t="s">
        <v>191</v>
      </c>
      <c r="C2504" s="270">
        <v>0</v>
      </c>
      <c r="D2504" s="270">
        <v>0</v>
      </c>
      <c r="E2504" s="270">
        <v>0</v>
      </c>
      <c r="F2504" s="270">
        <v>0</v>
      </c>
      <c r="G2504" s="270">
        <v>0</v>
      </c>
      <c r="H2504" s="270">
        <v>0</v>
      </c>
    </row>
    <row r="2505" spans="1:8">
      <c r="A2505" s="268">
        <v>42109</v>
      </c>
      <c r="B2505" s="269" t="s">
        <v>192</v>
      </c>
      <c r="C2505" s="270">
        <v>39.0456</v>
      </c>
      <c r="D2505" s="270">
        <v>18.6983</v>
      </c>
      <c r="E2505" s="270">
        <v>9.8923000000000005</v>
      </c>
      <c r="F2505" s="270">
        <v>0.83214999999999995</v>
      </c>
      <c r="G2505" s="270">
        <v>9.2480000000000011</v>
      </c>
      <c r="H2505" s="270">
        <v>77.716349999999991</v>
      </c>
    </row>
    <row r="2506" spans="1:8">
      <c r="A2506" s="268">
        <v>42109</v>
      </c>
      <c r="B2506" s="269" t="s">
        <v>193</v>
      </c>
      <c r="C2506" s="270">
        <v>212.97685000000001</v>
      </c>
      <c r="D2506" s="270">
        <v>101.9932</v>
      </c>
      <c r="E2506" s="270">
        <v>53.957999999999998</v>
      </c>
      <c r="F2506" s="270">
        <v>4.5398500000000004</v>
      </c>
      <c r="G2506" s="270">
        <v>50.444099999999999</v>
      </c>
      <c r="H2506" s="270">
        <v>423.91200000000003</v>
      </c>
    </row>
    <row r="2507" spans="1:8">
      <c r="A2507" s="268">
        <v>42109</v>
      </c>
      <c r="B2507" s="269" t="s">
        <v>65</v>
      </c>
      <c r="C2507" s="270">
        <v>617.63380000000006</v>
      </c>
      <c r="D2507" s="270">
        <v>295.77960000000002</v>
      </c>
      <c r="E2507" s="270">
        <v>156.47735</v>
      </c>
      <c r="F2507" s="270">
        <v>13.165650000000001</v>
      </c>
      <c r="G2507" s="270">
        <v>146.28755000000001</v>
      </c>
      <c r="H2507" s="270">
        <v>1229.3439500000002</v>
      </c>
    </row>
    <row r="2508" spans="1:8">
      <c r="A2508" s="268">
        <v>42109</v>
      </c>
      <c r="B2508" s="269" t="s">
        <v>194</v>
      </c>
      <c r="C2508" s="270">
        <v>919.35149999999987</v>
      </c>
      <c r="D2508" s="270">
        <v>440.26940000000002</v>
      </c>
      <c r="E2508" s="270">
        <v>232.91785000000002</v>
      </c>
      <c r="F2508" s="270">
        <v>19.59675</v>
      </c>
      <c r="G2508" s="270">
        <v>217.74959999999999</v>
      </c>
      <c r="H2508" s="270">
        <v>1829.8851</v>
      </c>
    </row>
    <row r="2509" spans="1:8">
      <c r="A2509" s="268">
        <v>42109</v>
      </c>
      <c r="B2509" s="269" t="s">
        <v>195</v>
      </c>
      <c r="C2509" s="270">
        <v>1185.5731999999998</v>
      </c>
      <c r="D2509" s="270">
        <v>567.76089999999999</v>
      </c>
      <c r="E2509" s="270">
        <v>300.36450000000002</v>
      </c>
      <c r="F2509" s="270">
        <v>25.271350000000002</v>
      </c>
      <c r="G2509" s="270">
        <v>280.80430000000001</v>
      </c>
      <c r="H2509" s="270">
        <v>2359.7742500000004</v>
      </c>
    </row>
    <row r="2510" spans="1:8">
      <c r="A2510" s="268">
        <v>42109</v>
      </c>
      <c r="B2510" s="269" t="s">
        <v>196</v>
      </c>
      <c r="C2510" s="270">
        <v>1590.2301499999999</v>
      </c>
      <c r="D2510" s="270">
        <v>761.54729999999995</v>
      </c>
      <c r="E2510" s="270">
        <v>402.88470000000001</v>
      </c>
      <c r="F2510" s="270">
        <v>33.897149999999996</v>
      </c>
      <c r="G2510" s="270">
        <v>376.64774999999997</v>
      </c>
      <c r="H2510" s="270">
        <v>3165.20705</v>
      </c>
    </row>
    <row r="2511" spans="1:8">
      <c r="A2511" s="268">
        <v>42109</v>
      </c>
      <c r="B2511" s="269" t="s">
        <v>197</v>
      </c>
      <c r="C2511" s="270">
        <v>1970.0390500000001</v>
      </c>
      <c r="D2511" s="270">
        <v>943.43539999999996</v>
      </c>
      <c r="E2511" s="270">
        <v>499.10894999999999</v>
      </c>
      <c r="F2511" s="270">
        <v>41.992549999999994</v>
      </c>
      <c r="G2511" s="270">
        <v>466.60664999999995</v>
      </c>
      <c r="H2511" s="270">
        <v>3921.1825999999996</v>
      </c>
    </row>
    <row r="2512" spans="1:8">
      <c r="A2512" s="268">
        <v>42109</v>
      </c>
      <c r="B2512" s="269" t="s">
        <v>198</v>
      </c>
      <c r="C2512" s="270">
        <v>2463.43685</v>
      </c>
      <c r="D2512" s="270">
        <v>1179.7192499999999</v>
      </c>
      <c r="E2512" s="270">
        <v>624.11165000000005</v>
      </c>
      <c r="F2512" s="270">
        <v>52.510449999999999</v>
      </c>
      <c r="G2512" s="270">
        <v>583.46804999999995</v>
      </c>
      <c r="H2512" s="270">
        <v>4903.2462499999992</v>
      </c>
    </row>
    <row r="2513" spans="1:8">
      <c r="A2513" s="268">
        <v>42109</v>
      </c>
      <c r="B2513" s="269" t="s">
        <v>199</v>
      </c>
      <c r="C2513" s="270">
        <v>2758.0553500000001</v>
      </c>
      <c r="D2513" s="270">
        <v>1320.8090500000001</v>
      </c>
      <c r="E2513" s="270">
        <v>698.7527</v>
      </c>
      <c r="F2513" s="270">
        <v>58.79025</v>
      </c>
      <c r="G2513" s="270">
        <v>653.24879999999996</v>
      </c>
      <c r="H2513" s="270">
        <v>5489.6561500000007</v>
      </c>
    </row>
    <row r="2514" spans="1:8">
      <c r="A2514" s="268">
        <v>42109</v>
      </c>
      <c r="B2514" s="269" t="s">
        <v>200</v>
      </c>
      <c r="C2514" s="270">
        <v>2949.7345999999998</v>
      </c>
      <c r="D2514" s="270">
        <v>1412.6031</v>
      </c>
      <c r="E2514" s="270">
        <v>747.31489999999997</v>
      </c>
      <c r="F2514" s="270">
        <v>62.87619999999999</v>
      </c>
      <c r="G2514" s="270">
        <v>698.649</v>
      </c>
      <c r="H2514" s="270">
        <v>5871.1777999999995</v>
      </c>
    </row>
    <row r="2515" spans="1:8">
      <c r="A2515" s="268">
        <v>42109</v>
      </c>
      <c r="B2515" s="269" t="s">
        <v>201</v>
      </c>
      <c r="C2515" s="270">
        <v>1838.7038499999999</v>
      </c>
      <c r="D2515" s="270">
        <v>880.53965000000005</v>
      </c>
      <c r="E2515" s="270">
        <v>465.83485000000002</v>
      </c>
      <c r="F2515" s="270">
        <v>39.1935</v>
      </c>
      <c r="G2515" s="270">
        <v>435.49919999999997</v>
      </c>
      <c r="H2515" s="270">
        <v>3659.7710500000003</v>
      </c>
    </row>
    <row r="2516" spans="1:8">
      <c r="A2516" s="268">
        <v>42109</v>
      </c>
      <c r="B2516" s="269" t="s">
        <v>202</v>
      </c>
      <c r="C2516" s="270">
        <v>717.02345000000003</v>
      </c>
      <c r="D2516" s="270">
        <v>343.37619999999998</v>
      </c>
      <c r="E2516" s="270">
        <v>181.65774999999999</v>
      </c>
      <c r="F2516" s="270">
        <v>15.283850000000001</v>
      </c>
      <c r="G2516" s="270">
        <v>169.82829999999998</v>
      </c>
      <c r="H2516" s="270">
        <v>1427.1695499999998</v>
      </c>
    </row>
    <row r="2517" spans="1:8">
      <c r="A2517" s="268">
        <v>42109</v>
      </c>
      <c r="B2517" s="269" t="s">
        <v>203</v>
      </c>
      <c r="C2517" s="270">
        <v>177.48084999999998</v>
      </c>
      <c r="D2517" s="270">
        <v>84.994049999999987</v>
      </c>
      <c r="E2517" s="270">
        <v>44.964999999999996</v>
      </c>
      <c r="F2517" s="270">
        <v>3.7833499999999995</v>
      </c>
      <c r="G2517" s="270">
        <v>42.036749999999998</v>
      </c>
      <c r="H2517" s="270">
        <v>353.25999999999993</v>
      </c>
    </row>
    <row r="2518" spans="1:8">
      <c r="A2518" s="268">
        <v>42109</v>
      </c>
      <c r="B2518" s="269" t="s">
        <v>204</v>
      </c>
      <c r="C2518" s="270">
        <v>14.198399999999999</v>
      </c>
      <c r="D2518" s="270">
        <v>6.7991499999999991</v>
      </c>
      <c r="E2518" s="270">
        <v>3.5972</v>
      </c>
      <c r="F2518" s="270">
        <v>0.30259999999999998</v>
      </c>
      <c r="G2518" s="270">
        <v>3.3626</v>
      </c>
      <c r="H2518" s="270">
        <v>28.25995</v>
      </c>
    </row>
    <row r="2519" spans="1:8">
      <c r="A2519" s="268">
        <v>42109</v>
      </c>
      <c r="B2519" s="269" t="s">
        <v>205</v>
      </c>
      <c r="C2519" s="270">
        <v>0</v>
      </c>
      <c r="D2519" s="270">
        <v>0</v>
      </c>
      <c r="E2519" s="270">
        <v>0</v>
      </c>
      <c r="F2519" s="270">
        <v>0</v>
      </c>
      <c r="G2519" s="270">
        <v>0</v>
      </c>
      <c r="H2519" s="270">
        <v>0</v>
      </c>
    </row>
    <row r="2520" spans="1:8">
      <c r="A2520" s="268">
        <v>42109</v>
      </c>
      <c r="B2520" s="269" t="s">
        <v>71</v>
      </c>
      <c r="C2520" s="270">
        <v>0</v>
      </c>
      <c r="D2520" s="270">
        <v>0</v>
      </c>
      <c r="E2520" s="270">
        <v>0</v>
      </c>
      <c r="F2520" s="270">
        <v>0</v>
      </c>
      <c r="G2520" s="270">
        <v>0</v>
      </c>
      <c r="H2520" s="270">
        <v>0</v>
      </c>
    </row>
    <row r="2521" spans="1:8">
      <c r="A2521" s="268">
        <v>42109</v>
      </c>
      <c r="B2521" s="269" t="s">
        <v>206</v>
      </c>
      <c r="C2521" s="270">
        <v>0</v>
      </c>
      <c r="D2521" s="270">
        <v>0</v>
      </c>
      <c r="E2521" s="270">
        <v>0</v>
      </c>
      <c r="F2521" s="270">
        <v>0</v>
      </c>
      <c r="G2521" s="270">
        <v>0</v>
      </c>
      <c r="H2521" s="270">
        <v>0</v>
      </c>
    </row>
    <row r="2522" spans="1:8">
      <c r="A2522" s="268">
        <v>42110</v>
      </c>
      <c r="B2522" s="269" t="s">
        <v>185</v>
      </c>
      <c r="C2522" s="270">
        <v>0</v>
      </c>
      <c r="D2522" s="270">
        <v>0</v>
      </c>
      <c r="E2522" s="270">
        <v>0</v>
      </c>
      <c r="F2522" s="270">
        <v>0</v>
      </c>
      <c r="G2522" s="270">
        <v>0</v>
      </c>
      <c r="H2522" s="270">
        <v>0</v>
      </c>
    </row>
    <row r="2523" spans="1:8">
      <c r="A2523" s="268">
        <v>42110</v>
      </c>
      <c r="B2523" s="269" t="s">
        <v>186</v>
      </c>
      <c r="C2523" s="270">
        <v>0</v>
      </c>
      <c r="D2523" s="270">
        <v>0</v>
      </c>
      <c r="E2523" s="270">
        <v>0</v>
      </c>
      <c r="F2523" s="270">
        <v>0</v>
      </c>
      <c r="G2523" s="270">
        <v>0</v>
      </c>
      <c r="H2523" s="270">
        <v>0</v>
      </c>
    </row>
    <row r="2524" spans="1:8">
      <c r="A2524" s="268">
        <v>42110</v>
      </c>
      <c r="B2524" s="269" t="s">
        <v>187</v>
      </c>
      <c r="C2524" s="270">
        <v>0</v>
      </c>
      <c r="D2524" s="270">
        <v>0</v>
      </c>
      <c r="E2524" s="270">
        <v>0</v>
      </c>
      <c r="F2524" s="270">
        <v>0</v>
      </c>
      <c r="G2524" s="270">
        <v>0</v>
      </c>
      <c r="H2524" s="270">
        <v>0</v>
      </c>
    </row>
    <row r="2525" spans="1:8">
      <c r="A2525" s="268">
        <v>42110</v>
      </c>
      <c r="B2525" s="269" t="s">
        <v>188</v>
      </c>
      <c r="C2525" s="270">
        <v>0</v>
      </c>
      <c r="D2525" s="270">
        <v>0</v>
      </c>
      <c r="E2525" s="270">
        <v>0</v>
      </c>
      <c r="F2525" s="270">
        <v>0</v>
      </c>
      <c r="G2525" s="270">
        <v>0</v>
      </c>
      <c r="H2525" s="270">
        <v>0</v>
      </c>
    </row>
    <row r="2526" spans="1:8">
      <c r="A2526" s="268">
        <v>42110</v>
      </c>
      <c r="B2526" s="269" t="s">
        <v>189</v>
      </c>
      <c r="C2526" s="270">
        <v>0</v>
      </c>
      <c r="D2526" s="270">
        <v>0</v>
      </c>
      <c r="E2526" s="270">
        <v>0</v>
      </c>
      <c r="F2526" s="270">
        <v>0</v>
      </c>
      <c r="G2526" s="270">
        <v>0</v>
      </c>
      <c r="H2526" s="270">
        <v>0</v>
      </c>
    </row>
    <row r="2527" spans="1:8">
      <c r="A2527" s="268">
        <v>42110</v>
      </c>
      <c r="B2527" s="269" t="s">
        <v>190</v>
      </c>
      <c r="C2527" s="270">
        <v>0</v>
      </c>
      <c r="D2527" s="270">
        <v>0</v>
      </c>
      <c r="E2527" s="270">
        <v>0</v>
      </c>
      <c r="F2527" s="270">
        <v>0</v>
      </c>
      <c r="G2527" s="270">
        <v>0</v>
      </c>
      <c r="H2527" s="270">
        <v>0</v>
      </c>
    </row>
    <row r="2528" spans="1:8">
      <c r="A2528" s="268">
        <v>42110</v>
      </c>
      <c r="B2528" s="269" t="s">
        <v>191</v>
      </c>
      <c r="C2528" s="270">
        <v>7.0991999999999997</v>
      </c>
      <c r="D2528" s="270">
        <v>3.4</v>
      </c>
      <c r="E2528" s="270">
        <v>1.7986</v>
      </c>
      <c r="F2528" s="270">
        <v>0.15129999999999999</v>
      </c>
      <c r="G2528" s="270">
        <v>1.6813</v>
      </c>
      <c r="H2528" s="270">
        <v>14.130400000000002</v>
      </c>
    </row>
    <row r="2529" spans="1:8">
      <c r="A2529" s="268">
        <v>42110</v>
      </c>
      <c r="B2529" s="269" t="s">
        <v>192</v>
      </c>
      <c r="C2529" s="270">
        <v>170.38165000000001</v>
      </c>
      <c r="D2529" s="270">
        <v>81.594049999999996</v>
      </c>
      <c r="E2529" s="270">
        <v>43.166399999999996</v>
      </c>
      <c r="F2529" s="270">
        <v>3.6320499999999996</v>
      </c>
      <c r="G2529" s="270">
        <v>40.355449999999998</v>
      </c>
      <c r="H2529" s="270">
        <v>339.12959999999998</v>
      </c>
    </row>
    <row r="2530" spans="1:8">
      <c r="A2530" s="268">
        <v>42110</v>
      </c>
      <c r="B2530" s="269" t="s">
        <v>193</v>
      </c>
      <c r="C2530" s="270">
        <v>763.16825000000006</v>
      </c>
      <c r="D2530" s="270">
        <v>365.47450000000003</v>
      </c>
      <c r="E2530" s="270">
        <v>193.34864999999999</v>
      </c>
      <c r="F2530" s="270">
        <v>16.267300000000002</v>
      </c>
      <c r="G2530" s="270">
        <v>180.7576</v>
      </c>
      <c r="H2530" s="270">
        <v>1519.0163</v>
      </c>
    </row>
    <row r="2531" spans="1:8">
      <c r="A2531" s="268">
        <v>42110</v>
      </c>
      <c r="B2531" s="269" t="s">
        <v>65</v>
      </c>
      <c r="C2531" s="270">
        <v>2452.7880499999997</v>
      </c>
      <c r="D2531" s="270">
        <v>1174.61925</v>
      </c>
      <c r="E2531" s="270">
        <v>621.41375000000005</v>
      </c>
      <c r="F2531" s="270">
        <v>52.282649999999997</v>
      </c>
      <c r="G2531" s="270">
        <v>580.9461</v>
      </c>
      <c r="H2531" s="270">
        <v>4882.0497999999998</v>
      </c>
    </row>
    <row r="2532" spans="1:8">
      <c r="A2532" s="268">
        <v>42110</v>
      </c>
      <c r="B2532" s="269" t="s">
        <v>194</v>
      </c>
      <c r="C2532" s="270">
        <v>3808.7428999999997</v>
      </c>
      <c r="D2532" s="270">
        <v>1823.97505</v>
      </c>
      <c r="E2532" s="270">
        <v>964.94465000000002</v>
      </c>
      <c r="F2532" s="270">
        <v>81.186050000000009</v>
      </c>
      <c r="G2532" s="270">
        <v>902.10584999999992</v>
      </c>
      <c r="H2532" s="270">
        <v>7580.9544999999998</v>
      </c>
    </row>
    <row r="2533" spans="1:8">
      <c r="A2533" s="268">
        <v>42110</v>
      </c>
      <c r="B2533" s="269" t="s">
        <v>195</v>
      </c>
      <c r="C2533" s="270">
        <v>5221.4921999999997</v>
      </c>
      <c r="D2533" s="270">
        <v>2500.5282999999999</v>
      </c>
      <c r="E2533" s="270">
        <v>1322.8643499999998</v>
      </c>
      <c r="F2533" s="270">
        <v>111.29984999999999</v>
      </c>
      <c r="G2533" s="270">
        <v>1236.7176999999999</v>
      </c>
      <c r="H2533" s="270">
        <v>10392.902399999999</v>
      </c>
    </row>
    <row r="2534" spans="1:8">
      <c r="A2534" s="268">
        <v>42110</v>
      </c>
      <c r="B2534" s="269" t="s">
        <v>196</v>
      </c>
      <c r="C2534" s="270">
        <v>7085.0423999999994</v>
      </c>
      <c r="D2534" s="270">
        <v>3392.9670999999998</v>
      </c>
      <c r="E2534" s="270">
        <v>1794.9942999999998</v>
      </c>
      <c r="F2534" s="270">
        <v>151.02289999999999</v>
      </c>
      <c r="G2534" s="270">
        <v>1678.1014500000001</v>
      </c>
      <c r="H2534" s="270">
        <v>14102.12815</v>
      </c>
    </row>
    <row r="2535" spans="1:8">
      <c r="A2535" s="268">
        <v>42110</v>
      </c>
      <c r="B2535" s="269" t="s">
        <v>197</v>
      </c>
      <c r="C2535" s="270">
        <v>7454.2033499999998</v>
      </c>
      <c r="D2535" s="270">
        <v>3569.7543500000002</v>
      </c>
      <c r="E2535" s="270">
        <v>1888.5206500000002</v>
      </c>
      <c r="F2535" s="270">
        <v>158.89219999999997</v>
      </c>
      <c r="G2535" s="270">
        <v>1765.5383999999997</v>
      </c>
      <c r="H2535" s="270">
        <v>14836.908950000001</v>
      </c>
    </row>
    <row r="2536" spans="1:8">
      <c r="A2536" s="268">
        <v>42110</v>
      </c>
      <c r="B2536" s="269" t="s">
        <v>198</v>
      </c>
      <c r="C2536" s="270">
        <v>7134.7376499999991</v>
      </c>
      <c r="D2536" s="270">
        <v>3416.7654000000002</v>
      </c>
      <c r="E2536" s="270">
        <v>1807.5845000000002</v>
      </c>
      <c r="F2536" s="270">
        <v>152.08284999999998</v>
      </c>
      <c r="G2536" s="270">
        <v>1689.8722499999999</v>
      </c>
      <c r="H2536" s="270">
        <v>14201.042649999999</v>
      </c>
    </row>
    <row r="2537" spans="1:8">
      <c r="A2537" s="268">
        <v>42110</v>
      </c>
      <c r="B2537" s="269" t="s">
        <v>199</v>
      </c>
      <c r="C2537" s="270">
        <v>6815.2710999999999</v>
      </c>
      <c r="D2537" s="270">
        <v>3263.7755999999999</v>
      </c>
      <c r="E2537" s="270">
        <v>1726.6474999999998</v>
      </c>
      <c r="F2537" s="270">
        <v>145.27265</v>
      </c>
      <c r="G2537" s="270">
        <v>1614.2060999999999</v>
      </c>
      <c r="H2537" s="270">
        <v>13565.172950000002</v>
      </c>
    </row>
    <row r="2538" spans="1:8">
      <c r="A2538" s="268">
        <v>42110</v>
      </c>
      <c r="B2538" s="269" t="s">
        <v>200</v>
      </c>
      <c r="C2538" s="270">
        <v>6495.8053999999993</v>
      </c>
      <c r="D2538" s="270">
        <v>3110.7866499999996</v>
      </c>
      <c r="E2538" s="270">
        <v>1645.71135</v>
      </c>
      <c r="F2538" s="270">
        <v>138.4633</v>
      </c>
      <c r="G2538" s="270">
        <v>1538.5399500000001</v>
      </c>
      <c r="H2538" s="270">
        <v>12929.306649999999</v>
      </c>
    </row>
    <row r="2539" spans="1:8">
      <c r="A2539" s="268">
        <v>42110</v>
      </c>
      <c r="B2539" s="269" t="s">
        <v>201</v>
      </c>
      <c r="C2539" s="270">
        <v>4774.2392</v>
      </c>
      <c r="D2539" s="270">
        <v>2286.3427499999998</v>
      </c>
      <c r="E2539" s="270">
        <v>1209.5525499999999</v>
      </c>
      <c r="F2539" s="270">
        <v>101.76625</v>
      </c>
      <c r="G2539" s="270">
        <v>1130.78475</v>
      </c>
      <c r="H2539" s="270">
        <v>9502.6855000000014</v>
      </c>
    </row>
    <row r="2540" spans="1:8">
      <c r="A2540" s="268">
        <v>42110</v>
      </c>
      <c r="B2540" s="269" t="s">
        <v>202</v>
      </c>
      <c r="C2540" s="270">
        <v>2591.2233000000001</v>
      </c>
      <c r="D2540" s="270">
        <v>1240.915</v>
      </c>
      <c r="E2540" s="270">
        <v>656.48559999999998</v>
      </c>
      <c r="F2540" s="270">
        <v>55.233849999999997</v>
      </c>
      <c r="G2540" s="270">
        <v>613.73485000000005</v>
      </c>
      <c r="H2540" s="270">
        <v>5157.5925999999999</v>
      </c>
    </row>
    <row r="2541" spans="1:8">
      <c r="A2541" s="268">
        <v>42110</v>
      </c>
      <c r="B2541" s="269" t="s">
        <v>203</v>
      </c>
      <c r="C2541" s="270">
        <v>983.24514999999997</v>
      </c>
      <c r="D2541" s="270">
        <v>470.86769999999996</v>
      </c>
      <c r="E2541" s="270">
        <v>249.10524999999998</v>
      </c>
      <c r="F2541" s="270">
        <v>20.958449999999999</v>
      </c>
      <c r="G2541" s="270">
        <v>232.88300000000001</v>
      </c>
      <c r="H2541" s="270">
        <v>1957.0595499999997</v>
      </c>
    </row>
    <row r="2542" spans="1:8">
      <c r="A2542" s="268">
        <v>42110</v>
      </c>
      <c r="B2542" s="269" t="s">
        <v>204</v>
      </c>
      <c r="C2542" s="270">
        <v>70.99199999999999</v>
      </c>
      <c r="D2542" s="270">
        <v>33.997450000000001</v>
      </c>
      <c r="E2542" s="270">
        <v>17.986000000000001</v>
      </c>
      <c r="F2542" s="270">
        <v>1.5129999999999999</v>
      </c>
      <c r="G2542" s="270">
        <v>16.814699999999998</v>
      </c>
      <c r="H2542" s="270">
        <v>141.30314999999999</v>
      </c>
    </row>
    <row r="2543" spans="1:8">
      <c r="A2543" s="268">
        <v>42110</v>
      </c>
      <c r="B2543" s="269" t="s">
        <v>205</v>
      </c>
      <c r="C2543" s="270">
        <v>0</v>
      </c>
      <c r="D2543" s="270">
        <v>0</v>
      </c>
      <c r="E2543" s="270">
        <v>0</v>
      </c>
      <c r="F2543" s="270">
        <v>0</v>
      </c>
      <c r="G2543" s="270">
        <v>0</v>
      </c>
      <c r="H2543" s="270">
        <v>0</v>
      </c>
    </row>
    <row r="2544" spans="1:8">
      <c r="A2544" s="268">
        <v>42110</v>
      </c>
      <c r="B2544" s="269" t="s">
        <v>71</v>
      </c>
      <c r="C2544" s="270">
        <v>0</v>
      </c>
      <c r="D2544" s="270">
        <v>0</v>
      </c>
      <c r="E2544" s="270">
        <v>0</v>
      </c>
      <c r="F2544" s="270">
        <v>0</v>
      </c>
      <c r="G2544" s="270">
        <v>0</v>
      </c>
      <c r="H2544" s="270">
        <v>0</v>
      </c>
    </row>
    <row r="2545" spans="1:8">
      <c r="A2545" s="268">
        <v>42110</v>
      </c>
      <c r="B2545" s="269" t="s">
        <v>206</v>
      </c>
      <c r="C2545" s="270">
        <v>0</v>
      </c>
      <c r="D2545" s="270">
        <v>0</v>
      </c>
      <c r="E2545" s="270">
        <v>0</v>
      </c>
      <c r="F2545" s="270">
        <v>0</v>
      </c>
      <c r="G2545" s="270">
        <v>0</v>
      </c>
      <c r="H2545" s="270">
        <v>0</v>
      </c>
    </row>
    <row r="2546" spans="1:8">
      <c r="A2546" s="268">
        <v>42111</v>
      </c>
      <c r="B2546" s="269" t="s">
        <v>185</v>
      </c>
      <c r="C2546" s="270">
        <v>0</v>
      </c>
      <c r="D2546" s="270">
        <v>0</v>
      </c>
      <c r="E2546" s="270">
        <v>0</v>
      </c>
      <c r="F2546" s="270">
        <v>0</v>
      </c>
      <c r="G2546" s="270">
        <v>0</v>
      </c>
      <c r="H2546" s="270">
        <v>0</v>
      </c>
    </row>
    <row r="2547" spans="1:8">
      <c r="A2547" s="268">
        <v>42111</v>
      </c>
      <c r="B2547" s="269" t="s">
        <v>186</v>
      </c>
      <c r="C2547" s="270">
        <v>0</v>
      </c>
      <c r="D2547" s="270">
        <v>0</v>
      </c>
      <c r="E2547" s="270">
        <v>0</v>
      </c>
      <c r="F2547" s="270">
        <v>0</v>
      </c>
      <c r="G2547" s="270">
        <v>0</v>
      </c>
      <c r="H2547" s="270">
        <v>0</v>
      </c>
    </row>
    <row r="2548" spans="1:8">
      <c r="A2548" s="268">
        <v>42111</v>
      </c>
      <c r="B2548" s="269" t="s">
        <v>187</v>
      </c>
      <c r="C2548" s="270">
        <v>0</v>
      </c>
      <c r="D2548" s="270">
        <v>0</v>
      </c>
      <c r="E2548" s="270">
        <v>0</v>
      </c>
      <c r="F2548" s="270">
        <v>0</v>
      </c>
      <c r="G2548" s="270">
        <v>0</v>
      </c>
      <c r="H2548" s="270">
        <v>0</v>
      </c>
    </row>
    <row r="2549" spans="1:8">
      <c r="A2549" s="268">
        <v>42111</v>
      </c>
      <c r="B2549" s="269" t="s">
        <v>188</v>
      </c>
      <c r="C2549" s="270">
        <v>0</v>
      </c>
      <c r="D2549" s="270">
        <v>0</v>
      </c>
      <c r="E2549" s="270">
        <v>0</v>
      </c>
      <c r="F2549" s="270">
        <v>0</v>
      </c>
      <c r="G2549" s="270">
        <v>0</v>
      </c>
      <c r="H2549" s="270">
        <v>0</v>
      </c>
    </row>
    <row r="2550" spans="1:8">
      <c r="A2550" s="268">
        <v>42111</v>
      </c>
      <c r="B2550" s="269" t="s">
        <v>189</v>
      </c>
      <c r="C2550" s="270">
        <v>0</v>
      </c>
      <c r="D2550" s="270">
        <v>0</v>
      </c>
      <c r="E2550" s="270">
        <v>0</v>
      </c>
      <c r="F2550" s="270">
        <v>0</v>
      </c>
      <c r="G2550" s="270">
        <v>0</v>
      </c>
      <c r="H2550" s="270">
        <v>0</v>
      </c>
    </row>
    <row r="2551" spans="1:8">
      <c r="A2551" s="268">
        <v>42111</v>
      </c>
      <c r="B2551" s="269" t="s">
        <v>190</v>
      </c>
      <c r="C2551" s="270">
        <v>0</v>
      </c>
      <c r="D2551" s="270">
        <v>0</v>
      </c>
      <c r="E2551" s="270">
        <v>0</v>
      </c>
      <c r="F2551" s="270">
        <v>0</v>
      </c>
      <c r="G2551" s="270">
        <v>0</v>
      </c>
      <c r="H2551" s="270">
        <v>0</v>
      </c>
    </row>
    <row r="2552" spans="1:8">
      <c r="A2552" s="268">
        <v>42111</v>
      </c>
      <c r="B2552" s="269" t="s">
        <v>191</v>
      </c>
      <c r="C2552" s="270">
        <v>3.5495999999999999</v>
      </c>
      <c r="D2552" s="270">
        <v>1.7</v>
      </c>
      <c r="E2552" s="270">
        <v>0.89929999999999999</v>
      </c>
      <c r="F2552" s="270">
        <v>7.5649999999999995E-2</v>
      </c>
      <c r="G2552" s="270">
        <v>0.84065000000000001</v>
      </c>
      <c r="H2552" s="270">
        <v>7.0652000000000008</v>
      </c>
    </row>
    <row r="2553" spans="1:8">
      <c r="A2553" s="268">
        <v>42111</v>
      </c>
      <c r="B2553" s="269" t="s">
        <v>192</v>
      </c>
      <c r="C2553" s="270">
        <v>259.1225</v>
      </c>
      <c r="D2553" s="270">
        <v>124.09150000000001</v>
      </c>
      <c r="E2553" s="270">
        <v>65.648899999999998</v>
      </c>
      <c r="F2553" s="270">
        <v>5.5232999999999999</v>
      </c>
      <c r="G2553" s="270">
        <v>61.37339999999999</v>
      </c>
      <c r="H2553" s="270">
        <v>515.75960000000009</v>
      </c>
    </row>
    <row r="2554" spans="1:8">
      <c r="A2554" s="268">
        <v>42111</v>
      </c>
      <c r="B2554" s="269" t="s">
        <v>193</v>
      </c>
      <c r="C2554" s="270">
        <v>1522.7868999999998</v>
      </c>
      <c r="D2554" s="270">
        <v>729.24985000000004</v>
      </c>
      <c r="E2554" s="270">
        <v>385.798</v>
      </c>
      <c r="F2554" s="270">
        <v>32.459800000000001</v>
      </c>
      <c r="G2554" s="270">
        <v>360.67454999999995</v>
      </c>
      <c r="H2554" s="270">
        <v>3030.9690999999998</v>
      </c>
    </row>
    <row r="2555" spans="1:8">
      <c r="A2555" s="268">
        <v>42111</v>
      </c>
      <c r="B2555" s="269" t="s">
        <v>65</v>
      </c>
      <c r="C2555" s="270">
        <v>3052.6738499999997</v>
      </c>
      <c r="D2555" s="270">
        <v>1461.8996999999999</v>
      </c>
      <c r="E2555" s="270">
        <v>773.39459999999997</v>
      </c>
      <c r="F2555" s="270">
        <v>65.070049999999995</v>
      </c>
      <c r="G2555" s="270">
        <v>723.02954999999997</v>
      </c>
      <c r="H2555" s="270">
        <v>6076.0677500000002</v>
      </c>
    </row>
    <row r="2556" spans="1:8">
      <c r="A2556" s="268">
        <v>42111</v>
      </c>
      <c r="B2556" s="269" t="s">
        <v>194</v>
      </c>
      <c r="C2556" s="270">
        <v>6126.6453000000001</v>
      </c>
      <c r="D2556" s="270">
        <v>2933.9985499999998</v>
      </c>
      <c r="E2556" s="270">
        <v>1552.1841499999998</v>
      </c>
      <c r="F2556" s="270">
        <v>130.59399999999999</v>
      </c>
      <c r="G2556" s="270">
        <v>1451.10385</v>
      </c>
      <c r="H2556" s="270">
        <v>12194.52585</v>
      </c>
    </row>
    <row r="2557" spans="1:8">
      <c r="A2557" s="268">
        <v>42111</v>
      </c>
      <c r="B2557" s="269" t="s">
        <v>195</v>
      </c>
      <c r="C2557" s="270">
        <v>7826.9130499999992</v>
      </c>
      <c r="D2557" s="270">
        <v>3748.2424500000002</v>
      </c>
      <c r="E2557" s="270">
        <v>1982.94715</v>
      </c>
      <c r="F2557" s="270">
        <v>166.83629999999999</v>
      </c>
      <c r="G2557" s="270">
        <v>1853.8151499999999</v>
      </c>
      <c r="H2557" s="270">
        <v>15578.7541</v>
      </c>
    </row>
    <row r="2558" spans="1:8">
      <c r="A2558" s="268">
        <v>42111</v>
      </c>
      <c r="B2558" s="269" t="s">
        <v>196</v>
      </c>
      <c r="C2558" s="270">
        <v>7908.5547000000006</v>
      </c>
      <c r="D2558" s="270">
        <v>3787.3399000000004</v>
      </c>
      <c r="E2558" s="270">
        <v>2003.6310500000002</v>
      </c>
      <c r="F2558" s="270">
        <v>168.5771</v>
      </c>
      <c r="G2558" s="270">
        <v>1873.1518000000001</v>
      </c>
      <c r="H2558" s="270">
        <v>15741.25455</v>
      </c>
    </row>
    <row r="2559" spans="1:8">
      <c r="A2559" s="268">
        <v>42111</v>
      </c>
      <c r="B2559" s="269" t="s">
        <v>197</v>
      </c>
      <c r="C2559" s="270">
        <v>9090.578300000001</v>
      </c>
      <c r="D2559" s="270">
        <v>4353.4008000000003</v>
      </c>
      <c r="E2559" s="270">
        <v>2303.0962500000001</v>
      </c>
      <c r="F2559" s="270">
        <v>193.77279999999999</v>
      </c>
      <c r="G2559" s="270">
        <v>2153.1154500000002</v>
      </c>
      <c r="H2559" s="270">
        <v>18093.963600000003</v>
      </c>
    </row>
    <row r="2560" spans="1:8">
      <c r="A2560" s="268">
        <v>42111</v>
      </c>
      <c r="B2560" s="269" t="s">
        <v>198</v>
      </c>
      <c r="C2560" s="270">
        <v>10553.021999999999</v>
      </c>
      <c r="D2560" s="270">
        <v>5053.7523499999998</v>
      </c>
      <c r="E2560" s="270">
        <v>2673.6061499999996</v>
      </c>
      <c r="F2560" s="270">
        <v>224.94569999999999</v>
      </c>
      <c r="G2560" s="270">
        <v>2499.4972499999999</v>
      </c>
      <c r="H2560" s="270">
        <v>21004.82345</v>
      </c>
    </row>
    <row r="2561" spans="1:8">
      <c r="A2561" s="268">
        <v>42111</v>
      </c>
      <c r="B2561" s="269" t="s">
        <v>199</v>
      </c>
      <c r="C2561" s="270">
        <v>9438.4408000000003</v>
      </c>
      <c r="D2561" s="270">
        <v>4519.9897499999997</v>
      </c>
      <c r="E2561" s="270">
        <v>2391.2276499999998</v>
      </c>
      <c r="F2561" s="270">
        <v>201.18735000000001</v>
      </c>
      <c r="G2561" s="270">
        <v>2235.50765</v>
      </c>
      <c r="H2561" s="270">
        <v>18786.353199999998</v>
      </c>
    </row>
    <row r="2562" spans="1:8">
      <c r="A2562" s="268">
        <v>42111</v>
      </c>
      <c r="B2562" s="269" t="s">
        <v>200</v>
      </c>
      <c r="C2562" s="270">
        <v>6694.5846999999994</v>
      </c>
      <c r="D2562" s="270">
        <v>3205.9798499999997</v>
      </c>
      <c r="E2562" s="270">
        <v>1696.07215</v>
      </c>
      <c r="F2562" s="270">
        <v>142.70054999999999</v>
      </c>
      <c r="G2562" s="270">
        <v>1585.6214499999999</v>
      </c>
      <c r="H2562" s="270">
        <v>13324.958699999999</v>
      </c>
    </row>
    <row r="2563" spans="1:8">
      <c r="A2563" s="268">
        <v>42111</v>
      </c>
      <c r="B2563" s="269" t="s">
        <v>201</v>
      </c>
      <c r="C2563" s="270">
        <v>5438.01865</v>
      </c>
      <c r="D2563" s="270">
        <v>2604.2206500000002</v>
      </c>
      <c r="E2563" s="270">
        <v>1377.7207999999998</v>
      </c>
      <c r="F2563" s="270">
        <v>115.91535</v>
      </c>
      <c r="G2563" s="270">
        <v>1288.0016000000001</v>
      </c>
      <c r="H2563" s="270">
        <v>10823.877049999999</v>
      </c>
    </row>
    <row r="2564" spans="1:8">
      <c r="A2564" s="268">
        <v>42111</v>
      </c>
      <c r="B2564" s="269" t="s">
        <v>202</v>
      </c>
      <c r="C2564" s="270">
        <v>3045.57465</v>
      </c>
      <c r="D2564" s="270">
        <v>1458.4997000000001</v>
      </c>
      <c r="E2564" s="270">
        <v>771.596</v>
      </c>
      <c r="F2564" s="270">
        <v>64.918750000000003</v>
      </c>
      <c r="G2564" s="270">
        <v>721.34825000000001</v>
      </c>
      <c r="H2564" s="270">
        <v>6061.9373500000002</v>
      </c>
    </row>
    <row r="2565" spans="1:8">
      <c r="A2565" s="268">
        <v>42111</v>
      </c>
      <c r="B2565" s="269" t="s">
        <v>203</v>
      </c>
      <c r="C2565" s="270">
        <v>1015.19155</v>
      </c>
      <c r="D2565" s="270">
        <v>486.16685000000001</v>
      </c>
      <c r="E2565" s="270">
        <v>257.19894999999997</v>
      </c>
      <c r="F2565" s="270">
        <v>21.639299999999999</v>
      </c>
      <c r="G2565" s="270">
        <v>240.44970000000001</v>
      </c>
      <c r="H2565" s="270">
        <v>2020.6463500000002</v>
      </c>
    </row>
    <row r="2566" spans="1:8">
      <c r="A2566" s="268">
        <v>42111</v>
      </c>
      <c r="B2566" s="269" t="s">
        <v>204</v>
      </c>
      <c r="C2566" s="270">
        <v>63.892800000000001</v>
      </c>
      <c r="D2566" s="270">
        <v>30.598299999999998</v>
      </c>
      <c r="E2566" s="270">
        <v>16.1874</v>
      </c>
      <c r="F2566" s="270">
        <v>1.3617000000000001</v>
      </c>
      <c r="G2566" s="270">
        <v>15.133399999999998</v>
      </c>
      <c r="H2566" s="270">
        <v>127.17360000000001</v>
      </c>
    </row>
    <row r="2567" spans="1:8">
      <c r="A2567" s="268">
        <v>42111</v>
      </c>
      <c r="B2567" s="269" t="s">
        <v>205</v>
      </c>
      <c r="C2567" s="270">
        <v>0</v>
      </c>
      <c r="D2567" s="270">
        <v>0</v>
      </c>
      <c r="E2567" s="270">
        <v>0</v>
      </c>
      <c r="F2567" s="270">
        <v>0</v>
      </c>
      <c r="G2567" s="270">
        <v>0</v>
      </c>
      <c r="H2567" s="270">
        <v>0</v>
      </c>
    </row>
    <row r="2568" spans="1:8">
      <c r="A2568" s="268">
        <v>42111</v>
      </c>
      <c r="B2568" s="269" t="s">
        <v>71</v>
      </c>
      <c r="C2568" s="270">
        <v>0</v>
      </c>
      <c r="D2568" s="270">
        <v>0</v>
      </c>
      <c r="E2568" s="270">
        <v>0</v>
      </c>
      <c r="F2568" s="270">
        <v>0</v>
      </c>
      <c r="G2568" s="270">
        <v>0</v>
      </c>
      <c r="H2568" s="270">
        <v>0</v>
      </c>
    </row>
    <row r="2569" spans="1:8">
      <c r="A2569" s="268">
        <v>42111</v>
      </c>
      <c r="B2569" s="269" t="s">
        <v>206</v>
      </c>
      <c r="C2569" s="270">
        <v>0</v>
      </c>
      <c r="D2569" s="270">
        <v>0</v>
      </c>
      <c r="E2569" s="270">
        <v>0</v>
      </c>
      <c r="F2569" s="270">
        <v>0</v>
      </c>
      <c r="G2569" s="270">
        <v>0</v>
      </c>
      <c r="H2569" s="270">
        <v>0</v>
      </c>
    </row>
    <row r="2570" spans="1:8">
      <c r="A2570" s="268">
        <v>42112</v>
      </c>
      <c r="B2570" s="269" t="s">
        <v>185</v>
      </c>
      <c r="C2570" s="270">
        <v>0</v>
      </c>
      <c r="D2570" s="270">
        <v>0</v>
      </c>
      <c r="E2570" s="270">
        <v>0</v>
      </c>
      <c r="F2570" s="270">
        <v>0</v>
      </c>
      <c r="G2570" s="270">
        <v>0</v>
      </c>
      <c r="H2570" s="270">
        <v>0</v>
      </c>
    </row>
    <row r="2571" spans="1:8">
      <c r="A2571" s="268">
        <v>42112</v>
      </c>
      <c r="B2571" s="269" t="s">
        <v>186</v>
      </c>
      <c r="C2571" s="270">
        <v>0</v>
      </c>
      <c r="D2571" s="270">
        <v>0</v>
      </c>
      <c r="E2571" s="270">
        <v>0</v>
      </c>
      <c r="F2571" s="270">
        <v>0</v>
      </c>
      <c r="G2571" s="270">
        <v>0</v>
      </c>
      <c r="H2571" s="270">
        <v>0</v>
      </c>
    </row>
    <row r="2572" spans="1:8">
      <c r="A2572" s="268">
        <v>42112</v>
      </c>
      <c r="B2572" s="269" t="s">
        <v>187</v>
      </c>
      <c r="C2572" s="270">
        <v>0</v>
      </c>
      <c r="D2572" s="270">
        <v>0</v>
      </c>
      <c r="E2572" s="270">
        <v>0</v>
      </c>
      <c r="F2572" s="270">
        <v>0</v>
      </c>
      <c r="G2572" s="270">
        <v>0</v>
      </c>
      <c r="H2572" s="270">
        <v>0</v>
      </c>
    </row>
    <row r="2573" spans="1:8">
      <c r="A2573" s="268">
        <v>42112</v>
      </c>
      <c r="B2573" s="269" t="s">
        <v>188</v>
      </c>
      <c r="C2573" s="270">
        <v>0</v>
      </c>
      <c r="D2573" s="270">
        <v>0</v>
      </c>
      <c r="E2573" s="270">
        <v>0</v>
      </c>
      <c r="F2573" s="270">
        <v>0</v>
      </c>
      <c r="G2573" s="270">
        <v>0</v>
      </c>
      <c r="H2573" s="270">
        <v>0</v>
      </c>
    </row>
    <row r="2574" spans="1:8">
      <c r="A2574" s="268">
        <v>42112</v>
      </c>
      <c r="B2574" s="269" t="s">
        <v>189</v>
      </c>
      <c r="C2574" s="270">
        <v>0</v>
      </c>
      <c r="D2574" s="270">
        <v>0</v>
      </c>
      <c r="E2574" s="270">
        <v>0</v>
      </c>
      <c r="F2574" s="270">
        <v>0</v>
      </c>
      <c r="G2574" s="270">
        <v>0</v>
      </c>
      <c r="H2574" s="270">
        <v>0</v>
      </c>
    </row>
    <row r="2575" spans="1:8">
      <c r="A2575" s="268">
        <v>42112</v>
      </c>
      <c r="B2575" s="269" t="s">
        <v>190</v>
      </c>
      <c r="C2575" s="270">
        <v>0</v>
      </c>
      <c r="D2575" s="270">
        <v>0</v>
      </c>
      <c r="E2575" s="270">
        <v>0</v>
      </c>
      <c r="F2575" s="270">
        <v>0</v>
      </c>
      <c r="G2575" s="270">
        <v>0</v>
      </c>
      <c r="H2575" s="270">
        <v>0</v>
      </c>
    </row>
    <row r="2576" spans="1:8">
      <c r="A2576" s="268">
        <v>42112</v>
      </c>
      <c r="B2576" s="269" t="s">
        <v>191</v>
      </c>
      <c r="C2576" s="270">
        <v>7.0991999999999997</v>
      </c>
      <c r="D2576" s="270">
        <v>3.4</v>
      </c>
      <c r="E2576" s="270">
        <v>1.7986</v>
      </c>
      <c r="F2576" s="270">
        <v>0.15129999999999999</v>
      </c>
      <c r="G2576" s="270">
        <v>1.6813</v>
      </c>
      <c r="H2576" s="270">
        <v>14.130400000000002</v>
      </c>
    </row>
    <row r="2577" spans="1:8">
      <c r="A2577" s="268">
        <v>42112</v>
      </c>
      <c r="B2577" s="269" t="s">
        <v>192</v>
      </c>
      <c r="C2577" s="270">
        <v>401.10735</v>
      </c>
      <c r="D2577" s="270">
        <v>192.0864</v>
      </c>
      <c r="E2577" s="270">
        <v>101.62004999999999</v>
      </c>
      <c r="F2577" s="270">
        <v>8.5501499999999986</v>
      </c>
      <c r="G2577" s="270">
        <v>95.002799999999993</v>
      </c>
      <c r="H2577" s="270">
        <v>798.36675000000002</v>
      </c>
    </row>
    <row r="2578" spans="1:8">
      <c r="A2578" s="268">
        <v>42112</v>
      </c>
      <c r="B2578" s="269" t="s">
        <v>193</v>
      </c>
      <c r="C2578" s="270">
        <v>2246.9095499999999</v>
      </c>
      <c r="D2578" s="270">
        <v>1076.0260499999999</v>
      </c>
      <c r="E2578" s="270">
        <v>569.25435000000004</v>
      </c>
      <c r="F2578" s="270">
        <v>47.894950000000001</v>
      </c>
      <c r="G2578" s="270">
        <v>532.18329999999992</v>
      </c>
      <c r="H2578" s="270">
        <v>4472.2681999999995</v>
      </c>
    </row>
    <row r="2579" spans="1:8">
      <c r="A2579" s="268">
        <v>42112</v>
      </c>
      <c r="B2579" s="269" t="s">
        <v>65</v>
      </c>
      <c r="C2579" s="270">
        <v>5196.6441499999992</v>
      </c>
      <c r="D2579" s="270">
        <v>2488.6291499999998</v>
      </c>
      <c r="E2579" s="270">
        <v>1316.56925</v>
      </c>
      <c r="F2579" s="270">
        <v>110.77030000000001</v>
      </c>
      <c r="G2579" s="270">
        <v>1230.8323</v>
      </c>
      <c r="H2579" s="270">
        <v>10343.44515</v>
      </c>
    </row>
    <row r="2580" spans="1:8">
      <c r="A2580" s="268">
        <v>42112</v>
      </c>
      <c r="B2580" s="269" t="s">
        <v>194</v>
      </c>
      <c r="C2580" s="270">
        <v>8448.0964499999991</v>
      </c>
      <c r="D2580" s="270">
        <v>4045.7220499999999</v>
      </c>
      <c r="E2580" s="270">
        <v>2140.3237999999997</v>
      </c>
      <c r="F2580" s="270">
        <v>180.07759999999999</v>
      </c>
      <c r="G2580" s="270">
        <v>2000.9433499999998</v>
      </c>
      <c r="H2580" s="270">
        <v>16815.163249999998</v>
      </c>
    </row>
    <row r="2581" spans="1:8">
      <c r="A2581" s="268">
        <v>42112</v>
      </c>
      <c r="B2581" s="269" t="s">
        <v>195</v>
      </c>
      <c r="C2581" s="270">
        <v>11206.1518</v>
      </c>
      <c r="D2581" s="270">
        <v>5366.5310999999992</v>
      </c>
      <c r="E2581" s="270">
        <v>2839.0765000000001</v>
      </c>
      <c r="F2581" s="270">
        <v>238.86785</v>
      </c>
      <c r="G2581" s="270">
        <v>2654.1921499999999</v>
      </c>
      <c r="H2581" s="270">
        <v>22304.819400000004</v>
      </c>
    </row>
    <row r="2582" spans="1:8">
      <c r="A2582" s="268">
        <v>42112</v>
      </c>
      <c r="B2582" s="269" t="s">
        <v>196</v>
      </c>
      <c r="C2582" s="270">
        <v>12846.076350000001</v>
      </c>
      <c r="D2582" s="270">
        <v>6151.8775499999992</v>
      </c>
      <c r="E2582" s="270">
        <v>3254.5513999999998</v>
      </c>
      <c r="F2582" s="270">
        <v>273.82409999999999</v>
      </c>
      <c r="G2582" s="270">
        <v>3042.6106999999997</v>
      </c>
      <c r="H2582" s="270">
        <v>25568.9401</v>
      </c>
    </row>
    <row r="2583" spans="1:8">
      <c r="A2583" s="268">
        <v>42112</v>
      </c>
      <c r="B2583" s="269" t="s">
        <v>197</v>
      </c>
      <c r="C2583" s="270">
        <v>13815.123099999999</v>
      </c>
      <c r="D2583" s="270">
        <v>6615.9452499999998</v>
      </c>
      <c r="E2583" s="270">
        <v>3500.0594499999997</v>
      </c>
      <c r="F2583" s="270">
        <v>294.47994999999997</v>
      </c>
      <c r="G2583" s="270">
        <v>3272.1302500000002</v>
      </c>
      <c r="H2583" s="270">
        <v>27497.737999999998</v>
      </c>
    </row>
    <row r="2584" spans="1:8">
      <c r="A2584" s="268">
        <v>42112</v>
      </c>
      <c r="B2584" s="269" t="s">
        <v>198</v>
      </c>
      <c r="C2584" s="270">
        <v>13687.336649999999</v>
      </c>
      <c r="D2584" s="270">
        <v>6554.7494999999999</v>
      </c>
      <c r="E2584" s="270">
        <v>3467.6846499999997</v>
      </c>
      <c r="F2584" s="270">
        <v>291.75655</v>
      </c>
      <c r="G2584" s="270">
        <v>3241.8643000000002</v>
      </c>
      <c r="H2584" s="270">
        <v>27243.391649999998</v>
      </c>
    </row>
    <row r="2585" spans="1:8">
      <c r="A2585" s="268">
        <v>42112</v>
      </c>
      <c r="B2585" s="269" t="s">
        <v>199</v>
      </c>
      <c r="C2585" s="270">
        <v>12679.2443</v>
      </c>
      <c r="D2585" s="270">
        <v>6071.9826499999999</v>
      </c>
      <c r="E2585" s="270">
        <v>3212.2842999999998</v>
      </c>
      <c r="F2585" s="270">
        <v>270.26769999999999</v>
      </c>
      <c r="G2585" s="270">
        <v>3003.0958999999998</v>
      </c>
      <c r="H2585" s="270">
        <v>25236.87485</v>
      </c>
    </row>
    <row r="2586" spans="1:8">
      <c r="A2586" s="268">
        <v>42112</v>
      </c>
      <c r="B2586" s="269" t="s">
        <v>200</v>
      </c>
      <c r="C2586" s="270">
        <v>10734.052449999999</v>
      </c>
      <c r="D2586" s="270">
        <v>5140.4463999999998</v>
      </c>
      <c r="E2586" s="270">
        <v>2719.4704499999998</v>
      </c>
      <c r="F2586" s="270">
        <v>228.8047</v>
      </c>
      <c r="G2586" s="270">
        <v>2542.3746499999997</v>
      </c>
      <c r="H2586" s="270">
        <v>21365.148649999999</v>
      </c>
    </row>
    <row r="2587" spans="1:8">
      <c r="A2587" s="268">
        <v>42112</v>
      </c>
      <c r="B2587" s="269" t="s">
        <v>201</v>
      </c>
      <c r="C2587" s="270">
        <v>7486.1497500000005</v>
      </c>
      <c r="D2587" s="270">
        <v>3585.0535</v>
      </c>
      <c r="E2587" s="270">
        <v>1896.6143500000001</v>
      </c>
      <c r="F2587" s="270">
        <v>159.57304999999999</v>
      </c>
      <c r="G2587" s="270">
        <v>1773.1042500000001</v>
      </c>
      <c r="H2587" s="270">
        <v>14900.494899999998</v>
      </c>
    </row>
    <row r="2588" spans="1:8">
      <c r="A2588" s="268">
        <v>42112</v>
      </c>
      <c r="B2588" s="269" t="s">
        <v>202</v>
      </c>
      <c r="C2588" s="270">
        <v>3524.7732000000001</v>
      </c>
      <c r="D2588" s="270">
        <v>1687.9844000000001</v>
      </c>
      <c r="E2588" s="270">
        <v>893.00064999999995</v>
      </c>
      <c r="F2588" s="270">
        <v>75.133199999999988</v>
      </c>
      <c r="G2588" s="270">
        <v>834.84704999999997</v>
      </c>
      <c r="H2588" s="270">
        <v>7015.7385000000013</v>
      </c>
    </row>
    <row r="2589" spans="1:8">
      <c r="A2589" s="268">
        <v>42112</v>
      </c>
      <c r="B2589" s="269" t="s">
        <v>203</v>
      </c>
      <c r="C2589" s="270">
        <v>976.14594999999986</v>
      </c>
      <c r="D2589" s="270">
        <v>467.46769999999998</v>
      </c>
      <c r="E2589" s="270">
        <v>247.30664999999999</v>
      </c>
      <c r="F2589" s="270">
        <v>20.80715</v>
      </c>
      <c r="G2589" s="270">
        <v>231.20169999999999</v>
      </c>
      <c r="H2589" s="270">
        <v>1942.9291499999999</v>
      </c>
    </row>
    <row r="2590" spans="1:8">
      <c r="A2590" s="268">
        <v>42112</v>
      </c>
      <c r="B2590" s="269" t="s">
        <v>204</v>
      </c>
      <c r="C2590" s="270">
        <v>49.694399999999995</v>
      </c>
      <c r="D2590" s="270">
        <v>23.798300000000001</v>
      </c>
      <c r="E2590" s="270">
        <v>12.590199999999999</v>
      </c>
      <c r="F2590" s="270">
        <v>1.0590999999999999</v>
      </c>
      <c r="G2590" s="270">
        <v>11.76995</v>
      </c>
      <c r="H2590" s="270">
        <v>98.91194999999999</v>
      </c>
    </row>
    <row r="2591" spans="1:8">
      <c r="A2591" s="268">
        <v>42112</v>
      </c>
      <c r="B2591" s="269" t="s">
        <v>205</v>
      </c>
      <c r="C2591" s="270">
        <v>0</v>
      </c>
      <c r="D2591" s="270">
        <v>0</v>
      </c>
      <c r="E2591" s="270">
        <v>0</v>
      </c>
      <c r="F2591" s="270">
        <v>0</v>
      </c>
      <c r="G2591" s="270">
        <v>0</v>
      </c>
      <c r="H2591" s="270">
        <v>0</v>
      </c>
    </row>
    <row r="2592" spans="1:8">
      <c r="A2592" s="268">
        <v>42112</v>
      </c>
      <c r="B2592" s="269" t="s">
        <v>71</v>
      </c>
      <c r="C2592" s="270">
        <v>0</v>
      </c>
      <c r="D2592" s="270">
        <v>0</v>
      </c>
      <c r="E2592" s="270">
        <v>0</v>
      </c>
      <c r="F2592" s="270">
        <v>0</v>
      </c>
      <c r="G2592" s="270">
        <v>0</v>
      </c>
      <c r="H2592" s="270">
        <v>0</v>
      </c>
    </row>
    <row r="2593" spans="1:8">
      <c r="A2593" s="268">
        <v>42112</v>
      </c>
      <c r="B2593" s="269" t="s">
        <v>206</v>
      </c>
      <c r="C2593" s="270">
        <v>0</v>
      </c>
      <c r="D2593" s="270">
        <v>0</v>
      </c>
      <c r="E2593" s="270">
        <v>0</v>
      </c>
      <c r="F2593" s="270">
        <v>0</v>
      </c>
      <c r="G2593" s="270">
        <v>0</v>
      </c>
      <c r="H2593" s="270">
        <v>0</v>
      </c>
    </row>
    <row r="2594" spans="1:8">
      <c r="A2594" s="268">
        <v>42113</v>
      </c>
      <c r="B2594" s="269" t="s">
        <v>185</v>
      </c>
      <c r="C2594" s="270">
        <v>0</v>
      </c>
      <c r="D2594" s="270">
        <v>0</v>
      </c>
      <c r="E2594" s="270">
        <v>0</v>
      </c>
      <c r="F2594" s="270">
        <v>0</v>
      </c>
      <c r="G2594" s="270">
        <v>0</v>
      </c>
      <c r="H2594" s="270">
        <v>0</v>
      </c>
    </row>
    <row r="2595" spans="1:8">
      <c r="A2595" s="268">
        <v>42113</v>
      </c>
      <c r="B2595" s="269" t="s">
        <v>186</v>
      </c>
      <c r="C2595" s="270">
        <v>0</v>
      </c>
      <c r="D2595" s="270">
        <v>0</v>
      </c>
      <c r="E2595" s="270">
        <v>0</v>
      </c>
      <c r="F2595" s="270">
        <v>0</v>
      </c>
      <c r="G2595" s="270">
        <v>0</v>
      </c>
      <c r="H2595" s="270">
        <v>0</v>
      </c>
    </row>
    <row r="2596" spans="1:8">
      <c r="A2596" s="268">
        <v>42113</v>
      </c>
      <c r="B2596" s="269" t="s">
        <v>187</v>
      </c>
      <c r="C2596" s="270">
        <v>0</v>
      </c>
      <c r="D2596" s="270">
        <v>0</v>
      </c>
      <c r="E2596" s="270">
        <v>0</v>
      </c>
      <c r="F2596" s="270">
        <v>0</v>
      </c>
      <c r="G2596" s="270">
        <v>0</v>
      </c>
      <c r="H2596" s="270">
        <v>0</v>
      </c>
    </row>
    <row r="2597" spans="1:8">
      <c r="A2597" s="268">
        <v>42113</v>
      </c>
      <c r="B2597" s="269" t="s">
        <v>188</v>
      </c>
      <c r="C2597" s="270">
        <v>0</v>
      </c>
      <c r="D2597" s="270">
        <v>0</v>
      </c>
      <c r="E2597" s="270">
        <v>0</v>
      </c>
      <c r="F2597" s="270">
        <v>0</v>
      </c>
      <c r="G2597" s="270">
        <v>0</v>
      </c>
      <c r="H2597" s="270">
        <v>0</v>
      </c>
    </row>
    <row r="2598" spans="1:8">
      <c r="A2598" s="268">
        <v>42113</v>
      </c>
      <c r="B2598" s="269" t="s">
        <v>189</v>
      </c>
      <c r="C2598" s="270">
        <v>0</v>
      </c>
      <c r="D2598" s="270">
        <v>0</v>
      </c>
      <c r="E2598" s="270">
        <v>0</v>
      </c>
      <c r="F2598" s="270">
        <v>0</v>
      </c>
      <c r="G2598" s="270">
        <v>0</v>
      </c>
      <c r="H2598" s="270">
        <v>0</v>
      </c>
    </row>
    <row r="2599" spans="1:8">
      <c r="A2599" s="268">
        <v>42113</v>
      </c>
      <c r="B2599" s="269" t="s">
        <v>190</v>
      </c>
      <c r="C2599" s="270">
        <v>0</v>
      </c>
      <c r="D2599" s="270">
        <v>0</v>
      </c>
      <c r="E2599" s="270">
        <v>0</v>
      </c>
      <c r="F2599" s="270">
        <v>0</v>
      </c>
      <c r="G2599" s="270">
        <v>0</v>
      </c>
      <c r="H2599" s="270">
        <v>0</v>
      </c>
    </row>
    <row r="2600" spans="1:8">
      <c r="A2600" s="268">
        <v>42113</v>
      </c>
      <c r="B2600" s="269" t="s">
        <v>191</v>
      </c>
      <c r="C2600" s="270">
        <v>10.6488</v>
      </c>
      <c r="D2600" s="270">
        <v>5.0999999999999996</v>
      </c>
      <c r="E2600" s="270">
        <v>2.6978999999999997</v>
      </c>
      <c r="F2600" s="270">
        <v>0.22695000000000001</v>
      </c>
      <c r="G2600" s="270">
        <v>2.5219499999999999</v>
      </c>
      <c r="H2600" s="270">
        <v>21.195599999999995</v>
      </c>
    </row>
    <row r="2601" spans="1:8">
      <c r="A2601" s="268">
        <v>42113</v>
      </c>
      <c r="B2601" s="269" t="s">
        <v>192</v>
      </c>
      <c r="C2601" s="270">
        <v>457.90094999999997</v>
      </c>
      <c r="D2601" s="270">
        <v>219.28470000000002</v>
      </c>
      <c r="E2601" s="270">
        <v>116.00885</v>
      </c>
      <c r="F2601" s="270">
        <v>9.7605500000000003</v>
      </c>
      <c r="G2601" s="270">
        <v>108.45489999999999</v>
      </c>
      <c r="H2601" s="270">
        <v>911.40994999999998</v>
      </c>
    </row>
    <row r="2602" spans="1:8">
      <c r="A2602" s="268">
        <v>42113</v>
      </c>
      <c r="B2602" s="269" t="s">
        <v>193</v>
      </c>
      <c r="C2602" s="270">
        <v>2303.7039999999997</v>
      </c>
      <c r="D2602" s="270">
        <v>1103.22435</v>
      </c>
      <c r="E2602" s="270">
        <v>583.64314999999999</v>
      </c>
      <c r="F2602" s="270">
        <v>49.105350000000001</v>
      </c>
      <c r="G2602" s="270">
        <v>545.6354</v>
      </c>
      <c r="H2602" s="270">
        <v>4585.3122499999999</v>
      </c>
    </row>
    <row r="2603" spans="1:8">
      <c r="A2603" s="268">
        <v>42113</v>
      </c>
      <c r="B2603" s="269" t="s">
        <v>65</v>
      </c>
      <c r="C2603" s="270">
        <v>5175.3465500000002</v>
      </c>
      <c r="D2603" s="270">
        <v>2478.4300000000003</v>
      </c>
      <c r="E2603" s="270">
        <v>1311.17345</v>
      </c>
      <c r="F2603" s="270">
        <v>110.31639999999999</v>
      </c>
      <c r="G2603" s="270">
        <v>1225.78755</v>
      </c>
      <c r="H2603" s="270">
        <v>10301.05395</v>
      </c>
    </row>
    <row r="2604" spans="1:8">
      <c r="A2604" s="268">
        <v>42113</v>
      </c>
      <c r="B2604" s="269" t="s">
        <v>194</v>
      </c>
      <c r="C2604" s="270">
        <v>8444.5468500000006</v>
      </c>
      <c r="D2604" s="270">
        <v>4044.0220499999996</v>
      </c>
      <c r="E2604" s="270">
        <v>2139.4244999999996</v>
      </c>
      <c r="F2604" s="270">
        <v>180.00194999999999</v>
      </c>
      <c r="G2604" s="270">
        <v>2000.1026999999999</v>
      </c>
      <c r="H2604" s="270">
        <v>16808.098050000001</v>
      </c>
    </row>
    <row r="2605" spans="1:8">
      <c r="A2605" s="268">
        <v>42113</v>
      </c>
      <c r="B2605" s="269" t="s">
        <v>195</v>
      </c>
      <c r="C2605" s="270">
        <v>11220.350200000001</v>
      </c>
      <c r="D2605" s="270">
        <v>5373.3310999999994</v>
      </c>
      <c r="E2605" s="270">
        <v>2842.6736999999998</v>
      </c>
      <c r="F2605" s="270">
        <v>239.17044999999999</v>
      </c>
      <c r="G2605" s="270">
        <v>2657.5547499999998</v>
      </c>
      <c r="H2605" s="270">
        <v>22333.0802</v>
      </c>
    </row>
    <row r="2606" spans="1:8">
      <c r="A2606" s="268">
        <v>42113</v>
      </c>
      <c r="B2606" s="269" t="s">
        <v>196</v>
      </c>
      <c r="C2606" s="270">
        <v>12501.76345</v>
      </c>
      <c r="D2606" s="270">
        <v>5986.9885999999997</v>
      </c>
      <c r="E2606" s="270">
        <v>3167.3192999999997</v>
      </c>
      <c r="F2606" s="270">
        <v>266.48435000000001</v>
      </c>
      <c r="G2606" s="270">
        <v>2961.05915</v>
      </c>
      <c r="H2606" s="270">
        <v>24883.614849999998</v>
      </c>
    </row>
    <row r="2607" spans="1:8">
      <c r="A2607" s="268">
        <v>42113</v>
      </c>
      <c r="B2607" s="269" t="s">
        <v>197</v>
      </c>
      <c r="C2607" s="270">
        <v>13254.282899999998</v>
      </c>
      <c r="D2607" s="270">
        <v>6347.3639499999999</v>
      </c>
      <c r="E2607" s="270">
        <v>3357.9700499999999</v>
      </c>
      <c r="F2607" s="270">
        <v>282.52554999999995</v>
      </c>
      <c r="G2607" s="270">
        <v>3139.2948000000001</v>
      </c>
      <c r="H2607" s="270">
        <v>26381.437249999999</v>
      </c>
    </row>
    <row r="2608" spans="1:8">
      <c r="A2608" s="268">
        <v>42113</v>
      </c>
      <c r="B2608" s="269" t="s">
        <v>198</v>
      </c>
      <c r="C2608" s="270">
        <v>13374.970149999999</v>
      </c>
      <c r="D2608" s="270">
        <v>6405.1597000000002</v>
      </c>
      <c r="E2608" s="270">
        <v>3388.5462499999999</v>
      </c>
      <c r="F2608" s="270">
        <v>285.09764999999999</v>
      </c>
      <c r="G2608" s="270">
        <v>3167.8794499999999</v>
      </c>
      <c r="H2608" s="270">
        <v>26621.653200000004</v>
      </c>
    </row>
    <row r="2609" spans="1:8">
      <c r="A2609" s="268">
        <v>42113</v>
      </c>
      <c r="B2609" s="269" t="s">
        <v>199</v>
      </c>
      <c r="C2609" s="270">
        <v>12491.11465</v>
      </c>
      <c r="D2609" s="270">
        <v>5981.8885999999993</v>
      </c>
      <c r="E2609" s="270">
        <v>3164.6214</v>
      </c>
      <c r="F2609" s="270">
        <v>266.25740000000002</v>
      </c>
      <c r="G2609" s="270">
        <v>2958.5371999999998</v>
      </c>
      <c r="H2609" s="270">
        <v>24862.419249999999</v>
      </c>
    </row>
    <row r="2610" spans="1:8">
      <c r="A2610" s="268">
        <v>42113</v>
      </c>
      <c r="B2610" s="269" t="s">
        <v>200</v>
      </c>
      <c r="C2610" s="270">
        <v>10088.021850000001</v>
      </c>
      <c r="D2610" s="270">
        <v>4831.06765</v>
      </c>
      <c r="E2610" s="270">
        <v>2555.7986999999998</v>
      </c>
      <c r="F2610" s="270">
        <v>215.03385</v>
      </c>
      <c r="G2610" s="270">
        <v>2389.36105</v>
      </c>
      <c r="H2610" s="270">
        <v>20079.283100000001</v>
      </c>
    </row>
    <row r="2611" spans="1:8">
      <c r="A2611" s="268">
        <v>42113</v>
      </c>
      <c r="B2611" s="269" t="s">
        <v>201</v>
      </c>
      <c r="C2611" s="270">
        <v>6556.1494499999999</v>
      </c>
      <c r="D2611" s="270">
        <v>3139.6840999999999</v>
      </c>
      <c r="E2611" s="270">
        <v>1660.99945</v>
      </c>
      <c r="F2611" s="270">
        <v>139.74934999999999</v>
      </c>
      <c r="G2611" s="270">
        <v>1552.8326999999999</v>
      </c>
      <c r="H2611" s="270">
        <v>13049.41505</v>
      </c>
    </row>
    <row r="2612" spans="1:8">
      <c r="A2612" s="268">
        <v>42113</v>
      </c>
      <c r="B2612" s="269" t="s">
        <v>202</v>
      </c>
      <c r="C2612" s="270">
        <v>2793.5513499999997</v>
      </c>
      <c r="D2612" s="270">
        <v>1337.8081999999999</v>
      </c>
      <c r="E2612" s="270">
        <v>707.74570000000006</v>
      </c>
      <c r="F2612" s="270">
        <v>59.546750000000003</v>
      </c>
      <c r="G2612" s="270">
        <v>661.65614999999991</v>
      </c>
      <c r="H2612" s="270">
        <v>5560.3081499999998</v>
      </c>
    </row>
    <row r="2613" spans="1:8">
      <c r="A2613" s="268">
        <v>42113</v>
      </c>
      <c r="B2613" s="269" t="s">
        <v>203</v>
      </c>
      <c r="C2613" s="270">
        <v>919.35149999999987</v>
      </c>
      <c r="D2613" s="270">
        <v>440.26940000000002</v>
      </c>
      <c r="E2613" s="270">
        <v>232.91785000000002</v>
      </c>
      <c r="F2613" s="270">
        <v>19.59675</v>
      </c>
      <c r="G2613" s="270">
        <v>217.74959999999999</v>
      </c>
      <c r="H2613" s="270">
        <v>1829.8851</v>
      </c>
    </row>
    <row r="2614" spans="1:8">
      <c r="A2614" s="268">
        <v>42113</v>
      </c>
      <c r="B2614" s="269" t="s">
        <v>204</v>
      </c>
      <c r="C2614" s="270">
        <v>60.343200000000003</v>
      </c>
      <c r="D2614" s="270">
        <v>28.898299999999995</v>
      </c>
      <c r="E2614" s="270">
        <v>15.2881</v>
      </c>
      <c r="F2614" s="270">
        <v>1.2860499999999999</v>
      </c>
      <c r="G2614" s="270">
        <v>14.29275</v>
      </c>
      <c r="H2614" s="270">
        <v>120.10840000000002</v>
      </c>
    </row>
    <row r="2615" spans="1:8">
      <c r="A2615" s="268">
        <v>42113</v>
      </c>
      <c r="B2615" s="269" t="s">
        <v>205</v>
      </c>
      <c r="C2615" s="270">
        <v>0</v>
      </c>
      <c r="D2615" s="270">
        <v>0</v>
      </c>
      <c r="E2615" s="270">
        <v>0</v>
      </c>
      <c r="F2615" s="270">
        <v>0</v>
      </c>
      <c r="G2615" s="270">
        <v>0</v>
      </c>
      <c r="H2615" s="270">
        <v>0</v>
      </c>
    </row>
    <row r="2616" spans="1:8">
      <c r="A2616" s="268">
        <v>42113</v>
      </c>
      <c r="B2616" s="269" t="s">
        <v>71</v>
      </c>
      <c r="C2616" s="270">
        <v>0</v>
      </c>
      <c r="D2616" s="270">
        <v>0</v>
      </c>
      <c r="E2616" s="270">
        <v>0</v>
      </c>
      <c r="F2616" s="270">
        <v>0</v>
      </c>
      <c r="G2616" s="270">
        <v>0</v>
      </c>
      <c r="H2616" s="270">
        <v>0</v>
      </c>
    </row>
    <row r="2617" spans="1:8">
      <c r="A2617" s="268">
        <v>42113</v>
      </c>
      <c r="B2617" s="269" t="s">
        <v>206</v>
      </c>
      <c r="C2617" s="270">
        <v>0</v>
      </c>
      <c r="D2617" s="270">
        <v>0</v>
      </c>
      <c r="E2617" s="270">
        <v>0</v>
      </c>
      <c r="F2617" s="270">
        <v>0</v>
      </c>
      <c r="G2617" s="270">
        <v>0</v>
      </c>
      <c r="H2617" s="270">
        <v>0</v>
      </c>
    </row>
    <row r="2618" spans="1:8">
      <c r="A2618" s="268">
        <v>42114</v>
      </c>
      <c r="B2618" s="269" t="s">
        <v>185</v>
      </c>
      <c r="C2618" s="270">
        <v>0</v>
      </c>
      <c r="D2618" s="270">
        <v>0</v>
      </c>
      <c r="E2618" s="270">
        <v>0</v>
      </c>
      <c r="F2618" s="270">
        <v>0</v>
      </c>
      <c r="G2618" s="270">
        <v>0</v>
      </c>
      <c r="H2618" s="270">
        <v>0</v>
      </c>
    </row>
    <row r="2619" spans="1:8">
      <c r="A2619" s="268">
        <v>42114</v>
      </c>
      <c r="B2619" s="269" t="s">
        <v>186</v>
      </c>
      <c r="C2619" s="270">
        <v>0</v>
      </c>
      <c r="D2619" s="270">
        <v>0</v>
      </c>
      <c r="E2619" s="270">
        <v>0</v>
      </c>
      <c r="F2619" s="270">
        <v>0</v>
      </c>
      <c r="G2619" s="270">
        <v>0</v>
      </c>
      <c r="H2619" s="270">
        <v>0</v>
      </c>
    </row>
    <row r="2620" spans="1:8">
      <c r="A2620" s="268">
        <v>42114</v>
      </c>
      <c r="B2620" s="269" t="s">
        <v>187</v>
      </c>
      <c r="C2620" s="270">
        <v>0</v>
      </c>
      <c r="D2620" s="270">
        <v>0</v>
      </c>
      <c r="E2620" s="270">
        <v>0</v>
      </c>
      <c r="F2620" s="270">
        <v>0</v>
      </c>
      <c r="G2620" s="270">
        <v>0</v>
      </c>
      <c r="H2620" s="270">
        <v>0</v>
      </c>
    </row>
    <row r="2621" spans="1:8">
      <c r="A2621" s="268">
        <v>42114</v>
      </c>
      <c r="B2621" s="269" t="s">
        <v>188</v>
      </c>
      <c r="C2621" s="270">
        <v>0</v>
      </c>
      <c r="D2621" s="270">
        <v>0</v>
      </c>
      <c r="E2621" s="270">
        <v>0</v>
      </c>
      <c r="F2621" s="270">
        <v>0</v>
      </c>
      <c r="G2621" s="270">
        <v>0</v>
      </c>
      <c r="H2621" s="270">
        <v>0</v>
      </c>
    </row>
    <row r="2622" spans="1:8">
      <c r="A2622" s="268">
        <v>42114</v>
      </c>
      <c r="B2622" s="269" t="s">
        <v>189</v>
      </c>
      <c r="C2622" s="270">
        <v>0</v>
      </c>
      <c r="D2622" s="270">
        <v>0</v>
      </c>
      <c r="E2622" s="270">
        <v>0</v>
      </c>
      <c r="F2622" s="270">
        <v>0</v>
      </c>
      <c r="G2622" s="270">
        <v>0</v>
      </c>
      <c r="H2622" s="270">
        <v>0</v>
      </c>
    </row>
    <row r="2623" spans="1:8">
      <c r="A2623" s="268">
        <v>42114</v>
      </c>
      <c r="B2623" s="269" t="s">
        <v>190</v>
      </c>
      <c r="C2623" s="270">
        <v>0</v>
      </c>
      <c r="D2623" s="270">
        <v>0</v>
      </c>
      <c r="E2623" s="270">
        <v>0</v>
      </c>
      <c r="F2623" s="270">
        <v>0</v>
      </c>
      <c r="G2623" s="270">
        <v>0</v>
      </c>
      <c r="H2623" s="270">
        <v>0</v>
      </c>
    </row>
    <row r="2624" spans="1:8">
      <c r="A2624" s="268">
        <v>42114</v>
      </c>
      <c r="B2624" s="269" t="s">
        <v>191</v>
      </c>
      <c r="C2624" s="270">
        <v>14.198399999999999</v>
      </c>
      <c r="D2624" s="270">
        <v>6.7991499999999991</v>
      </c>
      <c r="E2624" s="270">
        <v>3.5972</v>
      </c>
      <c r="F2624" s="270">
        <v>0.30259999999999998</v>
      </c>
      <c r="G2624" s="270">
        <v>3.3626</v>
      </c>
      <c r="H2624" s="270">
        <v>28.25995</v>
      </c>
    </row>
    <row r="2625" spans="1:8">
      <c r="A2625" s="268">
        <v>42114</v>
      </c>
      <c r="B2625" s="269" t="s">
        <v>192</v>
      </c>
      <c r="C2625" s="270">
        <v>496.94655</v>
      </c>
      <c r="D2625" s="270">
        <v>237.98384999999999</v>
      </c>
      <c r="E2625" s="270">
        <v>125.90115</v>
      </c>
      <c r="F2625" s="270">
        <v>10.592699999999999</v>
      </c>
      <c r="G2625" s="270">
        <v>117.70289999999999</v>
      </c>
      <c r="H2625" s="270">
        <v>989.12715000000003</v>
      </c>
    </row>
    <row r="2626" spans="1:8">
      <c r="A2626" s="268">
        <v>42114</v>
      </c>
      <c r="B2626" s="269" t="s">
        <v>193</v>
      </c>
      <c r="C2626" s="270">
        <v>2310.8031999999998</v>
      </c>
      <c r="D2626" s="270">
        <v>1106.62435</v>
      </c>
      <c r="E2626" s="270">
        <v>585.44174999999996</v>
      </c>
      <c r="F2626" s="270">
        <v>49.25665</v>
      </c>
      <c r="G2626" s="270">
        <v>547.31669999999997</v>
      </c>
      <c r="H2626" s="270">
        <v>4599.442649999999</v>
      </c>
    </row>
    <row r="2627" spans="1:8">
      <c r="A2627" s="268">
        <v>42114</v>
      </c>
      <c r="B2627" s="269" t="s">
        <v>65</v>
      </c>
      <c r="C2627" s="270">
        <v>5093.7057500000001</v>
      </c>
      <c r="D2627" s="270">
        <v>2439.3325499999996</v>
      </c>
      <c r="E2627" s="270">
        <v>1290.48955</v>
      </c>
      <c r="F2627" s="270">
        <v>108.57644999999999</v>
      </c>
      <c r="G2627" s="270">
        <v>1206.4509</v>
      </c>
      <c r="H2627" s="270">
        <v>10138.555199999999</v>
      </c>
    </row>
    <row r="2628" spans="1:8">
      <c r="A2628" s="268">
        <v>42114</v>
      </c>
      <c r="B2628" s="269" t="s">
        <v>194</v>
      </c>
      <c r="C2628" s="270">
        <v>8352.2572499999987</v>
      </c>
      <c r="D2628" s="270">
        <v>3999.8254499999998</v>
      </c>
      <c r="E2628" s="270">
        <v>2116.0427</v>
      </c>
      <c r="F2628" s="270">
        <v>178.03504999999998</v>
      </c>
      <c r="G2628" s="270">
        <v>1978.2432499999998</v>
      </c>
      <c r="H2628" s="270">
        <v>16624.403700000003</v>
      </c>
    </row>
    <row r="2629" spans="1:8">
      <c r="A2629" s="268">
        <v>42114</v>
      </c>
      <c r="B2629" s="269" t="s">
        <v>195</v>
      </c>
      <c r="C2629" s="270">
        <v>11053.51815</v>
      </c>
      <c r="D2629" s="270">
        <v>5293.4362000000001</v>
      </c>
      <c r="E2629" s="270">
        <v>2800.4065999999998</v>
      </c>
      <c r="F2629" s="270">
        <v>235.61404999999999</v>
      </c>
      <c r="G2629" s="270">
        <v>2618.0407999999998</v>
      </c>
      <c r="H2629" s="270">
        <v>22001.015799999997</v>
      </c>
    </row>
    <row r="2630" spans="1:8">
      <c r="A2630" s="268">
        <v>42114</v>
      </c>
      <c r="B2630" s="269" t="s">
        <v>196</v>
      </c>
      <c r="C2630" s="270">
        <v>12760.88595</v>
      </c>
      <c r="D2630" s="270">
        <v>6111.0801000000001</v>
      </c>
      <c r="E2630" s="270">
        <v>3232.9682000000003</v>
      </c>
      <c r="F2630" s="270">
        <v>272.00849999999997</v>
      </c>
      <c r="G2630" s="270">
        <v>3022.43255</v>
      </c>
      <c r="H2630" s="270">
        <v>25399.3753</v>
      </c>
    </row>
    <row r="2631" spans="1:8">
      <c r="A2631" s="268">
        <v>42114</v>
      </c>
      <c r="B2631" s="269" t="s">
        <v>197</v>
      </c>
      <c r="C2631" s="270">
        <v>13463.710999999999</v>
      </c>
      <c r="D2631" s="270">
        <v>6447.65715</v>
      </c>
      <c r="E2631" s="270">
        <v>3411.0287499999999</v>
      </c>
      <c r="F2631" s="270">
        <v>286.98974999999996</v>
      </c>
      <c r="G2631" s="270">
        <v>3188.8982499999997</v>
      </c>
      <c r="H2631" s="270">
        <v>26798.284899999995</v>
      </c>
    </row>
    <row r="2632" spans="1:8">
      <c r="A2632" s="268">
        <v>42114</v>
      </c>
      <c r="B2632" s="269" t="s">
        <v>198</v>
      </c>
      <c r="C2632" s="270">
        <v>13449.51175</v>
      </c>
      <c r="D2632" s="270">
        <v>6440.8571499999998</v>
      </c>
      <c r="E2632" s="270">
        <v>3407.4315499999998</v>
      </c>
      <c r="F2632" s="270">
        <v>286.68714999999997</v>
      </c>
      <c r="G2632" s="270">
        <v>3185.5347999999999</v>
      </c>
      <c r="H2632" s="270">
        <v>26770.022399999998</v>
      </c>
    </row>
    <row r="2633" spans="1:8">
      <c r="A2633" s="268">
        <v>42114</v>
      </c>
      <c r="B2633" s="269" t="s">
        <v>199</v>
      </c>
      <c r="C2633" s="270">
        <v>12498.21385</v>
      </c>
      <c r="D2633" s="270">
        <v>5985.2885999999999</v>
      </c>
      <c r="E2633" s="270">
        <v>3166.4199999999996</v>
      </c>
      <c r="F2633" s="270">
        <v>266.40870000000001</v>
      </c>
      <c r="G2633" s="270">
        <v>2960.2184999999999</v>
      </c>
      <c r="H2633" s="270">
        <v>24876.549649999997</v>
      </c>
    </row>
    <row r="2634" spans="1:8">
      <c r="A2634" s="268">
        <v>42114</v>
      </c>
      <c r="B2634" s="269" t="s">
        <v>200</v>
      </c>
      <c r="C2634" s="270">
        <v>10464.281149999999</v>
      </c>
      <c r="D2634" s="270">
        <v>5011.2557500000003</v>
      </c>
      <c r="E2634" s="270">
        <v>2651.12365</v>
      </c>
      <c r="F2634" s="270">
        <v>223.05444999999997</v>
      </c>
      <c r="G2634" s="270">
        <v>2478.4793</v>
      </c>
      <c r="H2634" s="270">
        <v>20828.194299999999</v>
      </c>
    </row>
    <row r="2635" spans="1:8">
      <c r="A2635" s="268">
        <v>42114</v>
      </c>
      <c r="B2635" s="269" t="s">
        <v>201</v>
      </c>
      <c r="C2635" s="270">
        <v>7411.6073000000006</v>
      </c>
      <c r="D2635" s="270">
        <v>3549.3560499999999</v>
      </c>
      <c r="E2635" s="270">
        <v>1877.7299</v>
      </c>
      <c r="F2635" s="270">
        <v>157.98439999999999</v>
      </c>
      <c r="G2635" s="270">
        <v>1755.4488999999999</v>
      </c>
      <c r="H2635" s="270">
        <v>14752.126549999999</v>
      </c>
    </row>
    <row r="2636" spans="1:8">
      <c r="A2636" s="268">
        <v>42114</v>
      </c>
      <c r="B2636" s="269" t="s">
        <v>202</v>
      </c>
      <c r="C2636" s="270">
        <v>3588.6659999999997</v>
      </c>
      <c r="D2636" s="270">
        <v>1718.58185</v>
      </c>
      <c r="E2636" s="270">
        <v>909.18804999999998</v>
      </c>
      <c r="F2636" s="270">
        <v>76.494900000000001</v>
      </c>
      <c r="G2636" s="270">
        <v>849.98044999999991</v>
      </c>
      <c r="H2636" s="270">
        <v>7142.9112499999992</v>
      </c>
    </row>
    <row r="2637" spans="1:8">
      <c r="A2637" s="268">
        <v>42114</v>
      </c>
      <c r="B2637" s="269" t="s">
        <v>203</v>
      </c>
      <c r="C2637" s="270">
        <v>1164.2756000000002</v>
      </c>
      <c r="D2637" s="270">
        <v>557.56175000000007</v>
      </c>
      <c r="E2637" s="270">
        <v>294.96870000000001</v>
      </c>
      <c r="F2637" s="270">
        <v>24.817449999999997</v>
      </c>
      <c r="G2637" s="270">
        <v>275.76039999999995</v>
      </c>
      <c r="H2637" s="270">
        <v>2317.3839000000003</v>
      </c>
    </row>
    <row r="2638" spans="1:8">
      <c r="A2638" s="268">
        <v>42114</v>
      </c>
      <c r="B2638" s="269" t="s">
        <v>204</v>
      </c>
      <c r="C2638" s="270">
        <v>60.343200000000003</v>
      </c>
      <c r="D2638" s="270">
        <v>28.898299999999995</v>
      </c>
      <c r="E2638" s="270">
        <v>15.2881</v>
      </c>
      <c r="F2638" s="270">
        <v>1.2860499999999999</v>
      </c>
      <c r="G2638" s="270">
        <v>14.29275</v>
      </c>
      <c r="H2638" s="270">
        <v>120.10840000000002</v>
      </c>
    </row>
    <row r="2639" spans="1:8">
      <c r="A2639" s="268">
        <v>42114</v>
      </c>
      <c r="B2639" s="269" t="s">
        <v>205</v>
      </c>
      <c r="C2639" s="270">
        <v>0</v>
      </c>
      <c r="D2639" s="270">
        <v>0</v>
      </c>
      <c r="E2639" s="270">
        <v>0</v>
      </c>
      <c r="F2639" s="270">
        <v>0</v>
      </c>
      <c r="G2639" s="270">
        <v>0</v>
      </c>
      <c r="H2639" s="270">
        <v>0</v>
      </c>
    </row>
    <row r="2640" spans="1:8">
      <c r="A2640" s="268">
        <v>42114</v>
      </c>
      <c r="B2640" s="269" t="s">
        <v>71</v>
      </c>
      <c r="C2640" s="270">
        <v>0</v>
      </c>
      <c r="D2640" s="270">
        <v>0</v>
      </c>
      <c r="E2640" s="270">
        <v>0</v>
      </c>
      <c r="F2640" s="270">
        <v>0</v>
      </c>
      <c r="G2640" s="270">
        <v>0</v>
      </c>
      <c r="H2640" s="270">
        <v>0</v>
      </c>
    </row>
    <row r="2641" spans="1:8">
      <c r="A2641" s="268">
        <v>42114</v>
      </c>
      <c r="B2641" s="269" t="s">
        <v>206</v>
      </c>
      <c r="C2641" s="270">
        <v>0</v>
      </c>
      <c r="D2641" s="270">
        <v>0</v>
      </c>
      <c r="E2641" s="270">
        <v>0</v>
      </c>
      <c r="F2641" s="270">
        <v>0</v>
      </c>
      <c r="G2641" s="270">
        <v>0</v>
      </c>
      <c r="H2641" s="270">
        <v>0</v>
      </c>
    </row>
    <row r="2642" spans="1:8">
      <c r="A2642" s="268">
        <v>42115</v>
      </c>
      <c r="B2642" s="269" t="s">
        <v>185</v>
      </c>
      <c r="C2642" s="270">
        <v>0</v>
      </c>
      <c r="D2642" s="270">
        <v>0</v>
      </c>
      <c r="E2642" s="270">
        <v>0</v>
      </c>
      <c r="F2642" s="270">
        <v>0</v>
      </c>
      <c r="G2642" s="270">
        <v>0</v>
      </c>
      <c r="H2642" s="270">
        <v>0</v>
      </c>
    </row>
    <row r="2643" spans="1:8">
      <c r="A2643" s="268">
        <v>42115</v>
      </c>
      <c r="B2643" s="269" t="s">
        <v>186</v>
      </c>
      <c r="C2643" s="270">
        <v>0</v>
      </c>
      <c r="D2643" s="270">
        <v>0</v>
      </c>
      <c r="E2643" s="270">
        <v>0</v>
      </c>
      <c r="F2643" s="270">
        <v>0</v>
      </c>
      <c r="G2643" s="270">
        <v>0</v>
      </c>
      <c r="H2643" s="270">
        <v>0</v>
      </c>
    </row>
    <row r="2644" spans="1:8">
      <c r="A2644" s="268">
        <v>42115</v>
      </c>
      <c r="B2644" s="269" t="s">
        <v>187</v>
      </c>
      <c r="C2644" s="270">
        <v>0</v>
      </c>
      <c r="D2644" s="270">
        <v>0</v>
      </c>
      <c r="E2644" s="270">
        <v>0</v>
      </c>
      <c r="F2644" s="270">
        <v>0</v>
      </c>
      <c r="G2644" s="270">
        <v>0</v>
      </c>
      <c r="H2644" s="270">
        <v>0</v>
      </c>
    </row>
    <row r="2645" spans="1:8">
      <c r="A2645" s="268">
        <v>42115</v>
      </c>
      <c r="B2645" s="269" t="s">
        <v>188</v>
      </c>
      <c r="C2645" s="270">
        <v>0</v>
      </c>
      <c r="D2645" s="270">
        <v>0</v>
      </c>
      <c r="E2645" s="270">
        <v>0</v>
      </c>
      <c r="F2645" s="270">
        <v>0</v>
      </c>
      <c r="G2645" s="270">
        <v>0</v>
      </c>
      <c r="H2645" s="270">
        <v>0</v>
      </c>
    </row>
    <row r="2646" spans="1:8">
      <c r="A2646" s="268">
        <v>42115</v>
      </c>
      <c r="B2646" s="269" t="s">
        <v>189</v>
      </c>
      <c r="C2646" s="270">
        <v>0</v>
      </c>
      <c r="D2646" s="270">
        <v>0</v>
      </c>
      <c r="E2646" s="270">
        <v>0</v>
      </c>
      <c r="F2646" s="270">
        <v>0</v>
      </c>
      <c r="G2646" s="270">
        <v>0</v>
      </c>
      <c r="H2646" s="270">
        <v>0</v>
      </c>
    </row>
    <row r="2647" spans="1:8">
      <c r="A2647" s="268">
        <v>42115</v>
      </c>
      <c r="B2647" s="269" t="s">
        <v>190</v>
      </c>
      <c r="C2647" s="270">
        <v>0</v>
      </c>
      <c r="D2647" s="270">
        <v>0</v>
      </c>
      <c r="E2647" s="270">
        <v>0</v>
      </c>
      <c r="F2647" s="270">
        <v>0</v>
      </c>
      <c r="G2647" s="270">
        <v>0</v>
      </c>
      <c r="H2647" s="270">
        <v>0</v>
      </c>
    </row>
    <row r="2648" spans="1:8">
      <c r="A2648" s="268">
        <v>42115</v>
      </c>
      <c r="B2648" s="269" t="s">
        <v>191</v>
      </c>
      <c r="C2648" s="270">
        <v>17.747999999999998</v>
      </c>
      <c r="D2648" s="270">
        <v>8.4991500000000002</v>
      </c>
      <c r="E2648" s="270">
        <v>4.4965000000000002</v>
      </c>
      <c r="F2648" s="270">
        <v>0.37824999999999998</v>
      </c>
      <c r="G2648" s="270">
        <v>4.2032499999999997</v>
      </c>
      <c r="H2648" s="270">
        <v>35.325149999999994</v>
      </c>
    </row>
    <row r="2649" spans="1:8">
      <c r="A2649" s="268">
        <v>42115</v>
      </c>
      <c r="B2649" s="269" t="s">
        <v>192</v>
      </c>
      <c r="C2649" s="270">
        <v>493.39694999999995</v>
      </c>
      <c r="D2649" s="270">
        <v>236.28385</v>
      </c>
      <c r="E2649" s="270">
        <v>125.00185</v>
      </c>
      <c r="F2649" s="270">
        <v>10.517049999999999</v>
      </c>
      <c r="G2649" s="270">
        <v>116.8614</v>
      </c>
      <c r="H2649" s="270">
        <v>982.06110000000001</v>
      </c>
    </row>
    <row r="2650" spans="1:8">
      <c r="A2650" s="268">
        <v>42115</v>
      </c>
      <c r="B2650" s="269" t="s">
        <v>193</v>
      </c>
      <c r="C2650" s="270">
        <v>2360.4976000000001</v>
      </c>
      <c r="D2650" s="270">
        <v>1130.42265</v>
      </c>
      <c r="E2650" s="270">
        <v>598.03194999999994</v>
      </c>
      <c r="F2650" s="270">
        <v>50.315750000000001</v>
      </c>
      <c r="G2650" s="270">
        <v>559.08664999999996</v>
      </c>
      <c r="H2650" s="270">
        <v>4698.3545999999997</v>
      </c>
    </row>
    <row r="2651" spans="1:8">
      <c r="A2651" s="268">
        <v>42115</v>
      </c>
      <c r="B2651" s="269" t="s">
        <v>65</v>
      </c>
      <c r="C2651" s="270">
        <v>5193.0945499999998</v>
      </c>
      <c r="D2651" s="270">
        <v>2486.9291499999999</v>
      </c>
      <c r="E2651" s="270">
        <v>1315.66995</v>
      </c>
      <c r="F2651" s="270">
        <v>110.69465000000001</v>
      </c>
      <c r="G2651" s="270">
        <v>1229.9916499999999</v>
      </c>
      <c r="H2651" s="270">
        <v>10336.37995</v>
      </c>
    </row>
    <row r="2652" spans="1:8">
      <c r="A2652" s="268">
        <v>42115</v>
      </c>
      <c r="B2652" s="269" t="s">
        <v>194</v>
      </c>
      <c r="C2652" s="270">
        <v>8277.7147999999997</v>
      </c>
      <c r="D2652" s="270">
        <v>3964.1280000000002</v>
      </c>
      <c r="E2652" s="270">
        <v>2097.1574000000001</v>
      </c>
      <c r="F2652" s="270">
        <v>176.44555</v>
      </c>
      <c r="G2652" s="270">
        <v>1960.5879</v>
      </c>
      <c r="H2652" s="270">
        <v>16476.033649999998</v>
      </c>
    </row>
    <row r="2653" spans="1:8">
      <c r="A2653" s="268">
        <v>42115</v>
      </c>
      <c r="B2653" s="269" t="s">
        <v>195</v>
      </c>
      <c r="C2653" s="270">
        <v>10861.838899999999</v>
      </c>
      <c r="D2653" s="270">
        <v>5201.6421499999997</v>
      </c>
      <c r="E2653" s="270">
        <v>2751.8452499999999</v>
      </c>
      <c r="F2653" s="270">
        <v>231.52810000000002</v>
      </c>
      <c r="G2653" s="270">
        <v>2572.6414500000001</v>
      </c>
      <c r="H2653" s="270">
        <v>21619.495849999996</v>
      </c>
    </row>
    <row r="2654" spans="1:8">
      <c r="A2654" s="268">
        <v>42115</v>
      </c>
      <c r="B2654" s="269" t="s">
        <v>196</v>
      </c>
      <c r="C2654" s="270">
        <v>12473.36665</v>
      </c>
      <c r="D2654" s="270">
        <v>5973.3894499999997</v>
      </c>
      <c r="E2654" s="270">
        <v>3160.1248999999998</v>
      </c>
      <c r="F2654" s="270">
        <v>265.87914999999998</v>
      </c>
      <c r="G2654" s="270">
        <v>2954.3339499999997</v>
      </c>
      <c r="H2654" s="270">
        <v>24827.094099999998</v>
      </c>
    </row>
    <row r="2655" spans="1:8">
      <c r="A2655" s="268">
        <v>42115</v>
      </c>
      <c r="B2655" s="269" t="s">
        <v>197</v>
      </c>
      <c r="C2655" s="270">
        <v>13240.084499999999</v>
      </c>
      <c r="D2655" s="270">
        <v>6340.5639499999997</v>
      </c>
      <c r="E2655" s="270">
        <v>3354.3728499999997</v>
      </c>
      <c r="F2655" s="270">
        <v>282.22294999999997</v>
      </c>
      <c r="G2655" s="270">
        <v>3135.9313499999998</v>
      </c>
      <c r="H2655" s="270">
        <v>26353.175599999999</v>
      </c>
    </row>
    <row r="2656" spans="1:8">
      <c r="A2656" s="268">
        <v>42115</v>
      </c>
      <c r="B2656" s="269" t="s">
        <v>198</v>
      </c>
      <c r="C2656" s="270">
        <v>12966.7636</v>
      </c>
      <c r="D2656" s="270">
        <v>6209.6732999999995</v>
      </c>
      <c r="E2656" s="270">
        <v>3285.1276000000003</v>
      </c>
      <c r="F2656" s="270">
        <v>276.39620000000002</v>
      </c>
      <c r="G2656" s="270">
        <v>3071.19535</v>
      </c>
      <c r="H2656" s="270">
        <v>25809.156049999998</v>
      </c>
    </row>
    <row r="2657" spans="1:8">
      <c r="A2657" s="268">
        <v>42115</v>
      </c>
      <c r="B2657" s="269" t="s">
        <v>199</v>
      </c>
      <c r="C2657" s="270">
        <v>11908.976849999999</v>
      </c>
      <c r="D2657" s="270">
        <v>5703.10815</v>
      </c>
      <c r="E2657" s="270">
        <v>3017.1370499999998</v>
      </c>
      <c r="F2657" s="270">
        <v>253.84909999999999</v>
      </c>
      <c r="G2657" s="270">
        <v>2820.6570000000002</v>
      </c>
      <c r="H2657" s="270">
        <v>23703.728149999999</v>
      </c>
    </row>
    <row r="2658" spans="1:8">
      <c r="A2658" s="268">
        <v>42115</v>
      </c>
      <c r="B2658" s="269" t="s">
        <v>200</v>
      </c>
      <c r="C2658" s="270">
        <v>9977.9833999999992</v>
      </c>
      <c r="D2658" s="270">
        <v>4778.3718999999992</v>
      </c>
      <c r="E2658" s="270">
        <v>2527.9204</v>
      </c>
      <c r="F2658" s="270">
        <v>212.68870000000001</v>
      </c>
      <c r="G2658" s="270">
        <v>2363.29835</v>
      </c>
      <c r="H2658" s="270">
        <v>19860.262749999998</v>
      </c>
    </row>
    <row r="2659" spans="1:8">
      <c r="A2659" s="268">
        <v>42115</v>
      </c>
      <c r="B2659" s="269" t="s">
        <v>201</v>
      </c>
      <c r="C2659" s="270">
        <v>7124.0880000000006</v>
      </c>
      <c r="D2659" s="270">
        <v>3411.6653999999999</v>
      </c>
      <c r="E2659" s="270">
        <v>1804.8866</v>
      </c>
      <c r="F2659" s="270">
        <v>151.85504999999998</v>
      </c>
      <c r="G2659" s="270">
        <v>1687.3502999999998</v>
      </c>
      <c r="H2659" s="270">
        <v>14179.845350000001</v>
      </c>
    </row>
    <row r="2660" spans="1:8">
      <c r="A2660" s="268">
        <v>42115</v>
      </c>
      <c r="B2660" s="269" t="s">
        <v>202</v>
      </c>
      <c r="C2660" s="270">
        <v>3460.8803999999996</v>
      </c>
      <c r="D2660" s="270">
        <v>1657.3860999999999</v>
      </c>
      <c r="E2660" s="270">
        <v>876.81325000000004</v>
      </c>
      <c r="F2660" s="270">
        <v>73.771500000000003</v>
      </c>
      <c r="G2660" s="270">
        <v>819.71365000000003</v>
      </c>
      <c r="H2660" s="270">
        <v>6888.5648999999994</v>
      </c>
    </row>
    <row r="2661" spans="1:8">
      <c r="A2661" s="268">
        <v>42115</v>
      </c>
      <c r="B2661" s="269" t="s">
        <v>203</v>
      </c>
      <c r="C2661" s="270">
        <v>1111.0316</v>
      </c>
      <c r="D2661" s="270">
        <v>532.06344999999999</v>
      </c>
      <c r="E2661" s="270">
        <v>281.47919999999999</v>
      </c>
      <c r="F2661" s="270">
        <v>23.682699999999997</v>
      </c>
      <c r="G2661" s="270">
        <v>263.14894999999996</v>
      </c>
      <c r="H2661" s="270">
        <v>2211.4058999999997</v>
      </c>
    </row>
    <row r="2662" spans="1:8">
      <c r="A2662" s="268">
        <v>42115</v>
      </c>
      <c r="B2662" s="269" t="s">
        <v>204</v>
      </c>
      <c r="C2662" s="270">
        <v>74.542450000000002</v>
      </c>
      <c r="D2662" s="270">
        <v>35.697449999999996</v>
      </c>
      <c r="E2662" s="270">
        <v>18.885300000000001</v>
      </c>
      <c r="F2662" s="270">
        <v>1.5886499999999999</v>
      </c>
      <c r="G2662" s="270">
        <v>17.655349999999999</v>
      </c>
      <c r="H2662" s="270">
        <v>148.36920000000001</v>
      </c>
    </row>
    <row r="2663" spans="1:8">
      <c r="A2663" s="268">
        <v>42115</v>
      </c>
      <c r="B2663" s="269" t="s">
        <v>205</v>
      </c>
      <c r="C2663" s="270">
        <v>0</v>
      </c>
      <c r="D2663" s="270">
        <v>0</v>
      </c>
      <c r="E2663" s="270">
        <v>0</v>
      </c>
      <c r="F2663" s="270">
        <v>0</v>
      </c>
      <c r="G2663" s="270">
        <v>0</v>
      </c>
      <c r="H2663" s="270">
        <v>0</v>
      </c>
    </row>
    <row r="2664" spans="1:8">
      <c r="A2664" s="268">
        <v>42115</v>
      </c>
      <c r="B2664" s="269" t="s">
        <v>71</v>
      </c>
      <c r="C2664" s="270">
        <v>0</v>
      </c>
      <c r="D2664" s="270">
        <v>0</v>
      </c>
      <c r="E2664" s="270">
        <v>0</v>
      </c>
      <c r="F2664" s="270">
        <v>0</v>
      </c>
      <c r="G2664" s="270">
        <v>0</v>
      </c>
      <c r="H2664" s="270">
        <v>0</v>
      </c>
    </row>
    <row r="2665" spans="1:8">
      <c r="A2665" s="268">
        <v>42115</v>
      </c>
      <c r="B2665" s="269" t="s">
        <v>206</v>
      </c>
      <c r="C2665" s="270">
        <v>0</v>
      </c>
      <c r="D2665" s="270">
        <v>0</v>
      </c>
      <c r="E2665" s="270">
        <v>0</v>
      </c>
      <c r="F2665" s="270">
        <v>0</v>
      </c>
      <c r="G2665" s="270">
        <v>0</v>
      </c>
      <c r="H2665" s="270">
        <v>0</v>
      </c>
    </row>
    <row r="2666" spans="1:8">
      <c r="A2666" s="268">
        <v>42116</v>
      </c>
      <c r="B2666" s="269" t="s">
        <v>185</v>
      </c>
      <c r="C2666" s="270">
        <v>0</v>
      </c>
      <c r="D2666" s="270">
        <v>0</v>
      </c>
      <c r="E2666" s="270">
        <v>0</v>
      </c>
      <c r="F2666" s="270">
        <v>0</v>
      </c>
      <c r="G2666" s="270">
        <v>0</v>
      </c>
      <c r="H2666" s="270">
        <v>0</v>
      </c>
    </row>
    <row r="2667" spans="1:8">
      <c r="A2667" s="268">
        <v>42116</v>
      </c>
      <c r="B2667" s="269" t="s">
        <v>186</v>
      </c>
      <c r="C2667" s="270">
        <v>0</v>
      </c>
      <c r="D2667" s="270">
        <v>0</v>
      </c>
      <c r="E2667" s="270">
        <v>0</v>
      </c>
      <c r="F2667" s="270">
        <v>0</v>
      </c>
      <c r="G2667" s="270">
        <v>0</v>
      </c>
      <c r="H2667" s="270">
        <v>0</v>
      </c>
    </row>
    <row r="2668" spans="1:8">
      <c r="A2668" s="268">
        <v>42116</v>
      </c>
      <c r="B2668" s="269" t="s">
        <v>187</v>
      </c>
      <c r="C2668" s="270">
        <v>0</v>
      </c>
      <c r="D2668" s="270">
        <v>0</v>
      </c>
      <c r="E2668" s="270">
        <v>0</v>
      </c>
      <c r="F2668" s="270">
        <v>0</v>
      </c>
      <c r="G2668" s="270">
        <v>0</v>
      </c>
      <c r="H2668" s="270">
        <v>0</v>
      </c>
    </row>
    <row r="2669" spans="1:8">
      <c r="A2669" s="268">
        <v>42116</v>
      </c>
      <c r="B2669" s="269" t="s">
        <v>188</v>
      </c>
      <c r="C2669" s="270">
        <v>0</v>
      </c>
      <c r="D2669" s="270">
        <v>0</v>
      </c>
      <c r="E2669" s="270">
        <v>0</v>
      </c>
      <c r="F2669" s="270">
        <v>0</v>
      </c>
      <c r="G2669" s="270">
        <v>0</v>
      </c>
      <c r="H2669" s="270">
        <v>0</v>
      </c>
    </row>
    <row r="2670" spans="1:8">
      <c r="A2670" s="268">
        <v>42116</v>
      </c>
      <c r="B2670" s="269" t="s">
        <v>189</v>
      </c>
      <c r="C2670" s="270">
        <v>0</v>
      </c>
      <c r="D2670" s="270">
        <v>0</v>
      </c>
      <c r="E2670" s="270">
        <v>0</v>
      </c>
      <c r="F2670" s="270">
        <v>0</v>
      </c>
      <c r="G2670" s="270">
        <v>0</v>
      </c>
      <c r="H2670" s="270">
        <v>0</v>
      </c>
    </row>
    <row r="2671" spans="1:8">
      <c r="A2671" s="268">
        <v>42116</v>
      </c>
      <c r="B2671" s="269" t="s">
        <v>190</v>
      </c>
      <c r="C2671" s="270">
        <v>0</v>
      </c>
      <c r="D2671" s="270">
        <v>0</v>
      </c>
      <c r="E2671" s="270">
        <v>0</v>
      </c>
      <c r="F2671" s="270">
        <v>0</v>
      </c>
      <c r="G2671" s="270">
        <v>0</v>
      </c>
      <c r="H2671" s="270">
        <v>0</v>
      </c>
    </row>
    <row r="2672" spans="1:8">
      <c r="A2672" s="268">
        <v>42116</v>
      </c>
      <c r="B2672" s="269" t="s">
        <v>191</v>
      </c>
      <c r="C2672" s="270">
        <v>21.297599999999999</v>
      </c>
      <c r="D2672" s="270">
        <v>10.199149999999999</v>
      </c>
      <c r="E2672" s="270">
        <v>5.3957999999999995</v>
      </c>
      <c r="F2672" s="270">
        <v>0.45390000000000003</v>
      </c>
      <c r="G2672" s="270">
        <v>5.0447499999999996</v>
      </c>
      <c r="H2672" s="270">
        <v>42.391199999999998</v>
      </c>
    </row>
    <row r="2673" spans="1:8">
      <c r="A2673" s="268">
        <v>42116</v>
      </c>
      <c r="B2673" s="269" t="s">
        <v>192</v>
      </c>
      <c r="C2673" s="270">
        <v>546.64179999999999</v>
      </c>
      <c r="D2673" s="270">
        <v>261.78215</v>
      </c>
      <c r="E2673" s="270">
        <v>138.49135000000001</v>
      </c>
      <c r="F2673" s="270">
        <v>11.6518</v>
      </c>
      <c r="G2673" s="270">
        <v>129.47284999999999</v>
      </c>
      <c r="H2673" s="270">
        <v>1088.0399500000001</v>
      </c>
    </row>
    <row r="2674" spans="1:8">
      <c r="A2674" s="268">
        <v>42116</v>
      </c>
      <c r="B2674" s="269" t="s">
        <v>193</v>
      </c>
      <c r="C2674" s="270">
        <v>2293.0551999999998</v>
      </c>
      <c r="D2674" s="270">
        <v>1098.12435</v>
      </c>
      <c r="E2674" s="270">
        <v>580.94524999999999</v>
      </c>
      <c r="F2674" s="270">
        <v>48.878399999999999</v>
      </c>
      <c r="G2674" s="270">
        <v>543.11344999999994</v>
      </c>
      <c r="H2674" s="270">
        <v>4564.1166499999999</v>
      </c>
    </row>
    <row r="2675" spans="1:8">
      <c r="A2675" s="268">
        <v>42116</v>
      </c>
      <c r="B2675" s="269" t="s">
        <v>65</v>
      </c>
      <c r="C2675" s="270">
        <v>5090.1561499999998</v>
      </c>
      <c r="D2675" s="270">
        <v>2437.6325499999998</v>
      </c>
      <c r="E2675" s="270">
        <v>1289.59025</v>
      </c>
      <c r="F2675" s="270">
        <v>108.5008</v>
      </c>
      <c r="G2675" s="270">
        <v>1205.61025</v>
      </c>
      <c r="H2675" s="270">
        <v>10131.489999999998</v>
      </c>
    </row>
    <row r="2676" spans="1:8">
      <c r="A2676" s="268">
        <v>42116</v>
      </c>
      <c r="B2676" s="269" t="s">
        <v>194</v>
      </c>
      <c r="C2676" s="270">
        <v>7709.7754000000004</v>
      </c>
      <c r="D2676" s="270">
        <v>3692.1467000000002</v>
      </c>
      <c r="E2676" s="270">
        <v>1953.27025</v>
      </c>
      <c r="F2676" s="270">
        <v>164.33985000000001</v>
      </c>
      <c r="G2676" s="270">
        <v>1826.0703000000001</v>
      </c>
      <c r="H2676" s="270">
        <v>15345.602500000001</v>
      </c>
    </row>
    <row r="2677" spans="1:8">
      <c r="A2677" s="268">
        <v>42116</v>
      </c>
      <c r="B2677" s="269" t="s">
        <v>195</v>
      </c>
      <c r="C2677" s="270">
        <v>10258.403499999999</v>
      </c>
      <c r="D2677" s="270">
        <v>4912.66255</v>
      </c>
      <c r="E2677" s="270">
        <v>2598.9651000000003</v>
      </c>
      <c r="F2677" s="270">
        <v>218.66590000000002</v>
      </c>
      <c r="G2677" s="270">
        <v>2429.7164999999995</v>
      </c>
      <c r="H2677" s="270">
        <v>20418.413550000001</v>
      </c>
    </row>
    <row r="2678" spans="1:8">
      <c r="A2678" s="268">
        <v>42116</v>
      </c>
      <c r="B2678" s="269" t="s">
        <v>196</v>
      </c>
      <c r="C2678" s="270">
        <v>11692.4504</v>
      </c>
      <c r="D2678" s="270">
        <v>5599.4149499999994</v>
      </c>
      <c r="E2678" s="270">
        <v>2962.2806</v>
      </c>
      <c r="F2678" s="270">
        <v>249.2336</v>
      </c>
      <c r="G2678" s="270">
        <v>2769.3722499999999</v>
      </c>
      <c r="H2678" s="270">
        <v>23272.751799999998</v>
      </c>
    </row>
    <row r="2679" spans="1:8">
      <c r="A2679" s="268">
        <v>42116</v>
      </c>
      <c r="B2679" s="269" t="s">
        <v>197</v>
      </c>
      <c r="C2679" s="270">
        <v>12192.946550000001</v>
      </c>
      <c r="D2679" s="270">
        <v>5839.0987999999998</v>
      </c>
      <c r="E2679" s="270">
        <v>3089.0810500000002</v>
      </c>
      <c r="F2679" s="270">
        <v>259.90195</v>
      </c>
      <c r="G2679" s="270">
        <v>2887.9157999999998</v>
      </c>
      <c r="H2679" s="270">
        <v>24268.944149999999</v>
      </c>
    </row>
    <row r="2680" spans="1:8">
      <c r="A2680" s="268">
        <v>42116</v>
      </c>
      <c r="B2680" s="269" t="s">
        <v>198</v>
      </c>
      <c r="C2680" s="270">
        <v>10045.425799999999</v>
      </c>
      <c r="D2680" s="270">
        <v>4810.6693500000001</v>
      </c>
      <c r="E2680" s="270">
        <v>2545.0071000000003</v>
      </c>
      <c r="F2680" s="270">
        <v>214.12604999999999</v>
      </c>
      <c r="G2680" s="270">
        <v>2379.2723999999998</v>
      </c>
      <c r="H2680" s="270">
        <v>19994.500700000001</v>
      </c>
    </row>
    <row r="2681" spans="1:8">
      <c r="A2681" s="268">
        <v>42116</v>
      </c>
      <c r="B2681" s="269" t="s">
        <v>199</v>
      </c>
      <c r="C2681" s="270">
        <v>6609.3934499999996</v>
      </c>
      <c r="D2681" s="270">
        <v>3165.1824000000001</v>
      </c>
      <c r="E2681" s="270">
        <v>1674.4889499999999</v>
      </c>
      <c r="F2681" s="270">
        <v>140.88410000000002</v>
      </c>
      <c r="G2681" s="270">
        <v>1565.4433000000001</v>
      </c>
      <c r="H2681" s="270">
        <v>13155.3922</v>
      </c>
    </row>
    <row r="2682" spans="1:8">
      <c r="A2682" s="268">
        <v>42116</v>
      </c>
      <c r="B2682" s="269" t="s">
        <v>200</v>
      </c>
      <c r="C2682" s="270">
        <v>3730.65085</v>
      </c>
      <c r="D2682" s="270">
        <v>1786.5776000000001</v>
      </c>
      <c r="E2682" s="270">
        <v>945.16004999999996</v>
      </c>
      <c r="F2682" s="270">
        <v>79.521749999999997</v>
      </c>
      <c r="G2682" s="270">
        <v>883.60984999999994</v>
      </c>
      <c r="H2682" s="270">
        <v>7425.5200999999988</v>
      </c>
    </row>
    <row r="2683" spans="1:8">
      <c r="A2683" s="268">
        <v>42116</v>
      </c>
      <c r="B2683" s="269" t="s">
        <v>201</v>
      </c>
      <c r="C2683" s="270">
        <v>2995.8793999999998</v>
      </c>
      <c r="D2683" s="270">
        <v>1434.7013999999999</v>
      </c>
      <c r="E2683" s="270">
        <v>759.00579999999991</v>
      </c>
      <c r="F2683" s="270">
        <v>63.859650000000002</v>
      </c>
      <c r="G2683" s="270">
        <v>709.57830000000001</v>
      </c>
      <c r="H2683" s="270">
        <v>5963.0245500000001</v>
      </c>
    </row>
    <row r="2684" spans="1:8">
      <c r="A2684" s="268">
        <v>42116</v>
      </c>
      <c r="B2684" s="269" t="s">
        <v>202</v>
      </c>
      <c r="C2684" s="270">
        <v>1735.7646</v>
      </c>
      <c r="D2684" s="270">
        <v>831.24304999999993</v>
      </c>
      <c r="E2684" s="270">
        <v>439.75599999999997</v>
      </c>
      <c r="F2684" s="270">
        <v>36.998799999999996</v>
      </c>
      <c r="G2684" s="270">
        <v>411.11779999999999</v>
      </c>
      <c r="H2684" s="270">
        <v>3454.8802500000002</v>
      </c>
    </row>
    <row r="2685" spans="1:8">
      <c r="A2685" s="268">
        <v>42116</v>
      </c>
      <c r="B2685" s="269" t="s">
        <v>203</v>
      </c>
      <c r="C2685" s="270">
        <v>525.3442</v>
      </c>
      <c r="D2685" s="270">
        <v>251.583</v>
      </c>
      <c r="E2685" s="270">
        <v>133.09555</v>
      </c>
      <c r="F2685" s="270">
        <v>11.197899999999999</v>
      </c>
      <c r="G2685" s="270">
        <v>124.42809999999999</v>
      </c>
      <c r="H2685" s="270">
        <v>1045.6487499999998</v>
      </c>
    </row>
    <row r="2686" spans="1:8">
      <c r="A2686" s="268">
        <v>42116</v>
      </c>
      <c r="B2686" s="269" t="s">
        <v>204</v>
      </c>
      <c r="C2686" s="270">
        <v>42.595199999999998</v>
      </c>
      <c r="D2686" s="270">
        <v>20.398299999999999</v>
      </c>
      <c r="E2686" s="270">
        <v>10.791599999999999</v>
      </c>
      <c r="F2686" s="270">
        <v>0.90780000000000005</v>
      </c>
      <c r="G2686" s="270">
        <v>10.088649999999999</v>
      </c>
      <c r="H2686" s="270">
        <v>84.781549999999996</v>
      </c>
    </row>
    <row r="2687" spans="1:8">
      <c r="A2687" s="268">
        <v>42116</v>
      </c>
      <c r="B2687" s="269" t="s">
        <v>205</v>
      </c>
      <c r="C2687" s="270">
        <v>0</v>
      </c>
      <c r="D2687" s="270">
        <v>0</v>
      </c>
      <c r="E2687" s="270">
        <v>0</v>
      </c>
      <c r="F2687" s="270">
        <v>0</v>
      </c>
      <c r="G2687" s="270">
        <v>0</v>
      </c>
      <c r="H2687" s="270">
        <v>0</v>
      </c>
    </row>
    <row r="2688" spans="1:8">
      <c r="A2688" s="268">
        <v>42116</v>
      </c>
      <c r="B2688" s="269" t="s">
        <v>71</v>
      </c>
      <c r="C2688" s="270">
        <v>0</v>
      </c>
      <c r="D2688" s="270">
        <v>0</v>
      </c>
      <c r="E2688" s="270">
        <v>0</v>
      </c>
      <c r="F2688" s="270">
        <v>0</v>
      </c>
      <c r="G2688" s="270">
        <v>0</v>
      </c>
      <c r="H2688" s="270">
        <v>0</v>
      </c>
    </row>
    <row r="2689" spans="1:8">
      <c r="A2689" s="268">
        <v>42116</v>
      </c>
      <c r="B2689" s="269" t="s">
        <v>206</v>
      </c>
      <c r="C2689" s="270">
        <v>0</v>
      </c>
      <c r="D2689" s="270">
        <v>0</v>
      </c>
      <c r="E2689" s="270">
        <v>0</v>
      </c>
      <c r="F2689" s="270">
        <v>0</v>
      </c>
      <c r="G2689" s="270">
        <v>0</v>
      </c>
      <c r="H2689" s="270">
        <v>0</v>
      </c>
    </row>
    <row r="2690" spans="1:8">
      <c r="A2690" s="268">
        <v>42117</v>
      </c>
      <c r="B2690" s="269" t="s">
        <v>185</v>
      </c>
      <c r="C2690" s="270">
        <v>0</v>
      </c>
      <c r="D2690" s="270">
        <v>0</v>
      </c>
      <c r="E2690" s="270">
        <v>0</v>
      </c>
      <c r="F2690" s="270">
        <v>0</v>
      </c>
      <c r="G2690" s="270">
        <v>0</v>
      </c>
      <c r="H2690" s="270">
        <v>0</v>
      </c>
    </row>
    <row r="2691" spans="1:8">
      <c r="A2691" s="268">
        <v>42117</v>
      </c>
      <c r="B2691" s="269" t="s">
        <v>186</v>
      </c>
      <c r="C2691" s="270">
        <v>0</v>
      </c>
      <c r="D2691" s="270">
        <v>0</v>
      </c>
      <c r="E2691" s="270">
        <v>0</v>
      </c>
      <c r="F2691" s="270">
        <v>0</v>
      </c>
      <c r="G2691" s="270">
        <v>0</v>
      </c>
      <c r="H2691" s="270">
        <v>0</v>
      </c>
    </row>
    <row r="2692" spans="1:8">
      <c r="A2692" s="268">
        <v>42117</v>
      </c>
      <c r="B2692" s="269" t="s">
        <v>187</v>
      </c>
      <c r="C2692" s="270">
        <v>0</v>
      </c>
      <c r="D2692" s="270">
        <v>0</v>
      </c>
      <c r="E2692" s="270">
        <v>0</v>
      </c>
      <c r="F2692" s="270">
        <v>0</v>
      </c>
      <c r="G2692" s="270">
        <v>0</v>
      </c>
      <c r="H2692" s="270">
        <v>0</v>
      </c>
    </row>
    <row r="2693" spans="1:8">
      <c r="A2693" s="268">
        <v>42117</v>
      </c>
      <c r="B2693" s="269" t="s">
        <v>188</v>
      </c>
      <c r="C2693" s="270">
        <v>0</v>
      </c>
      <c r="D2693" s="270">
        <v>0</v>
      </c>
      <c r="E2693" s="270">
        <v>0</v>
      </c>
      <c r="F2693" s="270">
        <v>0</v>
      </c>
      <c r="G2693" s="270">
        <v>0</v>
      </c>
      <c r="H2693" s="270">
        <v>0</v>
      </c>
    </row>
    <row r="2694" spans="1:8">
      <c r="A2694" s="268">
        <v>42117</v>
      </c>
      <c r="B2694" s="269" t="s">
        <v>189</v>
      </c>
      <c r="C2694" s="270">
        <v>0</v>
      </c>
      <c r="D2694" s="270">
        <v>0</v>
      </c>
      <c r="E2694" s="270">
        <v>0</v>
      </c>
      <c r="F2694" s="270">
        <v>0</v>
      </c>
      <c r="G2694" s="270">
        <v>0</v>
      </c>
      <c r="H2694" s="270">
        <v>0</v>
      </c>
    </row>
    <row r="2695" spans="1:8">
      <c r="A2695" s="268">
        <v>42117</v>
      </c>
      <c r="B2695" s="269" t="s">
        <v>190</v>
      </c>
      <c r="C2695" s="270">
        <v>0</v>
      </c>
      <c r="D2695" s="270">
        <v>0</v>
      </c>
      <c r="E2695" s="270">
        <v>0</v>
      </c>
      <c r="F2695" s="270">
        <v>0</v>
      </c>
      <c r="G2695" s="270">
        <v>0</v>
      </c>
      <c r="H2695" s="270">
        <v>0</v>
      </c>
    </row>
    <row r="2696" spans="1:8">
      <c r="A2696" s="268">
        <v>42117</v>
      </c>
      <c r="B2696" s="269" t="s">
        <v>191</v>
      </c>
      <c r="C2696" s="270">
        <v>28.396799999999999</v>
      </c>
      <c r="D2696" s="270">
        <v>13.59915</v>
      </c>
      <c r="E2696" s="270">
        <v>7.1943999999999999</v>
      </c>
      <c r="F2696" s="270">
        <v>0.60519999999999996</v>
      </c>
      <c r="G2696" s="270">
        <v>6.7260499999999999</v>
      </c>
      <c r="H2696" s="270">
        <v>56.521600000000007</v>
      </c>
    </row>
    <row r="2697" spans="1:8">
      <c r="A2697" s="268">
        <v>42117</v>
      </c>
      <c r="B2697" s="269" t="s">
        <v>192</v>
      </c>
      <c r="C2697" s="270">
        <v>585.68740000000003</v>
      </c>
      <c r="D2697" s="270">
        <v>280.48044999999996</v>
      </c>
      <c r="E2697" s="270">
        <v>148.38364999999999</v>
      </c>
      <c r="F2697" s="270">
        <v>12.4848</v>
      </c>
      <c r="G2697" s="270">
        <v>138.72084999999998</v>
      </c>
      <c r="H2697" s="270">
        <v>1165.7571499999999</v>
      </c>
    </row>
    <row r="2698" spans="1:8">
      <c r="A2698" s="268">
        <v>42117</v>
      </c>
      <c r="B2698" s="269" t="s">
        <v>193</v>
      </c>
      <c r="C2698" s="270">
        <v>2190.1159499999999</v>
      </c>
      <c r="D2698" s="270">
        <v>1048.8277499999999</v>
      </c>
      <c r="E2698" s="270">
        <v>554.86554999999998</v>
      </c>
      <c r="F2698" s="270">
        <v>46.683699999999995</v>
      </c>
      <c r="G2698" s="270">
        <v>518.73204999999996</v>
      </c>
      <c r="H2698" s="270">
        <v>4359.2249999999995</v>
      </c>
    </row>
    <row r="2699" spans="1:8">
      <c r="A2699" s="268">
        <v>42117</v>
      </c>
      <c r="B2699" s="269" t="s">
        <v>65</v>
      </c>
      <c r="C2699" s="270">
        <v>4504.46875</v>
      </c>
      <c r="D2699" s="270">
        <v>2157.1520999999998</v>
      </c>
      <c r="E2699" s="270">
        <v>1141.2066</v>
      </c>
      <c r="F2699" s="270">
        <v>96.015999999999991</v>
      </c>
      <c r="G2699" s="270">
        <v>1066.8894</v>
      </c>
      <c r="H2699" s="270">
        <v>8965.7328500000003</v>
      </c>
    </row>
    <row r="2700" spans="1:8">
      <c r="A2700" s="268">
        <v>42117</v>
      </c>
      <c r="B2700" s="269" t="s">
        <v>194</v>
      </c>
      <c r="C2700" s="270">
        <v>7578.4402</v>
      </c>
      <c r="D2700" s="270">
        <v>3629.2509500000001</v>
      </c>
      <c r="E2700" s="270">
        <v>1919.9961499999999</v>
      </c>
      <c r="F2700" s="270">
        <v>161.53995</v>
      </c>
      <c r="G2700" s="270">
        <v>1794.9637</v>
      </c>
      <c r="H2700" s="270">
        <v>15084.19095</v>
      </c>
    </row>
    <row r="2701" spans="1:8">
      <c r="A2701" s="268">
        <v>42117</v>
      </c>
      <c r="B2701" s="269" t="s">
        <v>195</v>
      </c>
      <c r="C2701" s="270">
        <v>10329.395499999999</v>
      </c>
      <c r="D2701" s="270">
        <v>4946.66</v>
      </c>
      <c r="E2701" s="270">
        <v>2616.9502499999999</v>
      </c>
      <c r="F2701" s="270">
        <v>220.1789</v>
      </c>
      <c r="G2701" s="270">
        <v>2446.5311999999999</v>
      </c>
      <c r="H2701" s="270">
        <v>20559.715850000001</v>
      </c>
    </row>
    <row r="2702" spans="1:8">
      <c r="A2702" s="268">
        <v>42117</v>
      </c>
      <c r="B2702" s="269" t="s">
        <v>196</v>
      </c>
      <c r="C2702" s="270">
        <v>12093.5569</v>
      </c>
      <c r="D2702" s="270">
        <v>5791.5021999999999</v>
      </c>
      <c r="E2702" s="270">
        <v>3063.90065</v>
      </c>
      <c r="F2702" s="270">
        <v>257.78375</v>
      </c>
      <c r="G2702" s="270">
        <v>2864.3750500000001</v>
      </c>
      <c r="H2702" s="270">
        <v>24071.118549999999</v>
      </c>
    </row>
    <row r="2703" spans="1:8">
      <c r="A2703" s="268">
        <v>42117</v>
      </c>
      <c r="B2703" s="269" t="s">
        <v>197</v>
      </c>
      <c r="C2703" s="270">
        <v>11951.572050000001</v>
      </c>
      <c r="D2703" s="270">
        <v>5723.5064499999999</v>
      </c>
      <c r="E2703" s="270">
        <v>3027.9286499999998</v>
      </c>
      <c r="F2703" s="270">
        <v>254.7569</v>
      </c>
      <c r="G2703" s="270">
        <v>2830.7456500000003</v>
      </c>
      <c r="H2703" s="270">
        <v>23788.509699999999</v>
      </c>
    </row>
    <row r="2704" spans="1:8">
      <c r="A2704" s="268">
        <v>42117</v>
      </c>
      <c r="B2704" s="269" t="s">
        <v>198</v>
      </c>
      <c r="C2704" s="270">
        <v>8267.0659999999989</v>
      </c>
      <c r="D2704" s="270">
        <v>3959.0280000000002</v>
      </c>
      <c r="E2704" s="270">
        <v>2094.4594999999999</v>
      </c>
      <c r="F2704" s="270">
        <v>176.21860000000001</v>
      </c>
      <c r="G2704" s="270">
        <v>1958.0659499999999</v>
      </c>
      <c r="H2704" s="270">
        <v>16454.838049999998</v>
      </c>
    </row>
    <row r="2705" spans="1:8">
      <c r="A2705" s="268">
        <v>42117</v>
      </c>
      <c r="B2705" s="269" t="s">
        <v>199</v>
      </c>
      <c r="C2705" s="270">
        <v>7056.6455999999998</v>
      </c>
      <c r="D2705" s="270">
        <v>3379.3679499999998</v>
      </c>
      <c r="E2705" s="270">
        <v>1787.7998999999998</v>
      </c>
      <c r="F2705" s="270">
        <v>150.4177</v>
      </c>
      <c r="G2705" s="270">
        <v>1671.37625</v>
      </c>
      <c r="H2705" s="270">
        <v>14045.607399999999</v>
      </c>
    </row>
    <row r="2706" spans="1:8">
      <c r="A2706" s="268">
        <v>42117</v>
      </c>
      <c r="B2706" s="269" t="s">
        <v>200</v>
      </c>
      <c r="C2706" s="270">
        <v>7280.2720999999992</v>
      </c>
      <c r="D2706" s="270">
        <v>3486.4602999999997</v>
      </c>
      <c r="E2706" s="270">
        <v>1844.4557999999997</v>
      </c>
      <c r="F2706" s="270">
        <v>155.18449999999999</v>
      </c>
      <c r="G2706" s="270">
        <v>1724.3422999999998</v>
      </c>
      <c r="H2706" s="270">
        <v>14490.714999999998</v>
      </c>
    </row>
    <row r="2707" spans="1:8">
      <c r="A2707" s="268">
        <v>42117</v>
      </c>
      <c r="B2707" s="269" t="s">
        <v>201</v>
      </c>
      <c r="C2707" s="270">
        <v>6211.8357000000005</v>
      </c>
      <c r="D2707" s="270">
        <v>2974.7960000000003</v>
      </c>
      <c r="E2707" s="270">
        <v>1573.7673499999999</v>
      </c>
      <c r="F2707" s="270">
        <v>132.41045</v>
      </c>
      <c r="G2707" s="270">
        <v>1471.2819999999999</v>
      </c>
      <c r="H2707" s="270">
        <v>12364.091499999999</v>
      </c>
    </row>
    <row r="2708" spans="1:8">
      <c r="A2708" s="268">
        <v>42117</v>
      </c>
      <c r="B2708" s="269" t="s">
        <v>202</v>
      </c>
      <c r="C2708" s="270">
        <v>3073.97145</v>
      </c>
      <c r="D2708" s="270">
        <v>1472.0988500000001</v>
      </c>
      <c r="E2708" s="270">
        <v>778.79039999999998</v>
      </c>
      <c r="F2708" s="270">
        <v>65.523949999999999</v>
      </c>
      <c r="G2708" s="270">
        <v>728.07429999999999</v>
      </c>
      <c r="H2708" s="270">
        <v>6118.4589500000002</v>
      </c>
    </row>
    <row r="2709" spans="1:8">
      <c r="A2709" s="268">
        <v>42117</v>
      </c>
      <c r="B2709" s="269" t="s">
        <v>203</v>
      </c>
      <c r="C2709" s="270">
        <v>734.77144999999996</v>
      </c>
      <c r="D2709" s="270">
        <v>351.87619999999998</v>
      </c>
      <c r="E2709" s="270">
        <v>186.15424999999999</v>
      </c>
      <c r="F2709" s="270">
        <v>15.662099999999999</v>
      </c>
      <c r="G2709" s="270">
        <v>174.03154999999998</v>
      </c>
      <c r="H2709" s="270">
        <v>1462.4955500000001</v>
      </c>
    </row>
    <row r="2710" spans="1:8">
      <c r="A2710" s="268">
        <v>42117</v>
      </c>
      <c r="B2710" s="269" t="s">
        <v>204</v>
      </c>
      <c r="C2710" s="270">
        <v>85.191249999999997</v>
      </c>
      <c r="D2710" s="270">
        <v>40.797449999999998</v>
      </c>
      <c r="E2710" s="270">
        <v>21.583199999999998</v>
      </c>
      <c r="F2710" s="270">
        <v>1.8156000000000001</v>
      </c>
      <c r="G2710" s="270">
        <v>20.177299999999999</v>
      </c>
      <c r="H2710" s="270">
        <v>169.56479999999996</v>
      </c>
    </row>
    <row r="2711" spans="1:8">
      <c r="A2711" s="268">
        <v>42117</v>
      </c>
      <c r="B2711" s="269" t="s">
        <v>205</v>
      </c>
      <c r="C2711" s="270">
        <v>0</v>
      </c>
      <c r="D2711" s="270">
        <v>0</v>
      </c>
      <c r="E2711" s="270">
        <v>0</v>
      </c>
      <c r="F2711" s="270">
        <v>0</v>
      </c>
      <c r="G2711" s="270">
        <v>0</v>
      </c>
      <c r="H2711" s="270">
        <v>0</v>
      </c>
    </row>
    <row r="2712" spans="1:8">
      <c r="A2712" s="268">
        <v>42117</v>
      </c>
      <c r="B2712" s="269" t="s">
        <v>71</v>
      </c>
      <c r="C2712" s="270">
        <v>0</v>
      </c>
      <c r="D2712" s="270">
        <v>0</v>
      </c>
      <c r="E2712" s="270">
        <v>0</v>
      </c>
      <c r="F2712" s="270">
        <v>0</v>
      </c>
      <c r="G2712" s="270">
        <v>0</v>
      </c>
      <c r="H2712" s="270">
        <v>0</v>
      </c>
    </row>
    <row r="2713" spans="1:8">
      <c r="A2713" s="268">
        <v>42117</v>
      </c>
      <c r="B2713" s="269" t="s">
        <v>206</v>
      </c>
      <c r="C2713" s="270">
        <v>0</v>
      </c>
      <c r="D2713" s="270">
        <v>0</v>
      </c>
      <c r="E2713" s="270">
        <v>0</v>
      </c>
      <c r="F2713" s="270">
        <v>0</v>
      </c>
      <c r="G2713" s="270">
        <v>0</v>
      </c>
      <c r="H2713" s="270">
        <v>0</v>
      </c>
    </row>
    <row r="2714" spans="1:8">
      <c r="A2714" s="268">
        <v>42118</v>
      </c>
      <c r="B2714" s="269" t="s">
        <v>185</v>
      </c>
      <c r="C2714" s="270">
        <v>0</v>
      </c>
      <c r="D2714" s="270">
        <v>0</v>
      </c>
      <c r="E2714" s="270">
        <v>0</v>
      </c>
      <c r="F2714" s="270">
        <v>0</v>
      </c>
      <c r="G2714" s="270">
        <v>0</v>
      </c>
      <c r="H2714" s="270">
        <v>0</v>
      </c>
    </row>
    <row r="2715" spans="1:8">
      <c r="A2715" s="268">
        <v>42118</v>
      </c>
      <c r="B2715" s="269" t="s">
        <v>186</v>
      </c>
      <c r="C2715" s="270">
        <v>0</v>
      </c>
      <c r="D2715" s="270">
        <v>0</v>
      </c>
      <c r="E2715" s="270">
        <v>0</v>
      </c>
      <c r="F2715" s="270">
        <v>0</v>
      </c>
      <c r="G2715" s="270">
        <v>0</v>
      </c>
      <c r="H2715" s="270">
        <v>0</v>
      </c>
    </row>
    <row r="2716" spans="1:8">
      <c r="A2716" s="268">
        <v>42118</v>
      </c>
      <c r="B2716" s="269" t="s">
        <v>187</v>
      </c>
      <c r="C2716" s="270">
        <v>0</v>
      </c>
      <c r="D2716" s="270">
        <v>0</v>
      </c>
      <c r="E2716" s="270">
        <v>0</v>
      </c>
      <c r="F2716" s="270">
        <v>0</v>
      </c>
      <c r="G2716" s="270">
        <v>0</v>
      </c>
      <c r="H2716" s="270">
        <v>0</v>
      </c>
    </row>
    <row r="2717" spans="1:8">
      <c r="A2717" s="268">
        <v>42118</v>
      </c>
      <c r="B2717" s="269" t="s">
        <v>188</v>
      </c>
      <c r="C2717" s="270">
        <v>0</v>
      </c>
      <c r="D2717" s="270">
        <v>0</v>
      </c>
      <c r="E2717" s="270">
        <v>0</v>
      </c>
      <c r="F2717" s="270">
        <v>0</v>
      </c>
      <c r="G2717" s="270">
        <v>0</v>
      </c>
      <c r="H2717" s="270">
        <v>0</v>
      </c>
    </row>
    <row r="2718" spans="1:8">
      <c r="A2718" s="268">
        <v>42118</v>
      </c>
      <c r="B2718" s="269" t="s">
        <v>189</v>
      </c>
      <c r="C2718" s="270">
        <v>0</v>
      </c>
      <c r="D2718" s="270">
        <v>0</v>
      </c>
      <c r="E2718" s="270">
        <v>0</v>
      </c>
      <c r="F2718" s="270">
        <v>0</v>
      </c>
      <c r="G2718" s="270">
        <v>0</v>
      </c>
      <c r="H2718" s="270">
        <v>0</v>
      </c>
    </row>
    <row r="2719" spans="1:8">
      <c r="A2719" s="268">
        <v>42118</v>
      </c>
      <c r="B2719" s="269" t="s">
        <v>190</v>
      </c>
      <c r="C2719" s="270">
        <v>0</v>
      </c>
      <c r="D2719" s="270">
        <v>0</v>
      </c>
      <c r="E2719" s="270">
        <v>0</v>
      </c>
      <c r="F2719" s="270">
        <v>0</v>
      </c>
      <c r="G2719" s="270">
        <v>0</v>
      </c>
      <c r="H2719" s="270">
        <v>0</v>
      </c>
    </row>
    <row r="2720" spans="1:8">
      <c r="A2720" s="268">
        <v>42118</v>
      </c>
      <c r="B2720" s="269" t="s">
        <v>191</v>
      </c>
      <c r="C2720" s="270">
        <v>17.747999999999998</v>
      </c>
      <c r="D2720" s="270">
        <v>8.4991500000000002</v>
      </c>
      <c r="E2720" s="270">
        <v>4.4965000000000002</v>
      </c>
      <c r="F2720" s="270">
        <v>0.37824999999999998</v>
      </c>
      <c r="G2720" s="270">
        <v>4.2032499999999997</v>
      </c>
      <c r="H2720" s="270">
        <v>35.325149999999994</v>
      </c>
    </row>
    <row r="2721" spans="1:8">
      <c r="A2721" s="268">
        <v>42118</v>
      </c>
      <c r="B2721" s="269" t="s">
        <v>192</v>
      </c>
      <c r="C2721" s="270">
        <v>617.63380000000006</v>
      </c>
      <c r="D2721" s="270">
        <v>295.77960000000002</v>
      </c>
      <c r="E2721" s="270">
        <v>156.47735</v>
      </c>
      <c r="F2721" s="270">
        <v>13.165650000000001</v>
      </c>
      <c r="G2721" s="270">
        <v>146.28755000000001</v>
      </c>
      <c r="H2721" s="270">
        <v>1229.3439500000002</v>
      </c>
    </row>
    <row r="2722" spans="1:8">
      <c r="A2722" s="268">
        <v>42118</v>
      </c>
      <c r="B2722" s="269" t="s">
        <v>193</v>
      </c>
      <c r="C2722" s="270">
        <v>2435.0400500000001</v>
      </c>
      <c r="D2722" s="270">
        <v>1166.1200999999999</v>
      </c>
      <c r="E2722" s="270">
        <v>616.91724999999997</v>
      </c>
      <c r="F2722" s="270">
        <v>51.904399999999995</v>
      </c>
      <c r="G2722" s="270">
        <v>576.74199999999996</v>
      </c>
      <c r="H2722" s="270">
        <v>4846.7237999999998</v>
      </c>
    </row>
    <row r="2723" spans="1:8">
      <c r="A2723" s="268">
        <v>42118</v>
      </c>
      <c r="B2723" s="269" t="s">
        <v>65</v>
      </c>
      <c r="C2723" s="270">
        <v>4114.0101999999997</v>
      </c>
      <c r="D2723" s="270">
        <v>1970.1648499999999</v>
      </c>
      <c r="E2723" s="270">
        <v>1042.2836</v>
      </c>
      <c r="F2723" s="270">
        <v>87.693649999999991</v>
      </c>
      <c r="G2723" s="270">
        <v>974.40854999999999</v>
      </c>
      <c r="H2723" s="270">
        <v>8188.5608499999989</v>
      </c>
    </row>
    <row r="2724" spans="1:8">
      <c r="A2724" s="268">
        <v>42118</v>
      </c>
      <c r="B2724" s="269" t="s">
        <v>194</v>
      </c>
      <c r="C2724" s="270">
        <v>5824.9276</v>
      </c>
      <c r="D2724" s="270">
        <v>2789.5078999999996</v>
      </c>
      <c r="E2724" s="270">
        <v>1475.7445</v>
      </c>
      <c r="F2724" s="270">
        <v>124.16290000000001</v>
      </c>
      <c r="G2724" s="270">
        <v>1379.6417999999999</v>
      </c>
      <c r="H2724" s="270">
        <v>11593.984699999999</v>
      </c>
    </row>
    <row r="2725" spans="1:8">
      <c r="A2725" s="268">
        <v>42118</v>
      </c>
      <c r="B2725" s="269" t="s">
        <v>195</v>
      </c>
      <c r="C2725" s="270">
        <v>8007.9435000000003</v>
      </c>
      <c r="D2725" s="270">
        <v>3834.9364999999993</v>
      </c>
      <c r="E2725" s="270">
        <v>2028.8114499999999</v>
      </c>
      <c r="F2725" s="270">
        <v>170.6953</v>
      </c>
      <c r="G2725" s="270">
        <v>1896.6925499999998</v>
      </c>
      <c r="H2725" s="270">
        <v>15939.079299999996</v>
      </c>
    </row>
    <row r="2726" spans="1:8">
      <c r="A2726" s="268">
        <v>42118</v>
      </c>
      <c r="B2726" s="269" t="s">
        <v>196</v>
      </c>
      <c r="C2726" s="270">
        <v>10290.349899999999</v>
      </c>
      <c r="D2726" s="270">
        <v>4927.9616999999998</v>
      </c>
      <c r="E2726" s="270">
        <v>2607.0588000000002</v>
      </c>
      <c r="F2726" s="270">
        <v>219.34674999999999</v>
      </c>
      <c r="G2726" s="270">
        <v>2437.2831999999999</v>
      </c>
      <c r="H2726" s="270">
        <v>20482.000350000002</v>
      </c>
    </row>
    <row r="2727" spans="1:8">
      <c r="A2727" s="268">
        <v>42118</v>
      </c>
      <c r="B2727" s="269" t="s">
        <v>197</v>
      </c>
      <c r="C2727" s="270">
        <v>9860.8457500000004</v>
      </c>
      <c r="D2727" s="270">
        <v>4722.2753000000002</v>
      </c>
      <c r="E2727" s="270">
        <v>2498.2435</v>
      </c>
      <c r="F2727" s="270">
        <v>210.19139999999999</v>
      </c>
      <c r="G2727" s="270">
        <v>2335.5543499999999</v>
      </c>
      <c r="H2727" s="270">
        <v>19627.1103</v>
      </c>
    </row>
    <row r="2728" spans="1:8">
      <c r="A2728" s="268">
        <v>42118</v>
      </c>
      <c r="B2728" s="269" t="s">
        <v>198</v>
      </c>
      <c r="C2728" s="270">
        <v>7926.3026999999993</v>
      </c>
      <c r="D2728" s="270">
        <v>3795.83905</v>
      </c>
      <c r="E2728" s="270">
        <v>2008.1275500000002</v>
      </c>
      <c r="F2728" s="270">
        <v>168.95534999999998</v>
      </c>
      <c r="G2728" s="270">
        <v>1877.3550499999997</v>
      </c>
      <c r="H2728" s="270">
        <v>15776.5797</v>
      </c>
    </row>
    <row r="2729" spans="1:8">
      <c r="A2729" s="268">
        <v>42118</v>
      </c>
      <c r="B2729" s="269" t="s">
        <v>199</v>
      </c>
      <c r="C2729" s="270">
        <v>5260.5378000000001</v>
      </c>
      <c r="D2729" s="270">
        <v>2519.2266</v>
      </c>
      <c r="E2729" s="270">
        <v>1332.75665</v>
      </c>
      <c r="F2729" s="270">
        <v>112.13199999999999</v>
      </c>
      <c r="G2729" s="270">
        <v>1245.9657</v>
      </c>
      <c r="H2729" s="270">
        <v>10470.618750000001</v>
      </c>
    </row>
    <row r="2730" spans="1:8">
      <c r="A2730" s="268">
        <v>42118</v>
      </c>
      <c r="B2730" s="269" t="s">
        <v>200</v>
      </c>
      <c r="C2730" s="270">
        <v>2381.7952</v>
      </c>
      <c r="D2730" s="270">
        <v>1140.6217999999999</v>
      </c>
      <c r="E2730" s="270">
        <v>603.42774999999995</v>
      </c>
      <c r="F2730" s="270">
        <v>50.769649999999999</v>
      </c>
      <c r="G2730" s="270">
        <v>564.13139999999999</v>
      </c>
      <c r="H2730" s="270">
        <v>4740.7458000000006</v>
      </c>
    </row>
    <row r="2731" spans="1:8">
      <c r="A2731" s="268">
        <v>42118</v>
      </c>
      <c r="B2731" s="269" t="s">
        <v>201</v>
      </c>
      <c r="C2731" s="270">
        <v>1629.27575</v>
      </c>
      <c r="D2731" s="270">
        <v>780.24644999999998</v>
      </c>
      <c r="E2731" s="270">
        <v>412.77699999999999</v>
      </c>
      <c r="F2731" s="270">
        <v>34.729299999999995</v>
      </c>
      <c r="G2731" s="270">
        <v>385.89575000000002</v>
      </c>
      <c r="H2731" s="270">
        <v>3242.92425</v>
      </c>
    </row>
    <row r="2732" spans="1:8">
      <c r="A2732" s="268">
        <v>42118</v>
      </c>
      <c r="B2732" s="269" t="s">
        <v>202</v>
      </c>
      <c r="C2732" s="270">
        <v>795.11464999999998</v>
      </c>
      <c r="D2732" s="270">
        <v>380.77364999999998</v>
      </c>
      <c r="E2732" s="270">
        <v>201.44235</v>
      </c>
      <c r="F2732" s="270">
        <v>16.948149999999998</v>
      </c>
      <c r="G2732" s="270">
        <v>188.32429999999999</v>
      </c>
      <c r="H2732" s="270">
        <v>1582.6031</v>
      </c>
    </row>
    <row r="2733" spans="1:8">
      <c r="A2733" s="268">
        <v>42118</v>
      </c>
      <c r="B2733" s="269" t="s">
        <v>203</v>
      </c>
      <c r="C2733" s="270">
        <v>173.93125000000001</v>
      </c>
      <c r="D2733" s="270">
        <v>83.294049999999999</v>
      </c>
      <c r="E2733" s="270">
        <v>44.0657</v>
      </c>
      <c r="F2733" s="270">
        <v>3.7077</v>
      </c>
      <c r="G2733" s="270">
        <v>41.196100000000001</v>
      </c>
      <c r="H2733" s="270">
        <v>346.19479999999999</v>
      </c>
    </row>
    <row r="2734" spans="1:8">
      <c r="A2734" s="268">
        <v>42118</v>
      </c>
      <c r="B2734" s="269" t="s">
        <v>204</v>
      </c>
      <c r="C2734" s="270">
        <v>14.198399999999999</v>
      </c>
      <c r="D2734" s="270">
        <v>6.7991499999999991</v>
      </c>
      <c r="E2734" s="270">
        <v>3.5972</v>
      </c>
      <c r="F2734" s="270">
        <v>0.30259999999999998</v>
      </c>
      <c r="G2734" s="270">
        <v>3.3626</v>
      </c>
      <c r="H2734" s="270">
        <v>28.25995</v>
      </c>
    </row>
    <row r="2735" spans="1:8">
      <c r="A2735" s="268">
        <v>42118</v>
      </c>
      <c r="B2735" s="269" t="s">
        <v>205</v>
      </c>
      <c r="C2735" s="270">
        <v>0</v>
      </c>
      <c r="D2735" s="270">
        <v>0</v>
      </c>
      <c r="E2735" s="270">
        <v>0</v>
      </c>
      <c r="F2735" s="270">
        <v>0</v>
      </c>
      <c r="G2735" s="270">
        <v>0</v>
      </c>
      <c r="H2735" s="270">
        <v>0</v>
      </c>
    </row>
    <row r="2736" spans="1:8">
      <c r="A2736" s="268">
        <v>42118</v>
      </c>
      <c r="B2736" s="269" t="s">
        <v>71</v>
      </c>
      <c r="C2736" s="270">
        <v>0</v>
      </c>
      <c r="D2736" s="270">
        <v>0</v>
      </c>
      <c r="E2736" s="270">
        <v>0</v>
      </c>
      <c r="F2736" s="270">
        <v>0</v>
      </c>
      <c r="G2736" s="270">
        <v>0</v>
      </c>
      <c r="H2736" s="270">
        <v>0</v>
      </c>
    </row>
    <row r="2737" spans="1:8">
      <c r="A2737" s="268">
        <v>42118</v>
      </c>
      <c r="B2737" s="269" t="s">
        <v>206</v>
      </c>
      <c r="C2737" s="270">
        <v>0</v>
      </c>
      <c r="D2737" s="270">
        <v>0</v>
      </c>
      <c r="E2737" s="270">
        <v>0</v>
      </c>
      <c r="F2737" s="270">
        <v>0</v>
      </c>
      <c r="G2737" s="270">
        <v>0</v>
      </c>
      <c r="H2737" s="270">
        <v>0</v>
      </c>
    </row>
    <row r="2738" spans="1:8">
      <c r="A2738" s="268">
        <v>42119</v>
      </c>
      <c r="B2738" s="269" t="s">
        <v>185</v>
      </c>
      <c r="C2738" s="270">
        <v>0</v>
      </c>
      <c r="D2738" s="270">
        <v>0</v>
      </c>
      <c r="E2738" s="270">
        <v>0</v>
      </c>
      <c r="F2738" s="270">
        <v>0</v>
      </c>
      <c r="G2738" s="270">
        <v>0</v>
      </c>
      <c r="H2738" s="270">
        <v>0</v>
      </c>
    </row>
    <row r="2739" spans="1:8">
      <c r="A2739" s="268">
        <v>42119</v>
      </c>
      <c r="B2739" s="269" t="s">
        <v>186</v>
      </c>
      <c r="C2739" s="270">
        <v>0</v>
      </c>
      <c r="D2739" s="270">
        <v>0</v>
      </c>
      <c r="E2739" s="270">
        <v>0</v>
      </c>
      <c r="F2739" s="270">
        <v>0</v>
      </c>
      <c r="G2739" s="270">
        <v>0</v>
      </c>
      <c r="H2739" s="270">
        <v>0</v>
      </c>
    </row>
    <row r="2740" spans="1:8">
      <c r="A2740" s="268">
        <v>42119</v>
      </c>
      <c r="B2740" s="269" t="s">
        <v>187</v>
      </c>
      <c r="C2740" s="270">
        <v>0</v>
      </c>
      <c r="D2740" s="270">
        <v>0</v>
      </c>
      <c r="E2740" s="270">
        <v>0</v>
      </c>
      <c r="F2740" s="270">
        <v>0</v>
      </c>
      <c r="G2740" s="270">
        <v>0</v>
      </c>
      <c r="H2740" s="270">
        <v>0</v>
      </c>
    </row>
    <row r="2741" spans="1:8">
      <c r="A2741" s="268">
        <v>42119</v>
      </c>
      <c r="B2741" s="269" t="s">
        <v>188</v>
      </c>
      <c r="C2741" s="270">
        <v>0</v>
      </c>
      <c r="D2741" s="270">
        <v>0</v>
      </c>
      <c r="E2741" s="270">
        <v>0</v>
      </c>
      <c r="F2741" s="270">
        <v>0</v>
      </c>
      <c r="G2741" s="270">
        <v>0</v>
      </c>
      <c r="H2741" s="270">
        <v>0</v>
      </c>
    </row>
    <row r="2742" spans="1:8">
      <c r="A2742" s="268">
        <v>42119</v>
      </c>
      <c r="B2742" s="269" t="s">
        <v>189</v>
      </c>
      <c r="C2742" s="270">
        <v>0</v>
      </c>
      <c r="D2742" s="270">
        <v>0</v>
      </c>
      <c r="E2742" s="270">
        <v>0</v>
      </c>
      <c r="F2742" s="270">
        <v>0</v>
      </c>
      <c r="G2742" s="270">
        <v>0</v>
      </c>
      <c r="H2742" s="270">
        <v>0</v>
      </c>
    </row>
    <row r="2743" spans="1:8">
      <c r="A2743" s="268">
        <v>42119</v>
      </c>
      <c r="B2743" s="269" t="s">
        <v>190</v>
      </c>
      <c r="C2743" s="270">
        <v>0</v>
      </c>
      <c r="D2743" s="270">
        <v>0</v>
      </c>
      <c r="E2743" s="270">
        <v>0</v>
      </c>
      <c r="F2743" s="270">
        <v>0</v>
      </c>
      <c r="G2743" s="270">
        <v>0</v>
      </c>
      <c r="H2743" s="270">
        <v>0</v>
      </c>
    </row>
    <row r="2744" spans="1:8">
      <c r="A2744" s="268">
        <v>42119</v>
      </c>
      <c r="B2744" s="269" t="s">
        <v>191</v>
      </c>
      <c r="C2744" s="270">
        <v>42.595199999999998</v>
      </c>
      <c r="D2744" s="270">
        <v>20.398299999999999</v>
      </c>
      <c r="E2744" s="270">
        <v>10.791599999999999</v>
      </c>
      <c r="F2744" s="270">
        <v>0.90780000000000005</v>
      </c>
      <c r="G2744" s="270">
        <v>10.088649999999999</v>
      </c>
      <c r="H2744" s="270">
        <v>84.781549999999996</v>
      </c>
    </row>
    <row r="2745" spans="1:8">
      <c r="A2745" s="268">
        <v>42119</v>
      </c>
      <c r="B2745" s="269" t="s">
        <v>192</v>
      </c>
      <c r="C2745" s="270">
        <v>738.32105000000001</v>
      </c>
      <c r="D2745" s="270">
        <v>353.57535000000001</v>
      </c>
      <c r="E2745" s="270">
        <v>187.05354999999997</v>
      </c>
      <c r="F2745" s="270">
        <v>15.73775</v>
      </c>
      <c r="G2745" s="270">
        <v>174.87219999999999</v>
      </c>
      <c r="H2745" s="270">
        <v>1469.5599</v>
      </c>
    </row>
    <row r="2746" spans="1:8">
      <c r="A2746" s="268">
        <v>42119</v>
      </c>
      <c r="B2746" s="269" t="s">
        <v>193</v>
      </c>
      <c r="C2746" s="270">
        <v>2065.8790999999997</v>
      </c>
      <c r="D2746" s="270">
        <v>989.33199999999999</v>
      </c>
      <c r="E2746" s="270">
        <v>523.39004999999997</v>
      </c>
      <c r="F2746" s="270">
        <v>44.03595</v>
      </c>
      <c r="G2746" s="270">
        <v>489.30590000000001</v>
      </c>
      <c r="H2746" s="270">
        <v>4111.9430000000002</v>
      </c>
    </row>
    <row r="2747" spans="1:8">
      <c r="A2747" s="268">
        <v>42119</v>
      </c>
      <c r="B2747" s="269" t="s">
        <v>65</v>
      </c>
      <c r="C2747" s="270">
        <v>3826.4908999999998</v>
      </c>
      <c r="D2747" s="270">
        <v>1832.4741999999999</v>
      </c>
      <c r="E2747" s="270">
        <v>969.44114999999999</v>
      </c>
      <c r="F2747" s="270">
        <v>81.564300000000003</v>
      </c>
      <c r="G2747" s="270">
        <v>906.30910000000006</v>
      </c>
      <c r="H2747" s="270">
        <v>7616.2796499999995</v>
      </c>
    </row>
    <row r="2748" spans="1:8">
      <c r="A2748" s="268">
        <v>42119</v>
      </c>
      <c r="B2748" s="269" t="s">
        <v>194</v>
      </c>
      <c r="C2748" s="270">
        <v>6815.2710999999999</v>
      </c>
      <c r="D2748" s="270">
        <v>3263.7755999999999</v>
      </c>
      <c r="E2748" s="270">
        <v>1726.6474999999998</v>
      </c>
      <c r="F2748" s="270">
        <v>145.27265</v>
      </c>
      <c r="G2748" s="270">
        <v>1614.2060999999999</v>
      </c>
      <c r="H2748" s="270">
        <v>13565.172950000002</v>
      </c>
    </row>
    <row r="2749" spans="1:8">
      <c r="A2749" s="268">
        <v>42119</v>
      </c>
      <c r="B2749" s="269" t="s">
        <v>195</v>
      </c>
      <c r="C2749" s="270">
        <v>8973.4406499999986</v>
      </c>
      <c r="D2749" s="270">
        <v>4297.3050499999999</v>
      </c>
      <c r="E2749" s="270">
        <v>2273.4193499999997</v>
      </c>
      <c r="F2749" s="270">
        <v>191.27549999999999</v>
      </c>
      <c r="G2749" s="270">
        <v>2125.3714499999996</v>
      </c>
      <c r="H2749" s="270">
        <v>17860.812000000002</v>
      </c>
    </row>
    <row r="2750" spans="1:8">
      <c r="A2750" s="268">
        <v>42119</v>
      </c>
      <c r="B2750" s="269" t="s">
        <v>196</v>
      </c>
      <c r="C2750" s="270">
        <v>9168.6695</v>
      </c>
      <c r="D2750" s="270">
        <v>4390.7982499999998</v>
      </c>
      <c r="E2750" s="270">
        <v>2322.88085</v>
      </c>
      <c r="F2750" s="270">
        <v>195.43709999999999</v>
      </c>
      <c r="G2750" s="270">
        <v>2171.6114499999999</v>
      </c>
      <c r="H2750" s="270">
        <v>18249.397150000001</v>
      </c>
    </row>
    <row r="2751" spans="1:8">
      <c r="A2751" s="268">
        <v>42119</v>
      </c>
      <c r="B2751" s="269" t="s">
        <v>197</v>
      </c>
      <c r="C2751" s="270">
        <v>8540.3868999999995</v>
      </c>
      <c r="D2751" s="270">
        <v>4089.9186499999996</v>
      </c>
      <c r="E2751" s="270">
        <v>2163.7055999999998</v>
      </c>
      <c r="F2751" s="270">
        <v>182.04534999999998</v>
      </c>
      <c r="G2751" s="270">
        <v>2022.8019499999998</v>
      </c>
      <c r="H2751" s="270">
        <v>16998.858449999996</v>
      </c>
    </row>
    <row r="2752" spans="1:8">
      <c r="A2752" s="268">
        <v>42119</v>
      </c>
      <c r="B2752" s="269" t="s">
        <v>198</v>
      </c>
      <c r="C2752" s="270">
        <v>6190.5380999999998</v>
      </c>
      <c r="D2752" s="270">
        <v>2964.596</v>
      </c>
      <c r="E2752" s="270">
        <v>1568.3715500000001</v>
      </c>
      <c r="F2752" s="270">
        <v>131.95569999999998</v>
      </c>
      <c r="G2752" s="270">
        <v>1466.2372499999999</v>
      </c>
      <c r="H2752" s="270">
        <v>12321.6986</v>
      </c>
    </row>
    <row r="2753" spans="1:8">
      <c r="A2753" s="268">
        <v>42119</v>
      </c>
      <c r="B2753" s="269" t="s">
        <v>199</v>
      </c>
      <c r="C2753" s="270">
        <v>3595.7651999999998</v>
      </c>
      <c r="D2753" s="270">
        <v>1721.9818500000001</v>
      </c>
      <c r="E2753" s="270">
        <v>910.98664999999994</v>
      </c>
      <c r="F2753" s="270">
        <v>76.646199999999993</v>
      </c>
      <c r="G2753" s="270">
        <v>851.66174999999998</v>
      </c>
      <c r="H2753" s="270">
        <v>7157.0416499999992</v>
      </c>
    </row>
    <row r="2754" spans="1:8">
      <c r="A2754" s="268">
        <v>42119</v>
      </c>
      <c r="B2754" s="269" t="s">
        <v>200</v>
      </c>
      <c r="C2754" s="270">
        <v>1554.73415</v>
      </c>
      <c r="D2754" s="270">
        <v>744.54899999999998</v>
      </c>
      <c r="E2754" s="270">
        <v>393.89169999999996</v>
      </c>
      <c r="F2754" s="270">
        <v>33.140649999999994</v>
      </c>
      <c r="G2754" s="270">
        <v>368.24039999999997</v>
      </c>
      <c r="H2754" s="270">
        <v>3094.5558999999998</v>
      </c>
    </row>
    <row r="2755" spans="1:8">
      <c r="A2755" s="268">
        <v>42119</v>
      </c>
      <c r="B2755" s="269" t="s">
        <v>201</v>
      </c>
      <c r="C2755" s="270">
        <v>663.77945</v>
      </c>
      <c r="D2755" s="270">
        <v>317.87790000000001</v>
      </c>
      <c r="E2755" s="270">
        <v>168.16825</v>
      </c>
      <c r="F2755" s="270">
        <v>14.149100000000001</v>
      </c>
      <c r="G2755" s="270">
        <v>157.21684999999999</v>
      </c>
      <c r="H2755" s="270">
        <v>1321.19155</v>
      </c>
    </row>
    <row r="2756" spans="1:8">
      <c r="A2756" s="268">
        <v>42119</v>
      </c>
      <c r="B2756" s="269" t="s">
        <v>202</v>
      </c>
      <c r="C2756" s="270">
        <v>528.89379999999994</v>
      </c>
      <c r="D2756" s="270">
        <v>253.28300000000002</v>
      </c>
      <c r="E2756" s="270">
        <v>133.99484999999999</v>
      </c>
      <c r="F2756" s="270">
        <v>11.27355</v>
      </c>
      <c r="G2756" s="270">
        <v>125.26875</v>
      </c>
      <c r="H2756" s="270">
        <v>1052.7139499999998</v>
      </c>
    </row>
    <row r="2757" spans="1:8">
      <c r="A2757" s="268">
        <v>42119</v>
      </c>
      <c r="B2757" s="269" t="s">
        <v>203</v>
      </c>
      <c r="C2757" s="270">
        <v>255.57289999999998</v>
      </c>
      <c r="D2757" s="270">
        <v>122.39150000000001</v>
      </c>
      <c r="E2757" s="270">
        <v>64.749600000000001</v>
      </c>
      <c r="F2757" s="270">
        <v>5.4476499999999994</v>
      </c>
      <c r="G2757" s="270">
        <v>60.53275</v>
      </c>
      <c r="H2757" s="270">
        <v>508.69440000000003</v>
      </c>
    </row>
    <row r="2758" spans="1:8">
      <c r="A2758" s="268">
        <v>42119</v>
      </c>
      <c r="B2758" s="269" t="s">
        <v>204</v>
      </c>
      <c r="C2758" s="270">
        <v>35.495999999999995</v>
      </c>
      <c r="D2758" s="270">
        <v>16.99915</v>
      </c>
      <c r="E2758" s="270">
        <v>8.9930000000000003</v>
      </c>
      <c r="F2758" s="270">
        <v>0.75649999999999995</v>
      </c>
      <c r="G2758" s="270">
        <v>8.4073499999999992</v>
      </c>
      <c r="H2758" s="270">
        <v>70.652000000000001</v>
      </c>
    </row>
    <row r="2759" spans="1:8">
      <c r="A2759" s="268">
        <v>42119</v>
      </c>
      <c r="B2759" s="269" t="s">
        <v>205</v>
      </c>
      <c r="C2759" s="270">
        <v>0</v>
      </c>
      <c r="D2759" s="270">
        <v>0</v>
      </c>
      <c r="E2759" s="270">
        <v>0</v>
      </c>
      <c r="F2759" s="270">
        <v>0</v>
      </c>
      <c r="G2759" s="270">
        <v>0</v>
      </c>
      <c r="H2759" s="270">
        <v>0</v>
      </c>
    </row>
    <row r="2760" spans="1:8">
      <c r="A2760" s="268">
        <v>42119</v>
      </c>
      <c r="B2760" s="269" t="s">
        <v>71</v>
      </c>
      <c r="C2760" s="270">
        <v>0</v>
      </c>
      <c r="D2760" s="270">
        <v>0</v>
      </c>
      <c r="E2760" s="270">
        <v>0</v>
      </c>
      <c r="F2760" s="270">
        <v>0</v>
      </c>
      <c r="G2760" s="270">
        <v>0</v>
      </c>
      <c r="H2760" s="270">
        <v>0</v>
      </c>
    </row>
    <row r="2761" spans="1:8">
      <c r="A2761" s="268">
        <v>42119</v>
      </c>
      <c r="B2761" s="269" t="s">
        <v>206</v>
      </c>
      <c r="C2761" s="270">
        <v>0</v>
      </c>
      <c r="D2761" s="270">
        <v>0</v>
      </c>
      <c r="E2761" s="270">
        <v>0</v>
      </c>
      <c r="F2761" s="270">
        <v>0</v>
      </c>
      <c r="G2761" s="270">
        <v>0</v>
      </c>
      <c r="H2761" s="270">
        <v>0</v>
      </c>
    </row>
    <row r="2762" spans="1:8">
      <c r="A2762" s="268">
        <v>42120</v>
      </c>
      <c r="B2762" s="269" t="s">
        <v>185</v>
      </c>
      <c r="C2762" s="270">
        <v>0</v>
      </c>
      <c r="D2762" s="270">
        <v>0</v>
      </c>
      <c r="E2762" s="270">
        <v>0</v>
      </c>
      <c r="F2762" s="270">
        <v>0</v>
      </c>
      <c r="G2762" s="270">
        <v>0</v>
      </c>
      <c r="H2762" s="270">
        <v>0</v>
      </c>
    </row>
    <row r="2763" spans="1:8">
      <c r="A2763" s="268">
        <v>42120</v>
      </c>
      <c r="B2763" s="269" t="s">
        <v>186</v>
      </c>
      <c r="C2763" s="270">
        <v>0</v>
      </c>
      <c r="D2763" s="270">
        <v>0</v>
      </c>
      <c r="E2763" s="270">
        <v>0</v>
      </c>
      <c r="F2763" s="270">
        <v>0</v>
      </c>
      <c r="G2763" s="270">
        <v>0</v>
      </c>
      <c r="H2763" s="270">
        <v>0</v>
      </c>
    </row>
    <row r="2764" spans="1:8">
      <c r="A2764" s="268">
        <v>42120</v>
      </c>
      <c r="B2764" s="269" t="s">
        <v>187</v>
      </c>
      <c r="C2764" s="270">
        <v>0</v>
      </c>
      <c r="D2764" s="270">
        <v>0</v>
      </c>
      <c r="E2764" s="270">
        <v>0</v>
      </c>
      <c r="F2764" s="270">
        <v>0</v>
      </c>
      <c r="G2764" s="270">
        <v>0</v>
      </c>
      <c r="H2764" s="270">
        <v>0</v>
      </c>
    </row>
    <row r="2765" spans="1:8">
      <c r="A2765" s="268">
        <v>42120</v>
      </c>
      <c r="B2765" s="269" t="s">
        <v>188</v>
      </c>
      <c r="C2765" s="270">
        <v>0</v>
      </c>
      <c r="D2765" s="270">
        <v>0</v>
      </c>
      <c r="E2765" s="270">
        <v>0</v>
      </c>
      <c r="F2765" s="270">
        <v>0</v>
      </c>
      <c r="G2765" s="270">
        <v>0</v>
      </c>
      <c r="H2765" s="270">
        <v>0</v>
      </c>
    </row>
    <row r="2766" spans="1:8">
      <c r="A2766" s="268">
        <v>42120</v>
      </c>
      <c r="B2766" s="269" t="s">
        <v>189</v>
      </c>
      <c r="C2766" s="270">
        <v>0</v>
      </c>
      <c r="D2766" s="270">
        <v>0</v>
      </c>
      <c r="E2766" s="270">
        <v>0</v>
      </c>
      <c r="F2766" s="270">
        <v>0</v>
      </c>
      <c r="G2766" s="270">
        <v>0</v>
      </c>
      <c r="H2766" s="270">
        <v>0</v>
      </c>
    </row>
    <row r="2767" spans="1:8">
      <c r="A2767" s="268">
        <v>42120</v>
      </c>
      <c r="B2767" s="269" t="s">
        <v>190</v>
      </c>
      <c r="C2767" s="270">
        <v>0</v>
      </c>
      <c r="D2767" s="270">
        <v>0</v>
      </c>
      <c r="E2767" s="270">
        <v>0</v>
      </c>
      <c r="F2767" s="270">
        <v>0</v>
      </c>
      <c r="G2767" s="270">
        <v>0</v>
      </c>
      <c r="H2767" s="270">
        <v>0</v>
      </c>
    </row>
    <row r="2768" spans="1:8">
      <c r="A2768" s="268">
        <v>42120</v>
      </c>
      <c r="B2768" s="269" t="s">
        <v>191</v>
      </c>
      <c r="C2768" s="270">
        <v>7.0991999999999997</v>
      </c>
      <c r="D2768" s="270">
        <v>3.4</v>
      </c>
      <c r="E2768" s="270">
        <v>1.7986</v>
      </c>
      <c r="F2768" s="270">
        <v>0.15129999999999999</v>
      </c>
      <c r="G2768" s="270">
        <v>1.6813</v>
      </c>
      <c r="H2768" s="270">
        <v>14.130400000000002</v>
      </c>
    </row>
    <row r="2769" spans="1:8">
      <c r="A2769" s="268">
        <v>42120</v>
      </c>
      <c r="B2769" s="269" t="s">
        <v>192</v>
      </c>
      <c r="C2769" s="270">
        <v>234.27529999999999</v>
      </c>
      <c r="D2769" s="270">
        <v>112.19235</v>
      </c>
      <c r="E2769" s="270">
        <v>59.3538</v>
      </c>
      <c r="F2769" s="270">
        <v>4.9937499999999995</v>
      </c>
      <c r="G2769" s="270">
        <v>55.488</v>
      </c>
      <c r="H2769" s="270">
        <v>466.30319999999995</v>
      </c>
    </row>
    <row r="2770" spans="1:8">
      <c r="A2770" s="268">
        <v>42120</v>
      </c>
      <c r="B2770" s="269" t="s">
        <v>193</v>
      </c>
      <c r="C2770" s="270">
        <v>912.25229999999999</v>
      </c>
      <c r="D2770" s="270">
        <v>436.87025</v>
      </c>
      <c r="E2770" s="270">
        <v>231.11924999999997</v>
      </c>
      <c r="F2770" s="270">
        <v>19.445449999999997</v>
      </c>
      <c r="G2770" s="270">
        <v>216.06829999999999</v>
      </c>
      <c r="H2770" s="270">
        <v>1815.7555499999999</v>
      </c>
    </row>
    <row r="2771" spans="1:8">
      <c r="A2771" s="268">
        <v>42120</v>
      </c>
      <c r="B2771" s="269" t="s">
        <v>65</v>
      </c>
      <c r="C2771" s="270">
        <v>2470.5360499999997</v>
      </c>
      <c r="D2771" s="270">
        <v>1183.1184000000001</v>
      </c>
      <c r="E2771" s="270">
        <v>625.91025000000002</v>
      </c>
      <c r="F2771" s="270">
        <v>52.661749999999998</v>
      </c>
      <c r="G2771" s="270">
        <v>585.14934999999991</v>
      </c>
      <c r="H2771" s="270">
        <v>4917.3757999999989</v>
      </c>
    </row>
    <row r="2772" spans="1:8">
      <c r="A2772" s="268">
        <v>42120</v>
      </c>
      <c r="B2772" s="269" t="s">
        <v>194</v>
      </c>
      <c r="C2772" s="270">
        <v>4870.0792499999998</v>
      </c>
      <c r="D2772" s="270">
        <v>2332.2393500000003</v>
      </c>
      <c r="E2772" s="270">
        <v>1233.83365</v>
      </c>
      <c r="F2772" s="270">
        <v>103.80965</v>
      </c>
      <c r="G2772" s="270">
        <v>1153.4848499999998</v>
      </c>
      <c r="H2772" s="270">
        <v>9693.4467499999992</v>
      </c>
    </row>
    <row r="2773" spans="1:8">
      <c r="A2773" s="268">
        <v>42120</v>
      </c>
      <c r="B2773" s="269" t="s">
        <v>195</v>
      </c>
      <c r="C2773" s="270">
        <v>5427.3698499999991</v>
      </c>
      <c r="D2773" s="270">
        <v>2599.1214999999997</v>
      </c>
      <c r="E2773" s="270">
        <v>1375.0228999999999</v>
      </c>
      <c r="F2773" s="270">
        <v>115.6884</v>
      </c>
      <c r="G2773" s="270">
        <v>1285.47965</v>
      </c>
      <c r="H2773" s="270">
        <v>10802.682299999999</v>
      </c>
    </row>
    <row r="2774" spans="1:8">
      <c r="A2774" s="268">
        <v>42120</v>
      </c>
      <c r="B2774" s="269" t="s">
        <v>196</v>
      </c>
      <c r="C2774" s="270">
        <v>5232.1409999999996</v>
      </c>
      <c r="D2774" s="270">
        <v>2505.62745</v>
      </c>
      <c r="E2774" s="270">
        <v>1325.5622499999999</v>
      </c>
      <c r="F2774" s="270">
        <v>111.52679999999999</v>
      </c>
      <c r="G2774" s="270">
        <v>1239.23965</v>
      </c>
      <c r="H2774" s="270">
        <v>10414.09715</v>
      </c>
    </row>
    <row r="2775" spans="1:8">
      <c r="A2775" s="268">
        <v>42120</v>
      </c>
      <c r="B2775" s="269" t="s">
        <v>197</v>
      </c>
      <c r="C2775" s="270">
        <v>5459.3162499999999</v>
      </c>
      <c r="D2775" s="270">
        <v>2614.42065</v>
      </c>
      <c r="E2775" s="270">
        <v>1383.1165999999998</v>
      </c>
      <c r="F2775" s="270">
        <v>116.36924999999999</v>
      </c>
      <c r="G2775" s="270">
        <v>1293.0463500000001</v>
      </c>
      <c r="H2775" s="270">
        <v>10866.269100000001</v>
      </c>
    </row>
    <row r="2776" spans="1:8">
      <c r="A2776" s="268">
        <v>42120</v>
      </c>
      <c r="B2776" s="269" t="s">
        <v>198</v>
      </c>
      <c r="C2776" s="270">
        <v>5509.0106500000002</v>
      </c>
      <c r="D2776" s="270">
        <v>2638.2189499999999</v>
      </c>
      <c r="E2776" s="270">
        <v>1395.7067999999999</v>
      </c>
      <c r="F2776" s="270">
        <v>117.42919999999998</v>
      </c>
      <c r="G2776" s="270">
        <v>1304.8163</v>
      </c>
      <c r="H2776" s="270">
        <v>10965.1819</v>
      </c>
    </row>
    <row r="2777" spans="1:8">
      <c r="A2777" s="268">
        <v>42120</v>
      </c>
      <c r="B2777" s="269" t="s">
        <v>199</v>
      </c>
      <c r="C2777" s="270">
        <v>5154.0489500000003</v>
      </c>
      <c r="D2777" s="270">
        <v>2468.23</v>
      </c>
      <c r="E2777" s="270">
        <v>1305.77765</v>
      </c>
      <c r="F2777" s="270">
        <v>109.8625</v>
      </c>
      <c r="G2777" s="270">
        <v>1220.7436500000001</v>
      </c>
      <c r="H2777" s="270">
        <v>10258.662750000001</v>
      </c>
    </row>
    <row r="2778" spans="1:8">
      <c r="A2778" s="268">
        <v>42120</v>
      </c>
      <c r="B2778" s="269" t="s">
        <v>200</v>
      </c>
      <c r="C2778" s="270">
        <v>3297.5971</v>
      </c>
      <c r="D2778" s="270">
        <v>1579.1912</v>
      </c>
      <c r="E2778" s="270">
        <v>835.44544999999994</v>
      </c>
      <c r="F2778" s="270">
        <v>70.290749999999989</v>
      </c>
      <c r="G2778" s="270">
        <v>781.04034999999999</v>
      </c>
      <c r="H2778" s="270">
        <v>6563.5648499999998</v>
      </c>
    </row>
    <row r="2779" spans="1:8">
      <c r="A2779" s="268">
        <v>42120</v>
      </c>
      <c r="B2779" s="269" t="s">
        <v>201</v>
      </c>
      <c r="C2779" s="270">
        <v>2186.5663500000001</v>
      </c>
      <c r="D2779" s="270">
        <v>1047.1277499999999</v>
      </c>
      <c r="E2779" s="270">
        <v>553.96625000000006</v>
      </c>
      <c r="F2779" s="270">
        <v>46.608049999999999</v>
      </c>
      <c r="G2779" s="270">
        <v>517.89139999999998</v>
      </c>
      <c r="H2779" s="270">
        <v>4352.1597999999994</v>
      </c>
    </row>
    <row r="2780" spans="1:8">
      <c r="A2780" s="268">
        <v>42120</v>
      </c>
      <c r="B2780" s="269" t="s">
        <v>202</v>
      </c>
      <c r="C2780" s="270">
        <v>1377.25245</v>
      </c>
      <c r="D2780" s="270">
        <v>659.55494999999996</v>
      </c>
      <c r="E2780" s="270">
        <v>348.92669999999998</v>
      </c>
      <c r="F2780" s="270">
        <v>29.357299999999995</v>
      </c>
      <c r="G2780" s="270">
        <v>326.2045</v>
      </c>
      <c r="H2780" s="270">
        <v>2741.2959000000001</v>
      </c>
    </row>
    <row r="2781" spans="1:8">
      <c r="A2781" s="268">
        <v>42120</v>
      </c>
      <c r="B2781" s="269" t="s">
        <v>203</v>
      </c>
      <c r="C2781" s="270">
        <v>500.49614999999994</v>
      </c>
      <c r="D2781" s="270">
        <v>239.68384999999998</v>
      </c>
      <c r="E2781" s="270">
        <v>126.80044999999998</v>
      </c>
      <c r="F2781" s="270">
        <v>10.66835</v>
      </c>
      <c r="G2781" s="270">
        <v>118.54355</v>
      </c>
      <c r="H2781" s="270">
        <v>996.19234999999992</v>
      </c>
    </row>
    <row r="2782" spans="1:8">
      <c r="A2782" s="268">
        <v>42120</v>
      </c>
      <c r="B2782" s="269" t="s">
        <v>204</v>
      </c>
      <c r="C2782" s="270">
        <v>35.495999999999995</v>
      </c>
      <c r="D2782" s="270">
        <v>16.99915</v>
      </c>
      <c r="E2782" s="270">
        <v>8.9930000000000003</v>
      </c>
      <c r="F2782" s="270">
        <v>0.75649999999999995</v>
      </c>
      <c r="G2782" s="270">
        <v>8.4073499999999992</v>
      </c>
      <c r="H2782" s="270">
        <v>70.652000000000001</v>
      </c>
    </row>
    <row r="2783" spans="1:8">
      <c r="A2783" s="268">
        <v>42120</v>
      </c>
      <c r="B2783" s="269" t="s">
        <v>205</v>
      </c>
      <c r="C2783" s="270">
        <v>0</v>
      </c>
      <c r="D2783" s="270">
        <v>0</v>
      </c>
      <c r="E2783" s="270">
        <v>0</v>
      </c>
      <c r="F2783" s="270">
        <v>0</v>
      </c>
      <c r="G2783" s="270">
        <v>0</v>
      </c>
      <c r="H2783" s="270">
        <v>0</v>
      </c>
    </row>
    <row r="2784" spans="1:8">
      <c r="A2784" s="268">
        <v>42120</v>
      </c>
      <c r="B2784" s="269" t="s">
        <v>71</v>
      </c>
      <c r="C2784" s="270">
        <v>0</v>
      </c>
      <c r="D2784" s="270">
        <v>0</v>
      </c>
      <c r="E2784" s="270">
        <v>0</v>
      </c>
      <c r="F2784" s="270">
        <v>0</v>
      </c>
      <c r="G2784" s="270">
        <v>0</v>
      </c>
      <c r="H2784" s="270">
        <v>0</v>
      </c>
    </row>
    <row r="2785" spans="1:8">
      <c r="A2785" s="268">
        <v>42120</v>
      </c>
      <c r="B2785" s="269" t="s">
        <v>206</v>
      </c>
      <c r="C2785" s="270">
        <v>0</v>
      </c>
      <c r="D2785" s="270">
        <v>0</v>
      </c>
      <c r="E2785" s="270">
        <v>0</v>
      </c>
      <c r="F2785" s="270">
        <v>0</v>
      </c>
      <c r="G2785" s="270">
        <v>0</v>
      </c>
      <c r="H2785" s="270">
        <v>0</v>
      </c>
    </row>
    <row r="2786" spans="1:8">
      <c r="A2786" s="268">
        <v>42121</v>
      </c>
      <c r="B2786" s="269" t="s">
        <v>185</v>
      </c>
      <c r="C2786" s="270">
        <v>0</v>
      </c>
      <c r="D2786" s="270">
        <v>0</v>
      </c>
      <c r="E2786" s="270">
        <v>0</v>
      </c>
      <c r="F2786" s="270">
        <v>0</v>
      </c>
      <c r="G2786" s="270">
        <v>0</v>
      </c>
      <c r="H2786" s="270">
        <v>0</v>
      </c>
    </row>
    <row r="2787" spans="1:8">
      <c r="A2787" s="268">
        <v>42121</v>
      </c>
      <c r="B2787" s="269" t="s">
        <v>186</v>
      </c>
      <c r="C2787" s="270">
        <v>0</v>
      </c>
      <c r="D2787" s="270">
        <v>0</v>
      </c>
      <c r="E2787" s="270">
        <v>0</v>
      </c>
      <c r="F2787" s="270">
        <v>0</v>
      </c>
      <c r="G2787" s="270">
        <v>0</v>
      </c>
      <c r="H2787" s="270">
        <v>0</v>
      </c>
    </row>
    <row r="2788" spans="1:8">
      <c r="A2788" s="268">
        <v>42121</v>
      </c>
      <c r="B2788" s="269" t="s">
        <v>187</v>
      </c>
      <c r="C2788" s="270">
        <v>0</v>
      </c>
      <c r="D2788" s="270">
        <v>0</v>
      </c>
      <c r="E2788" s="270">
        <v>0</v>
      </c>
      <c r="F2788" s="270">
        <v>0</v>
      </c>
      <c r="G2788" s="270">
        <v>0</v>
      </c>
      <c r="H2788" s="270">
        <v>0</v>
      </c>
    </row>
    <row r="2789" spans="1:8">
      <c r="A2789" s="268">
        <v>42121</v>
      </c>
      <c r="B2789" s="269" t="s">
        <v>188</v>
      </c>
      <c r="C2789" s="270">
        <v>0</v>
      </c>
      <c r="D2789" s="270">
        <v>0</v>
      </c>
      <c r="E2789" s="270">
        <v>0</v>
      </c>
      <c r="F2789" s="270">
        <v>0</v>
      </c>
      <c r="G2789" s="270">
        <v>0</v>
      </c>
      <c r="H2789" s="270">
        <v>0</v>
      </c>
    </row>
    <row r="2790" spans="1:8">
      <c r="A2790" s="268">
        <v>42121</v>
      </c>
      <c r="B2790" s="269" t="s">
        <v>189</v>
      </c>
      <c r="C2790" s="270">
        <v>0</v>
      </c>
      <c r="D2790" s="270">
        <v>0</v>
      </c>
      <c r="E2790" s="270">
        <v>0</v>
      </c>
      <c r="F2790" s="270">
        <v>0</v>
      </c>
      <c r="G2790" s="270">
        <v>0</v>
      </c>
      <c r="H2790" s="270">
        <v>0</v>
      </c>
    </row>
    <row r="2791" spans="1:8">
      <c r="A2791" s="268">
        <v>42121</v>
      </c>
      <c r="B2791" s="269" t="s">
        <v>190</v>
      </c>
      <c r="C2791" s="270">
        <v>0</v>
      </c>
      <c r="D2791" s="270">
        <v>0</v>
      </c>
      <c r="E2791" s="270">
        <v>0</v>
      </c>
      <c r="F2791" s="270">
        <v>0</v>
      </c>
      <c r="G2791" s="270">
        <v>0</v>
      </c>
      <c r="H2791" s="270">
        <v>0</v>
      </c>
    </row>
    <row r="2792" spans="1:8">
      <c r="A2792" s="268">
        <v>42121</v>
      </c>
      <c r="B2792" s="269" t="s">
        <v>191</v>
      </c>
      <c r="C2792" s="270">
        <v>35.495999999999995</v>
      </c>
      <c r="D2792" s="270">
        <v>16.99915</v>
      </c>
      <c r="E2792" s="270">
        <v>8.9930000000000003</v>
      </c>
      <c r="F2792" s="270">
        <v>0.75649999999999995</v>
      </c>
      <c r="G2792" s="270">
        <v>8.4073499999999992</v>
      </c>
      <c r="H2792" s="270">
        <v>70.652000000000001</v>
      </c>
    </row>
    <row r="2793" spans="1:8">
      <c r="A2793" s="268">
        <v>42121</v>
      </c>
      <c r="B2793" s="269" t="s">
        <v>192</v>
      </c>
      <c r="C2793" s="270">
        <v>500.49614999999994</v>
      </c>
      <c r="D2793" s="270">
        <v>239.68384999999998</v>
      </c>
      <c r="E2793" s="270">
        <v>126.80044999999998</v>
      </c>
      <c r="F2793" s="270">
        <v>10.66835</v>
      </c>
      <c r="G2793" s="270">
        <v>118.54355</v>
      </c>
      <c r="H2793" s="270">
        <v>996.19234999999992</v>
      </c>
    </row>
    <row r="2794" spans="1:8">
      <c r="A2794" s="268">
        <v>42121</v>
      </c>
      <c r="B2794" s="269" t="s">
        <v>193</v>
      </c>
      <c r="C2794" s="270">
        <v>2143.9711499999999</v>
      </c>
      <c r="D2794" s="270">
        <v>1026.7294499999998</v>
      </c>
      <c r="E2794" s="270">
        <v>543.17464999999993</v>
      </c>
      <c r="F2794" s="270">
        <v>45.700249999999997</v>
      </c>
      <c r="G2794" s="270">
        <v>507.80274999999995</v>
      </c>
      <c r="H2794" s="270">
        <v>4267.3782499999998</v>
      </c>
    </row>
    <row r="2795" spans="1:8">
      <c r="A2795" s="268">
        <v>42121</v>
      </c>
      <c r="B2795" s="269" t="s">
        <v>65</v>
      </c>
      <c r="C2795" s="270">
        <v>4415.7278999999999</v>
      </c>
      <c r="D2795" s="270">
        <v>2114.6546499999999</v>
      </c>
      <c r="E2795" s="270">
        <v>1118.7240999999999</v>
      </c>
      <c r="F2795" s="270">
        <v>94.124749999999992</v>
      </c>
      <c r="G2795" s="270">
        <v>1045.8714499999999</v>
      </c>
      <c r="H2795" s="270">
        <v>8789.1028500000011</v>
      </c>
    </row>
    <row r="2796" spans="1:8">
      <c r="A2796" s="268">
        <v>42121</v>
      </c>
      <c r="B2796" s="269" t="s">
        <v>194</v>
      </c>
      <c r="C2796" s="270">
        <v>6808.1718999999994</v>
      </c>
      <c r="D2796" s="270">
        <v>3260.3755999999998</v>
      </c>
      <c r="E2796" s="270">
        <v>1724.8489</v>
      </c>
      <c r="F2796" s="270">
        <v>145.12134999999998</v>
      </c>
      <c r="G2796" s="270">
        <v>1612.5247999999999</v>
      </c>
      <c r="H2796" s="270">
        <v>13551.042549999998</v>
      </c>
    </row>
    <row r="2797" spans="1:8">
      <c r="A2797" s="268">
        <v>42121</v>
      </c>
      <c r="B2797" s="269" t="s">
        <v>195</v>
      </c>
      <c r="C2797" s="270">
        <v>8824.3565999999992</v>
      </c>
      <c r="D2797" s="270">
        <v>4225.9093000000003</v>
      </c>
      <c r="E2797" s="270">
        <v>2235.6495999999997</v>
      </c>
      <c r="F2797" s="270">
        <v>188.09819999999999</v>
      </c>
      <c r="G2797" s="270">
        <v>2090.0607500000001</v>
      </c>
      <c r="H2797" s="270">
        <v>17564.07445</v>
      </c>
    </row>
    <row r="2798" spans="1:8">
      <c r="A2798" s="268">
        <v>42121</v>
      </c>
      <c r="B2798" s="269" t="s">
        <v>196</v>
      </c>
      <c r="C2798" s="270">
        <v>9857.2961500000001</v>
      </c>
      <c r="D2798" s="270">
        <v>4720.5753000000004</v>
      </c>
      <c r="E2798" s="270">
        <v>2497.3442</v>
      </c>
      <c r="F2798" s="270">
        <v>210.11574999999999</v>
      </c>
      <c r="G2798" s="270">
        <v>2334.7137000000002</v>
      </c>
      <c r="H2798" s="270">
        <v>19620.045099999999</v>
      </c>
    </row>
    <row r="2799" spans="1:8">
      <c r="A2799" s="268">
        <v>42121</v>
      </c>
      <c r="B2799" s="269" t="s">
        <v>197</v>
      </c>
      <c r="C2799" s="270">
        <v>11791.8392</v>
      </c>
      <c r="D2799" s="270">
        <v>5647.0115499999993</v>
      </c>
      <c r="E2799" s="270">
        <v>2987.4601499999999</v>
      </c>
      <c r="F2799" s="270">
        <v>251.35180000000003</v>
      </c>
      <c r="G2799" s="270">
        <v>2792.913</v>
      </c>
      <c r="H2799" s="270">
        <v>23470.575699999994</v>
      </c>
    </row>
    <row r="2800" spans="1:8">
      <c r="A2800" s="268">
        <v>42121</v>
      </c>
      <c r="B2800" s="269" t="s">
        <v>198</v>
      </c>
      <c r="C2800" s="270">
        <v>11674.70155</v>
      </c>
      <c r="D2800" s="270">
        <v>5590.9157999999998</v>
      </c>
      <c r="E2800" s="270">
        <v>2957.7840999999999</v>
      </c>
      <c r="F2800" s="270">
        <v>248.85535000000002</v>
      </c>
      <c r="G2800" s="270">
        <v>2765.1689999999999</v>
      </c>
      <c r="H2800" s="270">
        <v>23237.425799999997</v>
      </c>
    </row>
    <row r="2801" spans="1:8">
      <c r="A2801" s="268">
        <v>42121</v>
      </c>
      <c r="B2801" s="269" t="s">
        <v>199</v>
      </c>
      <c r="C2801" s="270">
        <v>11206.1518</v>
      </c>
      <c r="D2801" s="270">
        <v>5366.5310999999992</v>
      </c>
      <c r="E2801" s="270">
        <v>2839.0765000000001</v>
      </c>
      <c r="F2801" s="270">
        <v>238.86785</v>
      </c>
      <c r="G2801" s="270">
        <v>2654.1921499999999</v>
      </c>
      <c r="H2801" s="270">
        <v>22304.819400000004</v>
      </c>
    </row>
    <row r="2802" spans="1:8">
      <c r="A2802" s="268">
        <v>42121</v>
      </c>
      <c r="B2802" s="269" t="s">
        <v>200</v>
      </c>
      <c r="C2802" s="270">
        <v>10556.571599999999</v>
      </c>
      <c r="D2802" s="270">
        <v>5055.4523500000005</v>
      </c>
      <c r="E2802" s="270">
        <v>2674.5054499999997</v>
      </c>
      <c r="F2802" s="270">
        <v>225.02134999999998</v>
      </c>
      <c r="G2802" s="270">
        <v>2500.3379</v>
      </c>
      <c r="H2802" s="270">
        <v>21011.888649999997</v>
      </c>
    </row>
    <row r="2803" spans="1:8">
      <c r="A2803" s="268">
        <v>42121</v>
      </c>
      <c r="B2803" s="269" t="s">
        <v>201</v>
      </c>
      <c r="C2803" s="270">
        <v>7897.9058999999997</v>
      </c>
      <c r="D2803" s="270">
        <v>3782.2399</v>
      </c>
      <c r="E2803" s="270">
        <v>2000.9331500000001</v>
      </c>
      <c r="F2803" s="270">
        <v>168.35014999999999</v>
      </c>
      <c r="G2803" s="270">
        <v>1870.62985</v>
      </c>
      <c r="H2803" s="270">
        <v>15720.058950000001</v>
      </c>
    </row>
    <row r="2804" spans="1:8">
      <c r="A2804" s="268">
        <v>42121</v>
      </c>
      <c r="B2804" s="269" t="s">
        <v>202</v>
      </c>
      <c r="C2804" s="270">
        <v>3872.6357000000003</v>
      </c>
      <c r="D2804" s="270">
        <v>1854.5724999999998</v>
      </c>
      <c r="E2804" s="270">
        <v>981.13204999999994</v>
      </c>
      <c r="F2804" s="270">
        <v>82.548599999999993</v>
      </c>
      <c r="G2804" s="270">
        <v>917.23924999999997</v>
      </c>
      <c r="H2804" s="270">
        <v>7708.1280999999999</v>
      </c>
    </row>
    <row r="2805" spans="1:8">
      <c r="A2805" s="268">
        <v>42121</v>
      </c>
      <c r="B2805" s="269" t="s">
        <v>203</v>
      </c>
      <c r="C2805" s="270">
        <v>1363.05405</v>
      </c>
      <c r="D2805" s="270">
        <v>652.75495000000001</v>
      </c>
      <c r="E2805" s="270">
        <v>345.3295</v>
      </c>
      <c r="F2805" s="270">
        <v>29.0547</v>
      </c>
      <c r="G2805" s="270">
        <v>322.84105</v>
      </c>
      <c r="H2805" s="270">
        <v>2713.0342499999997</v>
      </c>
    </row>
    <row r="2806" spans="1:8">
      <c r="A2806" s="268">
        <v>42121</v>
      </c>
      <c r="B2806" s="269" t="s">
        <v>204</v>
      </c>
      <c r="C2806" s="270">
        <v>81.641649999999998</v>
      </c>
      <c r="D2806" s="270">
        <v>39.097450000000002</v>
      </c>
      <c r="E2806" s="270">
        <v>20.683899999999998</v>
      </c>
      <c r="F2806" s="270">
        <v>1.7399500000000001</v>
      </c>
      <c r="G2806" s="270">
        <v>19.336649999999999</v>
      </c>
      <c r="H2806" s="270">
        <v>162.49959999999999</v>
      </c>
    </row>
    <row r="2807" spans="1:8">
      <c r="A2807" s="268">
        <v>42121</v>
      </c>
      <c r="B2807" s="269" t="s">
        <v>205</v>
      </c>
      <c r="C2807" s="270">
        <v>3.5495999999999999</v>
      </c>
      <c r="D2807" s="270">
        <v>1.7</v>
      </c>
      <c r="E2807" s="270">
        <v>0.89929999999999999</v>
      </c>
      <c r="F2807" s="270">
        <v>7.5649999999999995E-2</v>
      </c>
      <c r="G2807" s="270">
        <v>0.84065000000000001</v>
      </c>
      <c r="H2807" s="270">
        <v>7.0652000000000008</v>
      </c>
    </row>
    <row r="2808" spans="1:8">
      <c r="A2808" s="268">
        <v>42121</v>
      </c>
      <c r="B2808" s="269" t="s">
        <v>71</v>
      </c>
      <c r="C2808" s="270">
        <v>0</v>
      </c>
      <c r="D2808" s="270">
        <v>0</v>
      </c>
      <c r="E2808" s="270">
        <v>0</v>
      </c>
      <c r="F2808" s="270">
        <v>0</v>
      </c>
      <c r="G2808" s="270">
        <v>0</v>
      </c>
      <c r="H2808" s="270">
        <v>0</v>
      </c>
    </row>
    <row r="2809" spans="1:8">
      <c r="A2809" s="268">
        <v>42121</v>
      </c>
      <c r="B2809" s="269" t="s">
        <v>206</v>
      </c>
      <c r="C2809" s="270">
        <v>0</v>
      </c>
      <c r="D2809" s="270">
        <v>0</v>
      </c>
      <c r="E2809" s="270">
        <v>0</v>
      </c>
      <c r="F2809" s="270">
        <v>0</v>
      </c>
      <c r="G2809" s="270">
        <v>0</v>
      </c>
      <c r="H2809" s="270">
        <v>0</v>
      </c>
    </row>
    <row r="2810" spans="1:8">
      <c r="A2810" s="268">
        <v>42122</v>
      </c>
      <c r="B2810" s="269" t="s">
        <v>185</v>
      </c>
      <c r="C2810" s="270">
        <v>0</v>
      </c>
      <c r="D2810" s="270">
        <v>0</v>
      </c>
      <c r="E2810" s="270">
        <v>0</v>
      </c>
      <c r="F2810" s="270">
        <v>0</v>
      </c>
      <c r="G2810" s="270">
        <v>0</v>
      </c>
      <c r="H2810" s="270">
        <v>0</v>
      </c>
    </row>
    <row r="2811" spans="1:8">
      <c r="A2811" s="268">
        <v>42122</v>
      </c>
      <c r="B2811" s="269" t="s">
        <v>186</v>
      </c>
      <c r="C2811" s="270">
        <v>0</v>
      </c>
      <c r="D2811" s="270">
        <v>0</v>
      </c>
      <c r="E2811" s="270">
        <v>0</v>
      </c>
      <c r="F2811" s="270">
        <v>0</v>
      </c>
      <c r="G2811" s="270">
        <v>0</v>
      </c>
      <c r="H2811" s="270">
        <v>0</v>
      </c>
    </row>
    <row r="2812" spans="1:8">
      <c r="A2812" s="268">
        <v>42122</v>
      </c>
      <c r="B2812" s="269" t="s">
        <v>187</v>
      </c>
      <c r="C2812" s="270">
        <v>0</v>
      </c>
      <c r="D2812" s="270">
        <v>0</v>
      </c>
      <c r="E2812" s="270">
        <v>0</v>
      </c>
      <c r="F2812" s="270">
        <v>0</v>
      </c>
      <c r="G2812" s="270">
        <v>0</v>
      </c>
      <c r="H2812" s="270">
        <v>0</v>
      </c>
    </row>
    <row r="2813" spans="1:8">
      <c r="A2813" s="268">
        <v>42122</v>
      </c>
      <c r="B2813" s="269" t="s">
        <v>188</v>
      </c>
      <c r="C2813" s="270">
        <v>0</v>
      </c>
      <c r="D2813" s="270">
        <v>0</v>
      </c>
      <c r="E2813" s="270">
        <v>0</v>
      </c>
      <c r="F2813" s="270">
        <v>0</v>
      </c>
      <c r="G2813" s="270">
        <v>0</v>
      </c>
      <c r="H2813" s="270">
        <v>0</v>
      </c>
    </row>
    <row r="2814" spans="1:8">
      <c r="A2814" s="268">
        <v>42122</v>
      </c>
      <c r="B2814" s="269" t="s">
        <v>189</v>
      </c>
      <c r="C2814" s="270">
        <v>0</v>
      </c>
      <c r="D2814" s="270">
        <v>0</v>
      </c>
      <c r="E2814" s="270">
        <v>0</v>
      </c>
      <c r="F2814" s="270">
        <v>0</v>
      </c>
      <c r="G2814" s="270">
        <v>0</v>
      </c>
      <c r="H2814" s="270">
        <v>0</v>
      </c>
    </row>
    <row r="2815" spans="1:8">
      <c r="A2815" s="268">
        <v>42122</v>
      </c>
      <c r="B2815" s="269" t="s">
        <v>190</v>
      </c>
      <c r="C2815" s="270">
        <v>0</v>
      </c>
      <c r="D2815" s="270">
        <v>0</v>
      </c>
      <c r="E2815" s="270">
        <v>0</v>
      </c>
      <c r="F2815" s="270">
        <v>0</v>
      </c>
      <c r="G2815" s="270">
        <v>0</v>
      </c>
      <c r="H2815" s="270">
        <v>0</v>
      </c>
    </row>
    <row r="2816" spans="1:8">
      <c r="A2816" s="268">
        <v>42122</v>
      </c>
      <c r="B2816" s="269" t="s">
        <v>191</v>
      </c>
      <c r="C2816" s="270">
        <v>31.946400000000001</v>
      </c>
      <c r="D2816" s="270">
        <v>15.299149999999999</v>
      </c>
      <c r="E2816" s="270">
        <v>8.0937000000000001</v>
      </c>
      <c r="F2816" s="270">
        <v>0.68085000000000007</v>
      </c>
      <c r="G2816" s="270">
        <v>7.5666999999999991</v>
      </c>
      <c r="H2816" s="270">
        <v>63.586800000000004</v>
      </c>
    </row>
    <row r="2817" spans="1:8">
      <c r="A2817" s="268">
        <v>42122</v>
      </c>
      <c r="B2817" s="269" t="s">
        <v>192</v>
      </c>
      <c r="C2817" s="270">
        <v>539.54259999999999</v>
      </c>
      <c r="D2817" s="270">
        <v>258.38214999999997</v>
      </c>
      <c r="E2817" s="270">
        <v>136.69274999999999</v>
      </c>
      <c r="F2817" s="270">
        <v>11.500499999999999</v>
      </c>
      <c r="G2817" s="270">
        <v>127.79154999999999</v>
      </c>
      <c r="H2817" s="270">
        <v>1073.9095500000001</v>
      </c>
    </row>
    <row r="2818" spans="1:8">
      <c r="A2818" s="268">
        <v>42122</v>
      </c>
      <c r="B2818" s="269" t="s">
        <v>193</v>
      </c>
      <c r="C2818" s="270">
        <v>2619.6201000000001</v>
      </c>
      <c r="D2818" s="270">
        <v>1254.51415</v>
      </c>
      <c r="E2818" s="270">
        <v>663.68</v>
      </c>
      <c r="F2818" s="270">
        <v>55.839049999999993</v>
      </c>
      <c r="G2818" s="270">
        <v>620.46089999999992</v>
      </c>
      <c r="H2818" s="270">
        <v>5214.1142</v>
      </c>
    </row>
    <row r="2819" spans="1:8">
      <c r="A2819" s="268">
        <v>42122</v>
      </c>
      <c r="B2819" s="269" t="s">
        <v>65</v>
      </c>
      <c r="C2819" s="270">
        <v>5555.1562999999996</v>
      </c>
      <c r="D2819" s="270">
        <v>2660.3172499999996</v>
      </c>
      <c r="E2819" s="270">
        <v>1407.3977</v>
      </c>
      <c r="F2819" s="270">
        <v>118.41265</v>
      </c>
      <c r="G2819" s="270">
        <v>1315.7464499999999</v>
      </c>
      <c r="H2819" s="270">
        <v>11057.030349999999</v>
      </c>
    </row>
    <row r="2820" spans="1:8">
      <c r="A2820" s="268">
        <v>42122</v>
      </c>
      <c r="B2820" s="269" t="s">
        <v>194</v>
      </c>
      <c r="C2820" s="270">
        <v>8629.1277499999997</v>
      </c>
      <c r="D2820" s="270">
        <v>4132.4161000000004</v>
      </c>
      <c r="E2820" s="270">
        <v>2186.1880999999998</v>
      </c>
      <c r="F2820" s="270">
        <v>183.93659999999997</v>
      </c>
      <c r="G2820" s="270">
        <v>2043.8207499999999</v>
      </c>
      <c r="H2820" s="270">
        <v>17175.489300000001</v>
      </c>
    </row>
    <row r="2821" spans="1:8">
      <c r="A2821" s="268">
        <v>42122</v>
      </c>
      <c r="B2821" s="269" t="s">
        <v>195</v>
      </c>
      <c r="C2821" s="270">
        <v>11184.8542</v>
      </c>
      <c r="D2821" s="270">
        <v>5356.3319499999998</v>
      </c>
      <c r="E2821" s="270">
        <v>2833.6806999999999</v>
      </c>
      <c r="F2821" s="270">
        <v>238.41395</v>
      </c>
      <c r="G2821" s="270">
        <v>2649.1473999999998</v>
      </c>
      <c r="H2821" s="270">
        <v>22262.428200000002</v>
      </c>
    </row>
    <row r="2822" spans="1:8">
      <c r="A2822" s="268">
        <v>42122</v>
      </c>
      <c r="B2822" s="269" t="s">
        <v>196</v>
      </c>
      <c r="C2822" s="270">
        <v>12778.633949999999</v>
      </c>
      <c r="D2822" s="270">
        <v>6119.5792499999998</v>
      </c>
      <c r="E2822" s="270">
        <v>3237.4647</v>
      </c>
      <c r="F2822" s="270">
        <v>272.38675000000001</v>
      </c>
      <c r="G2822" s="270">
        <v>3026.6366499999999</v>
      </c>
      <c r="H2822" s="270">
        <v>25434.701300000001</v>
      </c>
    </row>
    <row r="2823" spans="1:8">
      <c r="A2823" s="268">
        <v>42122</v>
      </c>
      <c r="B2823" s="269" t="s">
        <v>197</v>
      </c>
      <c r="C2823" s="270">
        <v>13815.123099999999</v>
      </c>
      <c r="D2823" s="270">
        <v>6615.9452499999998</v>
      </c>
      <c r="E2823" s="270">
        <v>3500.0594499999997</v>
      </c>
      <c r="F2823" s="270">
        <v>294.47994999999997</v>
      </c>
      <c r="G2823" s="270">
        <v>3272.1302500000002</v>
      </c>
      <c r="H2823" s="270">
        <v>27497.737999999998</v>
      </c>
    </row>
    <row r="2824" spans="1:8">
      <c r="A2824" s="268">
        <v>42122</v>
      </c>
      <c r="B2824" s="269" t="s">
        <v>198</v>
      </c>
      <c r="C2824" s="270">
        <v>13683.787050000001</v>
      </c>
      <c r="D2824" s="270">
        <v>6553.0495000000001</v>
      </c>
      <c r="E2824" s="270">
        <v>3466.7853499999997</v>
      </c>
      <c r="F2824" s="270">
        <v>291.68090000000001</v>
      </c>
      <c r="G2824" s="270">
        <v>3241.0236500000001</v>
      </c>
      <c r="H2824" s="270">
        <v>27236.32645</v>
      </c>
    </row>
    <row r="2825" spans="1:8">
      <c r="A2825" s="268">
        <v>42122</v>
      </c>
      <c r="B2825" s="269" t="s">
        <v>199</v>
      </c>
      <c r="C2825" s="270">
        <v>12799.931549999999</v>
      </c>
      <c r="D2825" s="270">
        <v>6129.7784000000001</v>
      </c>
      <c r="E2825" s="270">
        <v>3242.8605000000002</v>
      </c>
      <c r="F2825" s="270">
        <v>272.84064999999998</v>
      </c>
      <c r="G2825" s="270">
        <v>3031.68055</v>
      </c>
      <c r="H2825" s="270">
        <v>25477.091650000002</v>
      </c>
    </row>
    <row r="2826" spans="1:8">
      <c r="A2826" s="268">
        <v>42122</v>
      </c>
      <c r="B2826" s="269" t="s">
        <v>200</v>
      </c>
      <c r="C2826" s="270">
        <v>10829.8925</v>
      </c>
      <c r="D2826" s="270">
        <v>5186.3438500000002</v>
      </c>
      <c r="E2826" s="270">
        <v>2743.75155</v>
      </c>
      <c r="F2826" s="270">
        <v>230.84724999999997</v>
      </c>
      <c r="G2826" s="270">
        <v>2565.0747500000002</v>
      </c>
      <c r="H2826" s="270">
        <v>21555.909899999999</v>
      </c>
    </row>
    <row r="2827" spans="1:8">
      <c r="A2827" s="268">
        <v>42122</v>
      </c>
      <c r="B2827" s="269" t="s">
        <v>201</v>
      </c>
      <c r="C2827" s="270">
        <v>7780.7682499999992</v>
      </c>
      <c r="D2827" s="270">
        <v>3726.1441499999996</v>
      </c>
      <c r="E2827" s="270">
        <v>1971.2562499999999</v>
      </c>
      <c r="F2827" s="270">
        <v>165.85284999999999</v>
      </c>
      <c r="G2827" s="270">
        <v>1842.8849999999998</v>
      </c>
      <c r="H2827" s="270">
        <v>15486.906499999996</v>
      </c>
    </row>
    <row r="2828" spans="1:8">
      <c r="A2828" s="268">
        <v>42122</v>
      </c>
      <c r="B2828" s="269" t="s">
        <v>202</v>
      </c>
      <c r="C2828" s="270">
        <v>3744.8492499999998</v>
      </c>
      <c r="D2828" s="270">
        <v>1793.3767499999999</v>
      </c>
      <c r="E2828" s="270">
        <v>948.75724999999989</v>
      </c>
      <c r="F2828" s="270">
        <v>79.824349999999995</v>
      </c>
      <c r="G2828" s="270">
        <v>886.97244999999998</v>
      </c>
      <c r="H2828" s="270">
        <v>7453.7800499999985</v>
      </c>
    </row>
    <row r="2829" spans="1:8">
      <c r="A2829" s="268">
        <v>42122</v>
      </c>
      <c r="B2829" s="269" t="s">
        <v>203</v>
      </c>
      <c r="C2829" s="270">
        <v>1306.26045</v>
      </c>
      <c r="D2829" s="270">
        <v>625.55664999999999</v>
      </c>
      <c r="E2829" s="270">
        <v>330.94069999999999</v>
      </c>
      <c r="F2829" s="270">
        <v>27.8443</v>
      </c>
      <c r="G2829" s="270">
        <v>309.38979999999998</v>
      </c>
      <c r="H2829" s="270">
        <v>2599.9919</v>
      </c>
    </row>
    <row r="2830" spans="1:8">
      <c r="A2830" s="268">
        <v>42122</v>
      </c>
      <c r="B2830" s="269" t="s">
        <v>204</v>
      </c>
      <c r="C2830" s="270">
        <v>78.09205</v>
      </c>
      <c r="D2830" s="270">
        <v>37.397449999999999</v>
      </c>
      <c r="E2830" s="270">
        <v>19.784600000000001</v>
      </c>
      <c r="F2830" s="270">
        <v>1.6642999999999999</v>
      </c>
      <c r="G2830" s="270">
        <v>18.496000000000002</v>
      </c>
      <c r="H2830" s="270">
        <v>155.43440000000001</v>
      </c>
    </row>
    <row r="2831" spans="1:8">
      <c r="A2831" s="268">
        <v>42122</v>
      </c>
      <c r="B2831" s="269" t="s">
        <v>205</v>
      </c>
      <c r="C2831" s="270">
        <v>3.5495999999999999</v>
      </c>
      <c r="D2831" s="270">
        <v>1.7</v>
      </c>
      <c r="E2831" s="270">
        <v>0.89929999999999999</v>
      </c>
      <c r="F2831" s="270">
        <v>7.5649999999999995E-2</v>
      </c>
      <c r="G2831" s="270">
        <v>0.84065000000000001</v>
      </c>
      <c r="H2831" s="270">
        <v>7.0652000000000008</v>
      </c>
    </row>
    <row r="2832" spans="1:8">
      <c r="A2832" s="268">
        <v>42122</v>
      </c>
      <c r="B2832" s="269" t="s">
        <v>71</v>
      </c>
      <c r="C2832" s="270">
        <v>0</v>
      </c>
      <c r="D2832" s="270">
        <v>0</v>
      </c>
      <c r="E2832" s="270">
        <v>0</v>
      </c>
      <c r="F2832" s="270">
        <v>0</v>
      </c>
      <c r="G2832" s="270">
        <v>0</v>
      </c>
      <c r="H2832" s="270">
        <v>0</v>
      </c>
    </row>
    <row r="2833" spans="1:8">
      <c r="A2833" s="268">
        <v>42122</v>
      </c>
      <c r="B2833" s="269" t="s">
        <v>206</v>
      </c>
      <c r="C2833" s="270">
        <v>0</v>
      </c>
      <c r="D2833" s="270">
        <v>0</v>
      </c>
      <c r="E2833" s="270">
        <v>0</v>
      </c>
      <c r="F2833" s="270">
        <v>0</v>
      </c>
      <c r="G2833" s="270">
        <v>0</v>
      </c>
      <c r="H2833" s="270">
        <v>0</v>
      </c>
    </row>
    <row r="2834" spans="1:8">
      <c r="A2834" s="268">
        <v>42123</v>
      </c>
      <c r="B2834" s="269" t="s">
        <v>185</v>
      </c>
      <c r="C2834" s="270">
        <v>0</v>
      </c>
      <c r="D2834" s="270">
        <v>0</v>
      </c>
      <c r="E2834" s="270">
        <v>0</v>
      </c>
      <c r="F2834" s="270">
        <v>0</v>
      </c>
      <c r="G2834" s="270">
        <v>0</v>
      </c>
      <c r="H2834" s="270">
        <v>0</v>
      </c>
    </row>
    <row r="2835" spans="1:8">
      <c r="A2835" s="268">
        <v>42123</v>
      </c>
      <c r="B2835" s="269" t="s">
        <v>186</v>
      </c>
      <c r="C2835" s="270">
        <v>0</v>
      </c>
      <c r="D2835" s="270">
        <v>0</v>
      </c>
      <c r="E2835" s="270">
        <v>0</v>
      </c>
      <c r="F2835" s="270">
        <v>0</v>
      </c>
      <c r="G2835" s="270">
        <v>0</v>
      </c>
      <c r="H2835" s="270">
        <v>0</v>
      </c>
    </row>
    <row r="2836" spans="1:8">
      <c r="A2836" s="268">
        <v>42123</v>
      </c>
      <c r="B2836" s="269" t="s">
        <v>187</v>
      </c>
      <c r="C2836" s="270">
        <v>0</v>
      </c>
      <c r="D2836" s="270">
        <v>0</v>
      </c>
      <c r="E2836" s="270">
        <v>0</v>
      </c>
      <c r="F2836" s="270">
        <v>0</v>
      </c>
      <c r="G2836" s="270">
        <v>0</v>
      </c>
      <c r="H2836" s="270">
        <v>0</v>
      </c>
    </row>
    <row r="2837" spans="1:8">
      <c r="A2837" s="268">
        <v>42123</v>
      </c>
      <c r="B2837" s="269" t="s">
        <v>188</v>
      </c>
      <c r="C2837" s="270">
        <v>0</v>
      </c>
      <c r="D2837" s="270">
        <v>0</v>
      </c>
      <c r="E2837" s="270">
        <v>0</v>
      </c>
      <c r="F2837" s="270">
        <v>0</v>
      </c>
      <c r="G2837" s="270">
        <v>0</v>
      </c>
      <c r="H2837" s="270">
        <v>0</v>
      </c>
    </row>
    <row r="2838" spans="1:8">
      <c r="A2838" s="268">
        <v>42123</v>
      </c>
      <c r="B2838" s="269" t="s">
        <v>189</v>
      </c>
      <c r="C2838" s="270">
        <v>0</v>
      </c>
      <c r="D2838" s="270">
        <v>0</v>
      </c>
      <c r="E2838" s="270">
        <v>0</v>
      </c>
      <c r="F2838" s="270">
        <v>0</v>
      </c>
      <c r="G2838" s="270">
        <v>0</v>
      </c>
      <c r="H2838" s="270">
        <v>0</v>
      </c>
    </row>
    <row r="2839" spans="1:8">
      <c r="A2839" s="268">
        <v>42123</v>
      </c>
      <c r="B2839" s="269" t="s">
        <v>190</v>
      </c>
      <c r="C2839" s="270">
        <v>0</v>
      </c>
      <c r="D2839" s="270">
        <v>0</v>
      </c>
      <c r="E2839" s="270">
        <v>0</v>
      </c>
      <c r="F2839" s="270">
        <v>0</v>
      </c>
      <c r="G2839" s="270">
        <v>0</v>
      </c>
      <c r="H2839" s="270">
        <v>0</v>
      </c>
    </row>
    <row r="2840" spans="1:8">
      <c r="A2840" s="268">
        <v>42123</v>
      </c>
      <c r="B2840" s="269" t="s">
        <v>191</v>
      </c>
      <c r="C2840" s="270">
        <v>35.495999999999995</v>
      </c>
      <c r="D2840" s="270">
        <v>16.99915</v>
      </c>
      <c r="E2840" s="270">
        <v>8.9930000000000003</v>
      </c>
      <c r="F2840" s="270">
        <v>0.75649999999999995</v>
      </c>
      <c r="G2840" s="270">
        <v>8.4073499999999992</v>
      </c>
      <c r="H2840" s="270">
        <v>70.652000000000001</v>
      </c>
    </row>
    <row r="2841" spans="1:8">
      <c r="A2841" s="268">
        <v>42123</v>
      </c>
      <c r="B2841" s="269" t="s">
        <v>192</v>
      </c>
      <c r="C2841" s="270">
        <v>543.09220000000005</v>
      </c>
      <c r="D2841" s="270">
        <v>260.08214999999996</v>
      </c>
      <c r="E2841" s="270">
        <v>137.59205</v>
      </c>
      <c r="F2841" s="270">
        <v>11.57615</v>
      </c>
      <c r="G2841" s="270">
        <v>128.63219999999998</v>
      </c>
      <c r="H2841" s="270">
        <v>1080.9747500000001</v>
      </c>
    </row>
    <row r="2842" spans="1:8">
      <c r="A2842" s="268">
        <v>42123</v>
      </c>
      <c r="B2842" s="269" t="s">
        <v>193</v>
      </c>
      <c r="C2842" s="270">
        <v>2548.62725</v>
      </c>
      <c r="D2842" s="270">
        <v>1220.51585</v>
      </c>
      <c r="E2842" s="270">
        <v>645.69399999999996</v>
      </c>
      <c r="F2842" s="270">
        <v>54.326049999999995</v>
      </c>
      <c r="G2842" s="270">
        <v>603.64620000000002</v>
      </c>
      <c r="H2842" s="270">
        <v>5072.8093500000004</v>
      </c>
    </row>
    <row r="2843" spans="1:8">
      <c r="A2843" s="268">
        <v>42123</v>
      </c>
      <c r="B2843" s="269" t="s">
        <v>65</v>
      </c>
      <c r="C2843" s="270">
        <v>5491.2626499999997</v>
      </c>
      <c r="D2843" s="270">
        <v>2629.7189499999999</v>
      </c>
      <c r="E2843" s="270">
        <v>1391.2103</v>
      </c>
      <c r="F2843" s="270">
        <v>117.05009999999999</v>
      </c>
      <c r="G2843" s="270">
        <v>1300.6130499999999</v>
      </c>
      <c r="H2843" s="270">
        <v>10929.85505</v>
      </c>
    </row>
    <row r="2844" spans="1:8">
      <c r="A2844" s="268">
        <v>42123</v>
      </c>
      <c r="B2844" s="269" t="s">
        <v>194</v>
      </c>
      <c r="C2844" s="270">
        <v>8693.0205500000011</v>
      </c>
      <c r="D2844" s="270">
        <v>4163.0135499999997</v>
      </c>
      <c r="E2844" s="270">
        <v>2202.3755000000001</v>
      </c>
      <c r="F2844" s="270">
        <v>185.29829999999998</v>
      </c>
      <c r="G2844" s="270">
        <v>2058.9532999999997</v>
      </c>
      <c r="H2844" s="270">
        <v>17302.661199999995</v>
      </c>
    </row>
    <row r="2845" spans="1:8">
      <c r="A2845" s="268">
        <v>42123</v>
      </c>
      <c r="B2845" s="269" t="s">
        <v>195</v>
      </c>
      <c r="C2845" s="270">
        <v>11280.69425</v>
      </c>
      <c r="D2845" s="270">
        <v>5402.2285499999998</v>
      </c>
      <c r="E2845" s="270">
        <v>2857.9618</v>
      </c>
      <c r="F2845" s="270">
        <v>240.45649999999998</v>
      </c>
      <c r="G2845" s="270">
        <v>2671.8474999999999</v>
      </c>
      <c r="H2845" s="270">
        <v>22453.188599999998</v>
      </c>
    </row>
    <row r="2846" spans="1:8">
      <c r="A2846" s="268">
        <v>42123</v>
      </c>
      <c r="B2846" s="269" t="s">
        <v>196</v>
      </c>
      <c r="C2846" s="270">
        <v>12821.229150000001</v>
      </c>
      <c r="D2846" s="270">
        <v>6139.9784</v>
      </c>
      <c r="E2846" s="270">
        <v>3248.2563</v>
      </c>
      <c r="F2846" s="270">
        <v>273.29455000000002</v>
      </c>
      <c r="G2846" s="270">
        <v>3036.7253000000001</v>
      </c>
      <c r="H2846" s="270">
        <v>25519.483699999997</v>
      </c>
    </row>
    <row r="2847" spans="1:8">
      <c r="A2847" s="268">
        <v>42123</v>
      </c>
      <c r="B2847" s="269" t="s">
        <v>197</v>
      </c>
      <c r="C2847" s="270">
        <v>13545.3518</v>
      </c>
      <c r="D2847" s="270">
        <v>6486.7545999999993</v>
      </c>
      <c r="E2847" s="270">
        <v>3431.7126499999999</v>
      </c>
      <c r="F2847" s="270">
        <v>288.72969999999998</v>
      </c>
      <c r="G2847" s="270">
        <v>3208.2348999999999</v>
      </c>
      <c r="H2847" s="270">
        <v>26960.783650000001</v>
      </c>
    </row>
    <row r="2848" spans="1:8">
      <c r="A2848" s="268">
        <v>42123</v>
      </c>
      <c r="B2848" s="269" t="s">
        <v>198</v>
      </c>
      <c r="C2848" s="270">
        <v>13282.679700000001</v>
      </c>
      <c r="D2848" s="270">
        <v>6360.9630999999999</v>
      </c>
      <c r="E2848" s="270">
        <v>3365.1644499999998</v>
      </c>
      <c r="F2848" s="270">
        <v>283.13075000000003</v>
      </c>
      <c r="G2848" s="270">
        <v>3146.0208499999999</v>
      </c>
      <c r="H2848" s="270">
        <v>26437.958850000003</v>
      </c>
    </row>
    <row r="2849" spans="1:8">
      <c r="A2849" s="268">
        <v>42123</v>
      </c>
      <c r="B2849" s="269" t="s">
        <v>199</v>
      </c>
      <c r="C2849" s="270">
        <v>12299.4354</v>
      </c>
      <c r="D2849" s="270">
        <v>5890.0954000000002</v>
      </c>
      <c r="E2849" s="270">
        <v>3116.06005</v>
      </c>
      <c r="F2849" s="270">
        <v>262.17230000000001</v>
      </c>
      <c r="G2849" s="270">
        <v>2913.1378500000001</v>
      </c>
      <c r="H2849" s="270">
        <v>24480.901000000002</v>
      </c>
    </row>
    <row r="2850" spans="1:8">
      <c r="A2850" s="268">
        <v>42123</v>
      </c>
      <c r="B2850" s="269" t="s">
        <v>200</v>
      </c>
      <c r="C2850" s="270">
        <v>9466.8376000000007</v>
      </c>
      <c r="D2850" s="270">
        <v>4533.5880499999994</v>
      </c>
      <c r="E2850" s="270">
        <v>2398.4220499999997</v>
      </c>
      <c r="F2850" s="270">
        <v>201.79254999999998</v>
      </c>
      <c r="G2850" s="270">
        <v>2242.2328499999999</v>
      </c>
      <c r="H2850" s="270">
        <v>18842.873099999997</v>
      </c>
    </row>
    <row r="2851" spans="1:8">
      <c r="A2851" s="268">
        <v>42123</v>
      </c>
      <c r="B2851" s="269" t="s">
        <v>201</v>
      </c>
      <c r="C2851" s="270">
        <v>6875.6151499999996</v>
      </c>
      <c r="D2851" s="270">
        <v>3292.6738999999998</v>
      </c>
      <c r="E2851" s="270">
        <v>1741.9355999999998</v>
      </c>
      <c r="F2851" s="270">
        <v>146.55869999999999</v>
      </c>
      <c r="G2851" s="270">
        <v>1628.4988499999999</v>
      </c>
      <c r="H2851" s="270">
        <v>13685.282199999998</v>
      </c>
    </row>
    <row r="2852" spans="1:8">
      <c r="A2852" s="268">
        <v>42123</v>
      </c>
      <c r="B2852" s="269" t="s">
        <v>202</v>
      </c>
      <c r="C2852" s="270">
        <v>3851.3380999999999</v>
      </c>
      <c r="D2852" s="270">
        <v>1844.3733500000001</v>
      </c>
      <c r="E2852" s="270">
        <v>975.73624999999993</v>
      </c>
      <c r="F2852" s="270">
        <v>82.093850000000003</v>
      </c>
      <c r="G2852" s="270">
        <v>912.19450000000006</v>
      </c>
      <c r="H2852" s="270">
        <v>7665.7360499999986</v>
      </c>
    </row>
    <row r="2853" spans="1:8">
      <c r="A2853" s="268">
        <v>42123</v>
      </c>
      <c r="B2853" s="269" t="s">
        <v>203</v>
      </c>
      <c r="C2853" s="270">
        <v>1355.9548499999999</v>
      </c>
      <c r="D2853" s="270">
        <v>649.35579999999993</v>
      </c>
      <c r="E2853" s="270">
        <v>343.53089999999997</v>
      </c>
      <c r="F2853" s="270">
        <v>28.903399999999998</v>
      </c>
      <c r="G2853" s="270">
        <v>321.15974999999997</v>
      </c>
      <c r="H2853" s="270">
        <v>2698.9046999999996</v>
      </c>
    </row>
    <row r="2854" spans="1:8">
      <c r="A2854" s="268">
        <v>42123</v>
      </c>
      <c r="B2854" s="269" t="s">
        <v>204</v>
      </c>
      <c r="C2854" s="270">
        <v>145.53445000000002</v>
      </c>
      <c r="D2854" s="270">
        <v>69.694900000000004</v>
      </c>
      <c r="E2854" s="270">
        <v>36.871299999999998</v>
      </c>
      <c r="F2854" s="270">
        <v>3.1025</v>
      </c>
      <c r="G2854" s="270">
        <v>34.470049999999993</v>
      </c>
      <c r="H2854" s="270">
        <v>289.67319999999995</v>
      </c>
    </row>
    <row r="2855" spans="1:8">
      <c r="A2855" s="268">
        <v>42123</v>
      </c>
      <c r="B2855" s="269" t="s">
        <v>205</v>
      </c>
      <c r="C2855" s="270">
        <v>7.0991999999999997</v>
      </c>
      <c r="D2855" s="270">
        <v>3.4</v>
      </c>
      <c r="E2855" s="270">
        <v>1.7986</v>
      </c>
      <c r="F2855" s="270">
        <v>0.15129999999999999</v>
      </c>
      <c r="G2855" s="270">
        <v>1.6813</v>
      </c>
      <c r="H2855" s="270">
        <v>14.130400000000002</v>
      </c>
    </row>
    <row r="2856" spans="1:8">
      <c r="A2856" s="268">
        <v>42123</v>
      </c>
      <c r="B2856" s="269" t="s">
        <v>71</v>
      </c>
      <c r="C2856" s="270">
        <v>0</v>
      </c>
      <c r="D2856" s="270">
        <v>0</v>
      </c>
      <c r="E2856" s="270">
        <v>0</v>
      </c>
      <c r="F2856" s="270">
        <v>0</v>
      </c>
      <c r="G2856" s="270">
        <v>0</v>
      </c>
      <c r="H2856" s="270">
        <v>0</v>
      </c>
    </row>
    <row r="2857" spans="1:8">
      <c r="A2857" s="268">
        <v>42123</v>
      </c>
      <c r="B2857" s="269" t="s">
        <v>206</v>
      </c>
      <c r="C2857" s="270">
        <v>0</v>
      </c>
      <c r="D2857" s="270">
        <v>0</v>
      </c>
      <c r="E2857" s="270">
        <v>0</v>
      </c>
      <c r="F2857" s="270">
        <v>0</v>
      </c>
      <c r="G2857" s="270">
        <v>0</v>
      </c>
      <c r="H2857" s="270">
        <v>0</v>
      </c>
    </row>
    <row r="2858" spans="1:8">
      <c r="A2858" s="268">
        <v>42124</v>
      </c>
      <c r="B2858" s="269" t="s">
        <v>185</v>
      </c>
      <c r="C2858" s="270">
        <v>0</v>
      </c>
      <c r="D2858" s="270">
        <v>0</v>
      </c>
      <c r="E2858" s="270">
        <v>0</v>
      </c>
      <c r="F2858" s="270">
        <v>0</v>
      </c>
      <c r="G2858" s="270">
        <v>0</v>
      </c>
      <c r="H2858" s="270">
        <v>0</v>
      </c>
    </row>
    <row r="2859" spans="1:8">
      <c r="A2859" s="268">
        <v>42124</v>
      </c>
      <c r="B2859" s="269" t="s">
        <v>186</v>
      </c>
      <c r="C2859" s="270">
        <v>0</v>
      </c>
      <c r="D2859" s="270">
        <v>0</v>
      </c>
      <c r="E2859" s="270">
        <v>0</v>
      </c>
      <c r="F2859" s="270">
        <v>0</v>
      </c>
      <c r="G2859" s="270">
        <v>0</v>
      </c>
      <c r="H2859" s="270">
        <v>0</v>
      </c>
    </row>
    <row r="2860" spans="1:8">
      <c r="A2860" s="268">
        <v>42124</v>
      </c>
      <c r="B2860" s="269" t="s">
        <v>187</v>
      </c>
      <c r="C2860" s="270">
        <v>0</v>
      </c>
      <c r="D2860" s="270">
        <v>0</v>
      </c>
      <c r="E2860" s="270">
        <v>0</v>
      </c>
      <c r="F2860" s="270">
        <v>0</v>
      </c>
      <c r="G2860" s="270">
        <v>0</v>
      </c>
      <c r="H2860" s="270">
        <v>0</v>
      </c>
    </row>
    <row r="2861" spans="1:8">
      <c r="A2861" s="268">
        <v>42124</v>
      </c>
      <c r="B2861" s="269" t="s">
        <v>188</v>
      </c>
      <c r="C2861" s="270">
        <v>0</v>
      </c>
      <c r="D2861" s="270">
        <v>0</v>
      </c>
      <c r="E2861" s="270">
        <v>0</v>
      </c>
      <c r="F2861" s="270">
        <v>0</v>
      </c>
      <c r="G2861" s="270">
        <v>0</v>
      </c>
      <c r="H2861" s="270">
        <v>0</v>
      </c>
    </row>
    <row r="2862" spans="1:8">
      <c r="A2862" s="268">
        <v>42124</v>
      </c>
      <c r="B2862" s="269" t="s">
        <v>189</v>
      </c>
      <c r="C2862" s="270">
        <v>3.5495999999999999</v>
      </c>
      <c r="D2862" s="270">
        <v>1.7</v>
      </c>
      <c r="E2862" s="270">
        <v>0.89929999999999999</v>
      </c>
      <c r="F2862" s="270">
        <v>7.5649999999999995E-2</v>
      </c>
      <c r="G2862" s="270">
        <v>0.84065000000000001</v>
      </c>
      <c r="H2862" s="270">
        <v>7.0652000000000008</v>
      </c>
    </row>
    <row r="2863" spans="1:8">
      <c r="A2863" s="268">
        <v>42124</v>
      </c>
      <c r="B2863" s="269" t="s">
        <v>190</v>
      </c>
      <c r="C2863" s="270">
        <v>10.6488</v>
      </c>
      <c r="D2863" s="270">
        <v>5.0999999999999996</v>
      </c>
      <c r="E2863" s="270">
        <v>2.6978999999999997</v>
      </c>
      <c r="F2863" s="270">
        <v>0.22695000000000001</v>
      </c>
      <c r="G2863" s="270">
        <v>2.5219499999999999</v>
      </c>
      <c r="H2863" s="270">
        <v>21.195599999999995</v>
      </c>
    </row>
    <row r="2864" spans="1:8">
      <c r="A2864" s="268">
        <v>42124</v>
      </c>
      <c r="B2864" s="269" t="s">
        <v>191</v>
      </c>
      <c r="C2864" s="270">
        <v>42.595199999999998</v>
      </c>
      <c r="D2864" s="270">
        <v>20.398299999999999</v>
      </c>
      <c r="E2864" s="270">
        <v>10.791599999999999</v>
      </c>
      <c r="F2864" s="270">
        <v>0.90780000000000005</v>
      </c>
      <c r="G2864" s="270">
        <v>10.088649999999999</v>
      </c>
      <c r="H2864" s="270">
        <v>84.781549999999996</v>
      </c>
    </row>
    <row r="2865" spans="1:8">
      <c r="A2865" s="268">
        <v>42124</v>
      </c>
      <c r="B2865" s="269" t="s">
        <v>192</v>
      </c>
      <c r="C2865" s="270">
        <v>606.98500000000001</v>
      </c>
      <c r="D2865" s="270">
        <v>290.68044999999995</v>
      </c>
      <c r="E2865" s="270">
        <v>153.77945</v>
      </c>
      <c r="F2865" s="270">
        <v>12.938699999999999</v>
      </c>
      <c r="G2865" s="270">
        <v>143.76560000000001</v>
      </c>
      <c r="H2865" s="270">
        <v>1208.1491999999998</v>
      </c>
    </row>
    <row r="2866" spans="1:8">
      <c r="A2866" s="268">
        <v>42124</v>
      </c>
      <c r="B2866" s="269" t="s">
        <v>193</v>
      </c>
      <c r="C2866" s="270">
        <v>2548.62725</v>
      </c>
      <c r="D2866" s="270">
        <v>1220.51585</v>
      </c>
      <c r="E2866" s="270">
        <v>645.69399999999996</v>
      </c>
      <c r="F2866" s="270">
        <v>54.326049999999995</v>
      </c>
      <c r="G2866" s="270">
        <v>603.64620000000002</v>
      </c>
      <c r="H2866" s="270">
        <v>5072.8093500000004</v>
      </c>
    </row>
    <row r="2867" spans="1:8">
      <c r="A2867" s="268">
        <v>42124</v>
      </c>
      <c r="B2867" s="269" t="s">
        <v>65</v>
      </c>
      <c r="C2867" s="270">
        <v>5342.1786000000002</v>
      </c>
      <c r="D2867" s="270">
        <v>2558.3240500000002</v>
      </c>
      <c r="E2867" s="270">
        <v>1353.4396999999999</v>
      </c>
      <c r="F2867" s="270">
        <v>113.87279999999998</v>
      </c>
      <c r="G2867" s="270">
        <v>1265.3023499999999</v>
      </c>
      <c r="H2867" s="270">
        <v>10633.1175</v>
      </c>
    </row>
    <row r="2868" spans="1:8">
      <c r="A2868" s="268">
        <v>42124</v>
      </c>
      <c r="B2868" s="269" t="s">
        <v>194</v>
      </c>
      <c r="C2868" s="270">
        <v>8508.4405000000006</v>
      </c>
      <c r="D2868" s="270">
        <v>4074.6203500000001</v>
      </c>
      <c r="E2868" s="270">
        <v>2155.6118999999999</v>
      </c>
      <c r="F2868" s="270">
        <v>181.36365000000001</v>
      </c>
      <c r="G2868" s="270">
        <v>2015.2352499999997</v>
      </c>
      <c r="H2868" s="270">
        <v>16935.271650000002</v>
      </c>
    </row>
    <row r="2869" spans="1:8">
      <c r="A2869" s="268">
        <v>42124</v>
      </c>
      <c r="B2869" s="269" t="s">
        <v>195</v>
      </c>
      <c r="C2869" s="270">
        <v>11177.754999999999</v>
      </c>
      <c r="D2869" s="270">
        <v>5352.9319500000001</v>
      </c>
      <c r="E2869" s="270">
        <v>2831.8821000000003</v>
      </c>
      <c r="F2869" s="270">
        <v>238.26265000000001</v>
      </c>
      <c r="G2869" s="270">
        <v>2647.4661000000001</v>
      </c>
      <c r="H2869" s="270">
        <v>22248.2978</v>
      </c>
    </row>
    <row r="2870" spans="1:8">
      <c r="A2870" s="268">
        <v>42124</v>
      </c>
      <c r="B2870" s="269" t="s">
        <v>196</v>
      </c>
      <c r="C2870" s="270">
        <v>12317.1834</v>
      </c>
      <c r="D2870" s="270">
        <v>5898.5945499999998</v>
      </c>
      <c r="E2870" s="270">
        <v>3120.5565499999998</v>
      </c>
      <c r="F2870" s="270">
        <v>262.55054999999999</v>
      </c>
      <c r="G2870" s="270">
        <v>2917.3411000000001</v>
      </c>
      <c r="H2870" s="270">
        <v>24516.226150000002</v>
      </c>
    </row>
    <row r="2871" spans="1:8">
      <c r="A2871" s="268">
        <v>42124</v>
      </c>
      <c r="B2871" s="269" t="s">
        <v>197</v>
      </c>
      <c r="C2871" s="270">
        <v>12640.198699999999</v>
      </c>
      <c r="D2871" s="270">
        <v>6053.2843499999999</v>
      </c>
      <c r="E2871" s="270">
        <v>3202.3919999999998</v>
      </c>
      <c r="F2871" s="270">
        <v>269.43554999999998</v>
      </c>
      <c r="G2871" s="270">
        <v>2993.8478999999998</v>
      </c>
      <c r="H2871" s="270">
        <v>25159.158499999998</v>
      </c>
    </row>
    <row r="2872" spans="1:8">
      <c r="A2872" s="268">
        <v>42124</v>
      </c>
      <c r="B2872" s="269" t="s">
        <v>198</v>
      </c>
      <c r="C2872" s="270">
        <v>13289.778899999999</v>
      </c>
      <c r="D2872" s="270">
        <v>6364.3622499999992</v>
      </c>
      <c r="E2872" s="270">
        <v>3366.9630499999998</v>
      </c>
      <c r="F2872" s="270">
        <v>283.28205000000003</v>
      </c>
      <c r="G2872" s="270">
        <v>3147.7021500000001</v>
      </c>
      <c r="H2872" s="270">
        <v>26452.088400000001</v>
      </c>
    </row>
    <row r="2873" spans="1:8">
      <c r="A2873" s="268">
        <v>42124</v>
      </c>
      <c r="B2873" s="269" t="s">
        <v>199</v>
      </c>
      <c r="C2873" s="270">
        <v>12682.793899999999</v>
      </c>
      <c r="D2873" s="270">
        <v>6073.6826499999997</v>
      </c>
      <c r="E2873" s="270">
        <v>3213.1835999999998</v>
      </c>
      <c r="F2873" s="270">
        <v>270.34334999999999</v>
      </c>
      <c r="G2873" s="270">
        <v>3003.9365499999999</v>
      </c>
      <c r="H2873" s="270">
        <v>25243.940050000001</v>
      </c>
    </row>
    <row r="2874" spans="1:8">
      <c r="A2874" s="268">
        <v>42124</v>
      </c>
      <c r="B2874" s="269" t="s">
        <v>200</v>
      </c>
      <c r="C2874" s="270">
        <v>10499.77715</v>
      </c>
      <c r="D2874" s="270">
        <v>5028.2540499999996</v>
      </c>
      <c r="E2874" s="270">
        <v>2660.1166499999999</v>
      </c>
      <c r="F2874" s="270">
        <v>223.81095000000002</v>
      </c>
      <c r="G2874" s="270">
        <v>2486.8866499999999</v>
      </c>
      <c r="H2874" s="270">
        <v>20898.845450000001</v>
      </c>
    </row>
    <row r="2875" spans="1:8">
      <c r="A2875" s="268">
        <v>42124</v>
      </c>
      <c r="B2875" s="269" t="s">
        <v>201</v>
      </c>
      <c r="C2875" s="270">
        <v>7585.5394000000006</v>
      </c>
      <c r="D2875" s="270">
        <v>3632.6500999999998</v>
      </c>
      <c r="E2875" s="270">
        <v>1921.7947499999998</v>
      </c>
      <c r="F2875" s="270">
        <v>161.69125</v>
      </c>
      <c r="G2875" s="270">
        <v>1796.6449999999998</v>
      </c>
      <c r="H2875" s="270">
        <v>15098.3205</v>
      </c>
    </row>
    <row r="2876" spans="1:8">
      <c r="A2876" s="268">
        <v>42124</v>
      </c>
      <c r="B2876" s="269" t="s">
        <v>202</v>
      </c>
      <c r="C2876" s="270">
        <v>3581.5668000000001</v>
      </c>
      <c r="D2876" s="270">
        <v>1715.1818499999999</v>
      </c>
      <c r="E2876" s="270">
        <v>907.38945000000001</v>
      </c>
      <c r="F2876" s="270">
        <v>76.343599999999995</v>
      </c>
      <c r="G2876" s="270">
        <v>848.29915000000005</v>
      </c>
      <c r="H2876" s="270">
        <v>7128.7808499999992</v>
      </c>
    </row>
    <row r="2877" spans="1:8">
      <c r="A2877" s="268">
        <v>42124</v>
      </c>
      <c r="B2877" s="269" t="s">
        <v>203</v>
      </c>
      <c r="C2877" s="270">
        <v>1327.5580500000001</v>
      </c>
      <c r="D2877" s="270">
        <v>635.75664999999992</v>
      </c>
      <c r="E2877" s="270">
        <v>336.3365</v>
      </c>
      <c r="F2877" s="270">
        <v>28.298200000000001</v>
      </c>
      <c r="G2877" s="270">
        <v>314.43369999999999</v>
      </c>
      <c r="H2877" s="270">
        <v>2642.3831</v>
      </c>
    </row>
    <row r="2878" spans="1:8">
      <c r="A2878" s="268">
        <v>42124</v>
      </c>
      <c r="B2878" s="269" t="s">
        <v>204</v>
      </c>
      <c r="C2878" s="270">
        <v>78.09205</v>
      </c>
      <c r="D2878" s="270">
        <v>37.397449999999999</v>
      </c>
      <c r="E2878" s="270">
        <v>19.784600000000001</v>
      </c>
      <c r="F2878" s="270">
        <v>1.6642999999999999</v>
      </c>
      <c r="G2878" s="270">
        <v>18.496000000000002</v>
      </c>
      <c r="H2878" s="270">
        <v>155.43440000000001</v>
      </c>
    </row>
    <row r="2879" spans="1:8">
      <c r="A2879" s="268">
        <v>42124</v>
      </c>
      <c r="B2879" s="269" t="s">
        <v>205</v>
      </c>
      <c r="C2879" s="270">
        <v>0</v>
      </c>
      <c r="D2879" s="270">
        <v>0</v>
      </c>
      <c r="E2879" s="270">
        <v>0</v>
      </c>
      <c r="F2879" s="270">
        <v>0</v>
      </c>
      <c r="G2879" s="270">
        <v>0</v>
      </c>
      <c r="H2879" s="270">
        <v>0</v>
      </c>
    </row>
    <row r="2880" spans="1:8">
      <c r="A2880" s="268">
        <v>42124</v>
      </c>
      <c r="B2880" s="269" t="s">
        <v>71</v>
      </c>
      <c r="C2880" s="270">
        <v>0</v>
      </c>
      <c r="D2880" s="270">
        <v>0</v>
      </c>
      <c r="E2880" s="270">
        <v>0</v>
      </c>
      <c r="F2880" s="270">
        <v>0</v>
      </c>
      <c r="G2880" s="270">
        <v>0</v>
      </c>
      <c r="H2880" s="270">
        <v>0</v>
      </c>
    </row>
    <row r="2881" spans="1:8">
      <c r="A2881" s="268">
        <v>42124</v>
      </c>
      <c r="B2881" s="269" t="s">
        <v>206</v>
      </c>
      <c r="C2881" s="270">
        <v>0</v>
      </c>
      <c r="D2881" s="270">
        <v>0</v>
      </c>
      <c r="E2881" s="270">
        <v>0</v>
      </c>
      <c r="F2881" s="270">
        <v>0</v>
      </c>
      <c r="G2881" s="270">
        <v>0</v>
      </c>
      <c r="H2881" s="270">
        <v>0</v>
      </c>
    </row>
    <row r="2882" spans="1:8">
      <c r="A2882" s="268">
        <v>42125</v>
      </c>
      <c r="B2882" s="269" t="s">
        <v>185</v>
      </c>
      <c r="C2882" s="270">
        <v>0</v>
      </c>
      <c r="D2882" s="270">
        <v>0</v>
      </c>
      <c r="E2882" s="270">
        <v>0</v>
      </c>
      <c r="F2882" s="270">
        <v>0</v>
      </c>
      <c r="G2882" s="270">
        <v>0</v>
      </c>
      <c r="H2882" s="270">
        <v>0</v>
      </c>
    </row>
    <row r="2883" spans="1:8">
      <c r="A2883" s="268">
        <v>42125</v>
      </c>
      <c r="B2883" s="269" t="s">
        <v>186</v>
      </c>
      <c r="C2883" s="270">
        <v>0</v>
      </c>
      <c r="D2883" s="270">
        <v>0</v>
      </c>
      <c r="E2883" s="270">
        <v>0</v>
      </c>
      <c r="F2883" s="270">
        <v>0</v>
      </c>
      <c r="G2883" s="270">
        <v>0</v>
      </c>
      <c r="H2883" s="270">
        <v>0</v>
      </c>
    </row>
    <row r="2884" spans="1:8">
      <c r="A2884" s="268">
        <v>42125</v>
      </c>
      <c r="B2884" s="269" t="s">
        <v>187</v>
      </c>
      <c r="C2884" s="270">
        <v>0</v>
      </c>
      <c r="D2884" s="270">
        <v>0</v>
      </c>
      <c r="E2884" s="270">
        <v>0</v>
      </c>
      <c r="F2884" s="270">
        <v>0</v>
      </c>
      <c r="G2884" s="270">
        <v>0</v>
      </c>
      <c r="H2884" s="270">
        <v>0</v>
      </c>
    </row>
    <row r="2885" spans="1:8">
      <c r="A2885" s="268">
        <v>42125</v>
      </c>
      <c r="B2885" s="269" t="s">
        <v>188</v>
      </c>
      <c r="C2885" s="270">
        <v>0</v>
      </c>
      <c r="D2885" s="270">
        <v>0</v>
      </c>
      <c r="E2885" s="270">
        <v>0</v>
      </c>
      <c r="F2885" s="270">
        <v>0</v>
      </c>
      <c r="G2885" s="270">
        <v>0</v>
      </c>
      <c r="H2885" s="270">
        <v>0</v>
      </c>
    </row>
    <row r="2886" spans="1:8">
      <c r="A2886" s="268">
        <v>42125</v>
      </c>
      <c r="B2886" s="269" t="s">
        <v>189</v>
      </c>
      <c r="C2886" s="270">
        <v>0</v>
      </c>
      <c r="D2886" s="270">
        <v>0</v>
      </c>
      <c r="E2886" s="270">
        <v>0</v>
      </c>
      <c r="F2886" s="270">
        <v>0</v>
      </c>
      <c r="G2886" s="270">
        <v>0</v>
      </c>
      <c r="H2886" s="270">
        <v>0</v>
      </c>
    </row>
    <row r="2887" spans="1:8">
      <c r="A2887" s="268">
        <v>42125</v>
      </c>
      <c r="B2887" s="269" t="s">
        <v>190</v>
      </c>
      <c r="C2887" s="270">
        <v>0</v>
      </c>
      <c r="D2887" s="270">
        <v>0</v>
      </c>
      <c r="E2887" s="270">
        <v>0</v>
      </c>
      <c r="F2887" s="270">
        <v>0</v>
      </c>
      <c r="G2887" s="270">
        <v>0</v>
      </c>
      <c r="H2887" s="270">
        <v>0</v>
      </c>
    </row>
    <row r="2888" spans="1:8">
      <c r="A2888" s="268">
        <v>42125</v>
      </c>
      <c r="B2888" s="269" t="s">
        <v>191</v>
      </c>
      <c r="C2888" s="270">
        <v>83.651899999999998</v>
      </c>
      <c r="D2888" s="270">
        <v>37.900649999999999</v>
      </c>
      <c r="E2888" s="270">
        <v>19.784600000000001</v>
      </c>
      <c r="F2888" s="270">
        <v>1.6642999999999999</v>
      </c>
      <c r="G2888" s="270">
        <v>18.750150000000001</v>
      </c>
      <c r="H2888" s="270">
        <v>161.7516</v>
      </c>
    </row>
    <row r="2889" spans="1:8">
      <c r="A2889" s="268">
        <v>42125</v>
      </c>
      <c r="B2889" s="269" t="s">
        <v>192</v>
      </c>
      <c r="C2889" s="270">
        <v>779.48654999999997</v>
      </c>
      <c r="D2889" s="270">
        <v>353.16139999999996</v>
      </c>
      <c r="E2889" s="270">
        <v>184.35565</v>
      </c>
      <c r="F2889" s="270">
        <v>15.5108</v>
      </c>
      <c r="G2889" s="270">
        <v>174.7192</v>
      </c>
      <c r="H2889" s="270">
        <v>1507.2336</v>
      </c>
    </row>
    <row r="2890" spans="1:8">
      <c r="A2890" s="268">
        <v>42125</v>
      </c>
      <c r="B2890" s="269" t="s">
        <v>193</v>
      </c>
      <c r="C2890" s="270">
        <v>2600.8240500000002</v>
      </c>
      <c r="D2890" s="270">
        <v>1178.3541499999999</v>
      </c>
      <c r="E2890" s="270">
        <v>615.11865</v>
      </c>
      <c r="F2890" s="270">
        <v>51.753100000000003</v>
      </c>
      <c r="G2890" s="270">
        <v>582.96400000000006</v>
      </c>
      <c r="H2890" s="270">
        <v>5029.0139500000005</v>
      </c>
    </row>
    <row r="2891" spans="1:8">
      <c r="A2891" s="268">
        <v>42125</v>
      </c>
      <c r="B2891" s="269" t="s">
        <v>65</v>
      </c>
      <c r="C2891" s="270">
        <v>5593.2932499999997</v>
      </c>
      <c r="D2891" s="270">
        <v>2534.1508999999996</v>
      </c>
      <c r="E2891" s="270">
        <v>1322.8643499999998</v>
      </c>
      <c r="F2891" s="270">
        <v>111.29984999999999</v>
      </c>
      <c r="G2891" s="270">
        <v>1253.7143000000001</v>
      </c>
      <c r="H2891" s="270">
        <v>10815.32265</v>
      </c>
    </row>
    <row r="2892" spans="1:8">
      <c r="A2892" s="268">
        <v>42125</v>
      </c>
      <c r="B2892" s="269" t="s">
        <v>194</v>
      </c>
      <c r="C2892" s="270">
        <v>8939.38285</v>
      </c>
      <c r="D2892" s="270">
        <v>4050.1615999999995</v>
      </c>
      <c r="E2892" s="270">
        <v>2114.2440999999999</v>
      </c>
      <c r="F2892" s="270">
        <v>177.88374999999999</v>
      </c>
      <c r="G2892" s="270">
        <v>2003.7262499999997</v>
      </c>
      <c r="H2892" s="270">
        <v>17285.398550000002</v>
      </c>
    </row>
    <row r="2893" spans="1:8">
      <c r="A2893" s="268">
        <v>42125</v>
      </c>
      <c r="B2893" s="269" t="s">
        <v>195</v>
      </c>
      <c r="C2893" s="270">
        <v>11642.871599999999</v>
      </c>
      <c r="D2893" s="270">
        <v>5275.02945</v>
      </c>
      <c r="E2893" s="270">
        <v>2753.6438499999999</v>
      </c>
      <c r="F2893" s="270">
        <v>231.67940000000002</v>
      </c>
      <c r="G2893" s="270">
        <v>2609.7022999999999</v>
      </c>
      <c r="H2893" s="270">
        <v>22512.926599999999</v>
      </c>
    </row>
    <row r="2894" spans="1:8">
      <c r="A2894" s="268">
        <v>42125</v>
      </c>
      <c r="B2894" s="269" t="s">
        <v>196</v>
      </c>
      <c r="C2894" s="270">
        <v>13217.054599999999</v>
      </c>
      <c r="D2894" s="270">
        <v>5988.2440500000002</v>
      </c>
      <c r="E2894" s="270">
        <v>3125.95235</v>
      </c>
      <c r="F2894" s="270">
        <v>263.00444999999996</v>
      </c>
      <c r="G2894" s="270">
        <v>2962.5491999999999</v>
      </c>
      <c r="H2894" s="270">
        <v>25556.804650000002</v>
      </c>
    </row>
    <row r="2895" spans="1:8">
      <c r="A2895" s="268">
        <v>42125</v>
      </c>
      <c r="B2895" s="269" t="s">
        <v>197</v>
      </c>
      <c r="C2895" s="270">
        <v>13456.604150000001</v>
      </c>
      <c r="D2895" s="270">
        <v>6096.7771499999999</v>
      </c>
      <c r="E2895" s="270">
        <v>3182.6073999999999</v>
      </c>
      <c r="F2895" s="270">
        <v>267.77124999999995</v>
      </c>
      <c r="G2895" s="270">
        <v>3016.2428500000001</v>
      </c>
      <c r="H2895" s="270">
        <v>26020.002800000002</v>
      </c>
    </row>
    <row r="2896" spans="1:8">
      <c r="A2896" s="268">
        <v>42125</v>
      </c>
      <c r="B2896" s="269" t="s">
        <v>198</v>
      </c>
      <c r="C2896" s="270">
        <v>13247.473550000001</v>
      </c>
      <c r="D2896" s="270">
        <v>6002.0259500000002</v>
      </c>
      <c r="E2896" s="270">
        <v>3133.1467499999999</v>
      </c>
      <c r="F2896" s="270">
        <v>263.60964999999999</v>
      </c>
      <c r="G2896" s="270">
        <v>2969.3670499999998</v>
      </c>
      <c r="H2896" s="270">
        <v>25615.622950000001</v>
      </c>
    </row>
    <row r="2897" spans="1:8">
      <c r="A2897" s="268">
        <v>42125</v>
      </c>
      <c r="B2897" s="269" t="s">
        <v>199</v>
      </c>
      <c r="C2897" s="270">
        <v>11848.200149999999</v>
      </c>
      <c r="D2897" s="270">
        <v>5368.0577000000003</v>
      </c>
      <c r="E2897" s="270">
        <v>2802.2051999999999</v>
      </c>
      <c r="F2897" s="270">
        <v>235.76534999999998</v>
      </c>
      <c r="G2897" s="270">
        <v>2655.7255499999997</v>
      </c>
      <c r="H2897" s="270">
        <v>22909.953949999996</v>
      </c>
    </row>
    <row r="2898" spans="1:8">
      <c r="A2898" s="268">
        <v>42125</v>
      </c>
      <c r="B2898" s="269" t="s">
        <v>200</v>
      </c>
      <c r="C2898" s="270">
        <v>8859.5329999999994</v>
      </c>
      <c r="D2898" s="270">
        <v>4013.9838999999997</v>
      </c>
      <c r="E2898" s="270">
        <v>2095.3588</v>
      </c>
      <c r="F2898" s="270">
        <v>176.29425000000001</v>
      </c>
      <c r="G2898" s="270">
        <v>1985.8286499999997</v>
      </c>
      <c r="H2898" s="270">
        <v>17130.998599999999</v>
      </c>
    </row>
    <row r="2899" spans="1:8">
      <c r="A2899" s="268">
        <v>42125</v>
      </c>
      <c r="B2899" s="269" t="s">
        <v>201</v>
      </c>
      <c r="C2899" s="270">
        <v>5604.7002499999999</v>
      </c>
      <c r="D2899" s="270">
        <v>2539.3189000000002</v>
      </c>
      <c r="E2899" s="270">
        <v>1325.5622499999999</v>
      </c>
      <c r="F2899" s="270">
        <v>111.52679999999999</v>
      </c>
      <c r="G2899" s="270">
        <v>1256.2710999999999</v>
      </c>
      <c r="H2899" s="270">
        <v>10837.379300000001</v>
      </c>
    </row>
    <row r="2900" spans="1:8">
      <c r="A2900" s="268">
        <v>42125</v>
      </c>
      <c r="B2900" s="269" t="s">
        <v>202</v>
      </c>
      <c r="C2900" s="270">
        <v>2855.5835000000002</v>
      </c>
      <c r="D2900" s="270">
        <v>1293.7773499999998</v>
      </c>
      <c r="E2900" s="270">
        <v>675.37090000000001</v>
      </c>
      <c r="F2900" s="270">
        <v>56.822499999999991</v>
      </c>
      <c r="G2900" s="270">
        <v>640.06700000000001</v>
      </c>
      <c r="H2900" s="270">
        <v>5521.6212500000011</v>
      </c>
    </row>
    <row r="2901" spans="1:8">
      <c r="A2901" s="268">
        <v>42125</v>
      </c>
      <c r="B2901" s="269" t="s">
        <v>203</v>
      </c>
      <c r="C2901" s="270">
        <v>885.95330000000001</v>
      </c>
      <c r="D2901" s="270">
        <v>401.39805000000001</v>
      </c>
      <c r="E2901" s="270">
        <v>209.53604999999999</v>
      </c>
      <c r="F2901" s="270">
        <v>17.629849999999998</v>
      </c>
      <c r="G2901" s="270">
        <v>198.58295000000001</v>
      </c>
      <c r="H2901" s="270">
        <v>1713.1001999999999</v>
      </c>
    </row>
    <row r="2902" spans="1:8">
      <c r="A2902" s="268">
        <v>42125</v>
      </c>
      <c r="B2902" s="269" t="s">
        <v>204</v>
      </c>
      <c r="C2902" s="270">
        <v>72.244900000000001</v>
      </c>
      <c r="D2902" s="270">
        <v>32.7318</v>
      </c>
      <c r="E2902" s="270">
        <v>17.0867</v>
      </c>
      <c r="F2902" s="270">
        <v>1.4373499999999999</v>
      </c>
      <c r="G2902" s="270">
        <v>16.193349999999999</v>
      </c>
      <c r="H2902" s="270">
        <v>139.69409999999999</v>
      </c>
    </row>
    <row r="2903" spans="1:8">
      <c r="A2903" s="268">
        <v>42125</v>
      </c>
      <c r="B2903" s="269" t="s">
        <v>205</v>
      </c>
      <c r="C2903" s="270">
        <v>0</v>
      </c>
      <c r="D2903" s="270">
        <v>0</v>
      </c>
      <c r="E2903" s="270">
        <v>0</v>
      </c>
      <c r="F2903" s="270">
        <v>0</v>
      </c>
      <c r="G2903" s="270">
        <v>0</v>
      </c>
      <c r="H2903" s="270">
        <v>0</v>
      </c>
    </row>
    <row r="2904" spans="1:8">
      <c r="A2904" s="268">
        <v>42125</v>
      </c>
      <c r="B2904" s="269" t="s">
        <v>71</v>
      </c>
      <c r="C2904" s="270">
        <v>0</v>
      </c>
      <c r="D2904" s="270">
        <v>0</v>
      </c>
      <c r="E2904" s="270">
        <v>0</v>
      </c>
      <c r="F2904" s="270">
        <v>0</v>
      </c>
      <c r="G2904" s="270">
        <v>0</v>
      </c>
      <c r="H2904" s="270">
        <v>0</v>
      </c>
    </row>
    <row r="2905" spans="1:8">
      <c r="A2905" s="268">
        <v>42125</v>
      </c>
      <c r="B2905" s="269" t="s">
        <v>206</v>
      </c>
      <c r="C2905" s="270">
        <v>3.8020499999999999</v>
      </c>
      <c r="D2905" s="270">
        <v>1.72295</v>
      </c>
      <c r="E2905" s="270">
        <v>0.89929999999999999</v>
      </c>
      <c r="F2905" s="270">
        <v>7.5649999999999995E-2</v>
      </c>
      <c r="G2905" s="270">
        <v>0.85254999999999992</v>
      </c>
      <c r="H2905" s="270">
        <v>7.3525</v>
      </c>
    </row>
    <row r="2906" spans="1:8">
      <c r="A2906" s="268">
        <v>42126</v>
      </c>
      <c r="B2906" s="269" t="s">
        <v>185</v>
      </c>
      <c r="C2906" s="270">
        <v>0</v>
      </c>
      <c r="D2906" s="270">
        <v>0</v>
      </c>
      <c r="E2906" s="270">
        <v>0</v>
      </c>
      <c r="F2906" s="270">
        <v>0</v>
      </c>
      <c r="G2906" s="270">
        <v>0</v>
      </c>
      <c r="H2906" s="270">
        <v>0</v>
      </c>
    </row>
    <row r="2907" spans="1:8">
      <c r="A2907" s="268">
        <v>42126</v>
      </c>
      <c r="B2907" s="269" t="s">
        <v>186</v>
      </c>
      <c r="C2907" s="270">
        <v>0</v>
      </c>
      <c r="D2907" s="270">
        <v>0</v>
      </c>
      <c r="E2907" s="270">
        <v>0</v>
      </c>
      <c r="F2907" s="270">
        <v>0</v>
      </c>
      <c r="G2907" s="270">
        <v>0</v>
      </c>
      <c r="H2907" s="270">
        <v>0</v>
      </c>
    </row>
    <row r="2908" spans="1:8">
      <c r="A2908" s="268">
        <v>42126</v>
      </c>
      <c r="B2908" s="269" t="s">
        <v>187</v>
      </c>
      <c r="C2908" s="270">
        <v>0</v>
      </c>
      <c r="D2908" s="270">
        <v>0</v>
      </c>
      <c r="E2908" s="270">
        <v>0</v>
      </c>
      <c r="F2908" s="270">
        <v>0</v>
      </c>
      <c r="G2908" s="270">
        <v>0</v>
      </c>
      <c r="H2908" s="270">
        <v>0</v>
      </c>
    </row>
    <row r="2909" spans="1:8">
      <c r="A2909" s="268">
        <v>42126</v>
      </c>
      <c r="B2909" s="269" t="s">
        <v>188</v>
      </c>
      <c r="C2909" s="270">
        <v>0</v>
      </c>
      <c r="D2909" s="270">
        <v>0</v>
      </c>
      <c r="E2909" s="270">
        <v>0</v>
      </c>
      <c r="F2909" s="270">
        <v>0</v>
      </c>
      <c r="G2909" s="270">
        <v>0</v>
      </c>
      <c r="H2909" s="270">
        <v>0</v>
      </c>
    </row>
    <row r="2910" spans="1:8">
      <c r="A2910" s="268">
        <v>42126</v>
      </c>
      <c r="B2910" s="269" t="s">
        <v>189</v>
      </c>
      <c r="C2910" s="270">
        <v>0</v>
      </c>
      <c r="D2910" s="270">
        <v>0</v>
      </c>
      <c r="E2910" s="270">
        <v>0</v>
      </c>
      <c r="F2910" s="270">
        <v>0</v>
      </c>
      <c r="G2910" s="270">
        <v>0</v>
      </c>
      <c r="H2910" s="270">
        <v>0</v>
      </c>
    </row>
    <row r="2911" spans="1:8">
      <c r="A2911" s="268">
        <v>42126</v>
      </c>
      <c r="B2911" s="269" t="s">
        <v>190</v>
      </c>
      <c r="C2911" s="270">
        <v>0</v>
      </c>
      <c r="D2911" s="270">
        <v>0</v>
      </c>
      <c r="E2911" s="270">
        <v>0</v>
      </c>
      <c r="F2911" s="270">
        <v>0</v>
      </c>
      <c r="G2911" s="270">
        <v>0</v>
      </c>
      <c r="H2911" s="270">
        <v>0</v>
      </c>
    </row>
    <row r="2912" spans="1:8">
      <c r="A2912" s="268">
        <v>42126</v>
      </c>
      <c r="B2912" s="269" t="s">
        <v>191</v>
      </c>
      <c r="C2912" s="270">
        <v>49.430900000000001</v>
      </c>
      <c r="D2912" s="270">
        <v>22.395799999999998</v>
      </c>
      <c r="E2912" s="270">
        <v>11.690899999999999</v>
      </c>
      <c r="F2912" s="270">
        <v>0.98345000000000005</v>
      </c>
      <c r="G2912" s="270">
        <v>11.079750000000001</v>
      </c>
      <c r="H2912" s="270">
        <v>95.580800000000011</v>
      </c>
    </row>
    <row r="2913" spans="1:8">
      <c r="A2913" s="268">
        <v>42126</v>
      </c>
      <c r="B2913" s="269" t="s">
        <v>192</v>
      </c>
      <c r="C2913" s="270">
        <v>836.52239999999995</v>
      </c>
      <c r="D2913" s="270">
        <v>379.00310000000002</v>
      </c>
      <c r="E2913" s="270">
        <v>197.84514999999999</v>
      </c>
      <c r="F2913" s="270">
        <v>16.645549999999997</v>
      </c>
      <c r="G2913" s="270">
        <v>187.50319999999999</v>
      </c>
      <c r="H2913" s="270">
        <v>1617.5194000000001</v>
      </c>
    </row>
    <row r="2914" spans="1:8">
      <c r="A2914" s="268">
        <v>42126</v>
      </c>
      <c r="B2914" s="269" t="s">
        <v>193</v>
      </c>
      <c r="C2914" s="270">
        <v>2832.7694999999999</v>
      </c>
      <c r="D2914" s="270">
        <v>1283.4413500000001</v>
      </c>
      <c r="E2914" s="270">
        <v>669.9751</v>
      </c>
      <c r="F2914" s="270">
        <v>56.368600000000001</v>
      </c>
      <c r="G2914" s="270">
        <v>634.95339999999999</v>
      </c>
      <c r="H2914" s="270">
        <v>5477.5079500000002</v>
      </c>
    </row>
    <row r="2915" spans="1:8">
      <c r="A2915" s="268">
        <v>42126</v>
      </c>
      <c r="B2915" s="269" t="s">
        <v>65</v>
      </c>
      <c r="C2915" s="270">
        <v>5216.8579999999993</v>
      </c>
      <c r="D2915" s="270">
        <v>2363.5992499999998</v>
      </c>
      <c r="E2915" s="270">
        <v>1233.83365</v>
      </c>
      <c r="F2915" s="270">
        <v>103.80965</v>
      </c>
      <c r="G2915" s="270">
        <v>1169.33735</v>
      </c>
      <c r="H2915" s="270">
        <v>10087.437900000001</v>
      </c>
    </row>
    <row r="2916" spans="1:8">
      <c r="A2916" s="268">
        <v>42126</v>
      </c>
      <c r="B2916" s="269" t="s">
        <v>194</v>
      </c>
      <c r="C2916" s="270">
        <v>8908.9639000000006</v>
      </c>
      <c r="D2916" s="270">
        <v>4036.3796999999995</v>
      </c>
      <c r="E2916" s="270">
        <v>2107.0497</v>
      </c>
      <c r="F2916" s="270">
        <v>177.27855</v>
      </c>
      <c r="G2916" s="270">
        <v>1996.9084</v>
      </c>
      <c r="H2916" s="270">
        <v>17226.580249999999</v>
      </c>
    </row>
    <row r="2917" spans="1:8">
      <c r="A2917" s="268">
        <v>42126</v>
      </c>
      <c r="B2917" s="269" t="s">
        <v>195</v>
      </c>
      <c r="C2917" s="270">
        <v>11232.215349999999</v>
      </c>
      <c r="D2917" s="270">
        <v>5088.9737999999998</v>
      </c>
      <c r="E2917" s="270">
        <v>2656.5194499999998</v>
      </c>
      <c r="F2917" s="270">
        <v>223.50835000000001</v>
      </c>
      <c r="G2917" s="270">
        <v>2517.6549500000001</v>
      </c>
      <c r="H2917" s="270">
        <v>21718.871899999998</v>
      </c>
    </row>
    <row r="2918" spans="1:8">
      <c r="A2918" s="268">
        <v>42126</v>
      </c>
      <c r="B2918" s="269" t="s">
        <v>196</v>
      </c>
      <c r="C2918" s="270">
        <v>12787.386399999999</v>
      </c>
      <c r="D2918" s="270">
        <v>5793.5744999999997</v>
      </c>
      <c r="E2918" s="270">
        <v>3024.3314499999997</v>
      </c>
      <c r="F2918" s="270">
        <v>254.45429999999999</v>
      </c>
      <c r="G2918" s="270">
        <v>2866.2407999999996</v>
      </c>
      <c r="H2918" s="270">
        <v>24725.987450000001</v>
      </c>
    </row>
    <row r="2919" spans="1:8">
      <c r="A2919" s="268">
        <v>42126</v>
      </c>
      <c r="B2919" s="269" t="s">
        <v>197</v>
      </c>
      <c r="C2919" s="270">
        <v>11665.685599999999</v>
      </c>
      <c r="D2919" s="270">
        <v>5285.3663000000006</v>
      </c>
      <c r="E2919" s="270">
        <v>2759.0396500000002</v>
      </c>
      <c r="F2919" s="270">
        <v>232.13414999999998</v>
      </c>
      <c r="G2919" s="270">
        <v>2614.8159000000001</v>
      </c>
      <c r="H2919" s="270">
        <v>22557.0416</v>
      </c>
    </row>
    <row r="2920" spans="1:8">
      <c r="A2920" s="268">
        <v>42126</v>
      </c>
      <c r="B2920" s="269" t="s">
        <v>198</v>
      </c>
      <c r="C2920" s="270">
        <v>11563.02175</v>
      </c>
      <c r="D2920" s="270">
        <v>5238.8525999999993</v>
      </c>
      <c r="E2920" s="270">
        <v>2734.7585499999996</v>
      </c>
      <c r="F2920" s="270">
        <v>230.09074999999999</v>
      </c>
      <c r="G2920" s="270">
        <v>2591.8038499999998</v>
      </c>
      <c r="H2920" s="270">
        <v>22358.5275</v>
      </c>
    </row>
    <row r="2921" spans="1:8">
      <c r="A2921" s="268">
        <v>42126</v>
      </c>
      <c r="B2921" s="269" t="s">
        <v>199</v>
      </c>
      <c r="C2921" s="270">
        <v>11175.1795</v>
      </c>
      <c r="D2921" s="270">
        <v>5063.1329500000002</v>
      </c>
      <c r="E2921" s="270">
        <v>2643.0299500000001</v>
      </c>
      <c r="F2921" s="270">
        <v>222.37359999999998</v>
      </c>
      <c r="G2921" s="270">
        <v>2504.87095</v>
      </c>
      <c r="H2921" s="270">
        <v>21608.586949999997</v>
      </c>
    </row>
    <row r="2922" spans="1:8">
      <c r="A2922" s="268">
        <v>42126</v>
      </c>
      <c r="B2922" s="269" t="s">
        <v>200</v>
      </c>
      <c r="C2922" s="270">
        <v>8829.1140499999983</v>
      </c>
      <c r="D2922" s="270">
        <v>4000.2019999999998</v>
      </c>
      <c r="E2922" s="270">
        <v>2088.1644000000001</v>
      </c>
      <c r="F2922" s="270">
        <v>175.68905000000001</v>
      </c>
      <c r="G2922" s="270">
        <v>1979.0099499999999</v>
      </c>
      <c r="H2922" s="270">
        <v>17072.179449999996</v>
      </c>
    </row>
    <row r="2923" spans="1:8">
      <c r="A2923" s="268">
        <v>42126</v>
      </c>
      <c r="B2923" s="269" t="s">
        <v>201</v>
      </c>
      <c r="C2923" s="270">
        <v>7247.3260999999993</v>
      </c>
      <c r="D2923" s="270">
        <v>3283.5423499999997</v>
      </c>
      <c r="E2923" s="270">
        <v>1714.0572999999999</v>
      </c>
      <c r="F2923" s="270">
        <v>144.21355</v>
      </c>
      <c r="G2923" s="270">
        <v>1624.4587999999999</v>
      </c>
      <c r="H2923" s="270">
        <v>14013.598099999999</v>
      </c>
    </row>
    <row r="2924" spans="1:8">
      <c r="A2924" s="268">
        <v>42126</v>
      </c>
      <c r="B2924" s="269" t="s">
        <v>202</v>
      </c>
      <c r="C2924" s="270">
        <v>3494.3822999999993</v>
      </c>
      <c r="D2924" s="270">
        <v>1583.1981000000001</v>
      </c>
      <c r="E2924" s="270">
        <v>826.45245</v>
      </c>
      <c r="F2924" s="270">
        <v>69.53425</v>
      </c>
      <c r="G2924" s="270">
        <v>783.25119999999993</v>
      </c>
      <c r="H2924" s="270">
        <v>6756.8182999999999</v>
      </c>
    </row>
    <row r="2925" spans="1:8">
      <c r="A2925" s="268">
        <v>42126</v>
      </c>
      <c r="B2925" s="269" t="s">
        <v>203</v>
      </c>
      <c r="C2925" s="270">
        <v>958.19819999999993</v>
      </c>
      <c r="D2925" s="270">
        <v>434.13069999999999</v>
      </c>
      <c r="E2925" s="270">
        <v>226.62275</v>
      </c>
      <c r="F2925" s="270">
        <v>19.0672</v>
      </c>
      <c r="G2925" s="270">
        <v>214.77629999999999</v>
      </c>
      <c r="H2925" s="270">
        <v>1852.7951499999999</v>
      </c>
    </row>
    <row r="2926" spans="1:8">
      <c r="A2926" s="268">
        <v>42126</v>
      </c>
      <c r="B2926" s="269" t="s">
        <v>204</v>
      </c>
      <c r="C2926" s="270">
        <v>76.047799999999995</v>
      </c>
      <c r="D2926" s="270">
        <v>34.454749999999997</v>
      </c>
      <c r="E2926" s="270">
        <v>17.986000000000001</v>
      </c>
      <c r="F2926" s="270">
        <v>1.5129999999999999</v>
      </c>
      <c r="G2926" s="270">
        <v>17.0459</v>
      </c>
      <c r="H2926" s="270">
        <v>147.04745</v>
      </c>
    </row>
    <row r="2927" spans="1:8">
      <c r="A2927" s="268">
        <v>42126</v>
      </c>
      <c r="B2927" s="269" t="s">
        <v>205</v>
      </c>
      <c r="C2927" s="270">
        <v>3.8020499999999999</v>
      </c>
      <c r="D2927" s="270">
        <v>1.72295</v>
      </c>
      <c r="E2927" s="270">
        <v>0.89929999999999999</v>
      </c>
      <c r="F2927" s="270">
        <v>7.5649999999999995E-2</v>
      </c>
      <c r="G2927" s="270">
        <v>0.85254999999999992</v>
      </c>
      <c r="H2927" s="270">
        <v>7.3525</v>
      </c>
    </row>
    <row r="2928" spans="1:8">
      <c r="A2928" s="268">
        <v>42126</v>
      </c>
      <c r="B2928" s="269" t="s">
        <v>71</v>
      </c>
      <c r="C2928" s="270">
        <v>0</v>
      </c>
      <c r="D2928" s="270">
        <v>0</v>
      </c>
      <c r="E2928" s="270">
        <v>0</v>
      </c>
      <c r="F2928" s="270">
        <v>0</v>
      </c>
      <c r="G2928" s="270">
        <v>0</v>
      </c>
      <c r="H2928" s="270">
        <v>0</v>
      </c>
    </row>
    <row r="2929" spans="1:8">
      <c r="A2929" s="268">
        <v>42126</v>
      </c>
      <c r="B2929" s="269" t="s">
        <v>206</v>
      </c>
      <c r="C2929" s="270">
        <v>0</v>
      </c>
      <c r="D2929" s="270">
        <v>0</v>
      </c>
      <c r="E2929" s="270">
        <v>0</v>
      </c>
      <c r="F2929" s="270">
        <v>0</v>
      </c>
      <c r="G2929" s="270">
        <v>0</v>
      </c>
      <c r="H2929" s="270">
        <v>0</v>
      </c>
    </row>
    <row r="2930" spans="1:8">
      <c r="A2930" s="268">
        <v>42127</v>
      </c>
      <c r="B2930" s="269" t="s">
        <v>185</v>
      </c>
      <c r="C2930" s="270">
        <v>0</v>
      </c>
      <c r="D2930" s="270">
        <v>0</v>
      </c>
      <c r="E2930" s="270">
        <v>0</v>
      </c>
      <c r="F2930" s="270">
        <v>0</v>
      </c>
      <c r="G2930" s="270">
        <v>0</v>
      </c>
      <c r="H2930" s="270">
        <v>0</v>
      </c>
    </row>
    <row r="2931" spans="1:8">
      <c r="A2931" s="268">
        <v>42127</v>
      </c>
      <c r="B2931" s="269" t="s">
        <v>186</v>
      </c>
      <c r="C2931" s="270">
        <v>0</v>
      </c>
      <c r="D2931" s="270">
        <v>0</v>
      </c>
      <c r="E2931" s="270">
        <v>0</v>
      </c>
      <c r="F2931" s="270">
        <v>0</v>
      </c>
      <c r="G2931" s="270">
        <v>0</v>
      </c>
      <c r="H2931" s="270">
        <v>0</v>
      </c>
    </row>
    <row r="2932" spans="1:8">
      <c r="A2932" s="268">
        <v>42127</v>
      </c>
      <c r="B2932" s="269" t="s">
        <v>187</v>
      </c>
      <c r="C2932" s="270">
        <v>0</v>
      </c>
      <c r="D2932" s="270">
        <v>0</v>
      </c>
      <c r="E2932" s="270">
        <v>0</v>
      </c>
      <c r="F2932" s="270">
        <v>0</v>
      </c>
      <c r="G2932" s="270">
        <v>0</v>
      </c>
      <c r="H2932" s="270">
        <v>0</v>
      </c>
    </row>
    <row r="2933" spans="1:8">
      <c r="A2933" s="268">
        <v>42127</v>
      </c>
      <c r="B2933" s="269" t="s">
        <v>188</v>
      </c>
      <c r="C2933" s="270">
        <v>0</v>
      </c>
      <c r="D2933" s="270">
        <v>0</v>
      </c>
      <c r="E2933" s="270">
        <v>0</v>
      </c>
      <c r="F2933" s="270">
        <v>0</v>
      </c>
      <c r="G2933" s="270">
        <v>0</v>
      </c>
      <c r="H2933" s="270">
        <v>0</v>
      </c>
    </row>
    <row r="2934" spans="1:8">
      <c r="A2934" s="268">
        <v>42127</v>
      </c>
      <c r="B2934" s="269" t="s">
        <v>189</v>
      </c>
      <c r="C2934" s="270">
        <v>0</v>
      </c>
      <c r="D2934" s="270">
        <v>0</v>
      </c>
      <c r="E2934" s="270">
        <v>0</v>
      </c>
      <c r="F2934" s="270">
        <v>0</v>
      </c>
      <c r="G2934" s="270">
        <v>0</v>
      </c>
      <c r="H2934" s="270">
        <v>0</v>
      </c>
    </row>
    <row r="2935" spans="1:8">
      <c r="A2935" s="268">
        <v>42127</v>
      </c>
      <c r="B2935" s="269" t="s">
        <v>190</v>
      </c>
      <c r="C2935" s="270">
        <v>0</v>
      </c>
      <c r="D2935" s="270">
        <v>0</v>
      </c>
      <c r="E2935" s="270">
        <v>0</v>
      </c>
      <c r="F2935" s="270">
        <v>0</v>
      </c>
      <c r="G2935" s="270">
        <v>0</v>
      </c>
      <c r="H2935" s="270">
        <v>0</v>
      </c>
    </row>
    <row r="2936" spans="1:8">
      <c r="A2936" s="268">
        <v>42127</v>
      </c>
      <c r="B2936" s="269" t="s">
        <v>191</v>
      </c>
      <c r="C2936" s="270">
        <v>49.430900000000001</v>
      </c>
      <c r="D2936" s="270">
        <v>22.395799999999998</v>
      </c>
      <c r="E2936" s="270">
        <v>11.690899999999999</v>
      </c>
      <c r="F2936" s="270">
        <v>0.98345000000000005</v>
      </c>
      <c r="G2936" s="270">
        <v>11.079750000000001</v>
      </c>
      <c r="H2936" s="270">
        <v>95.580800000000011</v>
      </c>
    </row>
    <row r="2937" spans="1:8">
      <c r="A2937" s="268">
        <v>42127</v>
      </c>
      <c r="B2937" s="269" t="s">
        <v>192</v>
      </c>
      <c r="C2937" s="270">
        <v>657.81074999999998</v>
      </c>
      <c r="D2937" s="270">
        <v>298.03379999999999</v>
      </c>
      <c r="E2937" s="270">
        <v>155.57804999999999</v>
      </c>
      <c r="F2937" s="270">
        <v>13.09</v>
      </c>
      <c r="G2937" s="270">
        <v>147.44524999999999</v>
      </c>
      <c r="H2937" s="270">
        <v>1271.9578499999998</v>
      </c>
    </row>
    <row r="2938" spans="1:8">
      <c r="A2938" s="268">
        <v>42127</v>
      </c>
      <c r="B2938" s="269" t="s">
        <v>193</v>
      </c>
      <c r="C2938" s="270">
        <v>2676.87185</v>
      </c>
      <c r="D2938" s="270">
        <v>1212.8089</v>
      </c>
      <c r="E2938" s="270">
        <v>633.10379999999998</v>
      </c>
      <c r="F2938" s="270">
        <v>53.266950000000001</v>
      </c>
      <c r="G2938" s="270">
        <v>600.00990000000002</v>
      </c>
      <c r="H2938" s="270">
        <v>5176.0614000000014</v>
      </c>
    </row>
    <row r="2939" spans="1:8">
      <c r="A2939" s="268">
        <v>42127</v>
      </c>
      <c r="B2939" s="269" t="s">
        <v>65</v>
      </c>
      <c r="C2939" s="270">
        <v>5197.8460500000001</v>
      </c>
      <c r="D2939" s="270">
        <v>2354.9853499999999</v>
      </c>
      <c r="E2939" s="270">
        <v>1229.3371500000001</v>
      </c>
      <c r="F2939" s="270">
        <v>103.4314</v>
      </c>
      <c r="G2939" s="270">
        <v>1165.0763000000002</v>
      </c>
      <c r="H2939" s="270">
        <v>10050.67625</v>
      </c>
    </row>
    <row r="2940" spans="1:8">
      <c r="A2940" s="268">
        <v>42127</v>
      </c>
      <c r="B2940" s="269" t="s">
        <v>194</v>
      </c>
      <c r="C2940" s="270">
        <v>7829.089899999999</v>
      </c>
      <c r="D2940" s="270">
        <v>3547.1213999999995</v>
      </c>
      <c r="E2940" s="270">
        <v>1851.6501999999998</v>
      </c>
      <c r="F2940" s="270">
        <v>155.78970000000001</v>
      </c>
      <c r="G2940" s="270">
        <v>1754.85815</v>
      </c>
      <c r="H2940" s="270">
        <v>15138.509349999998</v>
      </c>
    </row>
    <row r="2941" spans="1:8">
      <c r="A2941" s="268">
        <v>42127</v>
      </c>
      <c r="B2941" s="269" t="s">
        <v>195</v>
      </c>
      <c r="C2941" s="270">
        <v>10228.388299999999</v>
      </c>
      <c r="D2941" s="270">
        <v>4634.1702500000001</v>
      </c>
      <c r="E2941" s="270">
        <v>2419.1059500000001</v>
      </c>
      <c r="F2941" s="270">
        <v>203.53334999999998</v>
      </c>
      <c r="G2941" s="270">
        <v>2292.6514499999998</v>
      </c>
      <c r="H2941" s="270">
        <v>19777.849300000002</v>
      </c>
    </row>
    <row r="2942" spans="1:8">
      <c r="A2942" s="268">
        <v>42127</v>
      </c>
      <c r="B2942" s="269" t="s">
        <v>196</v>
      </c>
      <c r="C2942" s="270">
        <v>10711.28945</v>
      </c>
      <c r="D2942" s="270">
        <v>4852.9585500000003</v>
      </c>
      <c r="E2942" s="270">
        <v>2533.3161999999998</v>
      </c>
      <c r="F2942" s="270">
        <v>213.14259999999999</v>
      </c>
      <c r="G2942" s="270">
        <v>2400.8921500000001</v>
      </c>
      <c r="H2942" s="270">
        <v>20711.598950000003</v>
      </c>
    </row>
    <row r="2943" spans="1:8">
      <c r="A2943" s="268">
        <v>42127</v>
      </c>
      <c r="B2943" s="269" t="s">
        <v>197</v>
      </c>
      <c r="C2943" s="270">
        <v>9791.1151499999996</v>
      </c>
      <c r="D2943" s="270">
        <v>4436.0556500000002</v>
      </c>
      <c r="E2943" s="270">
        <v>2315.6864500000001</v>
      </c>
      <c r="F2943" s="270">
        <v>194.83189999999999</v>
      </c>
      <c r="G2943" s="270">
        <v>2194.6387999999997</v>
      </c>
      <c r="H2943" s="270">
        <v>18932.327949999999</v>
      </c>
    </row>
    <row r="2944" spans="1:8">
      <c r="A2944" s="268">
        <v>42127</v>
      </c>
      <c r="B2944" s="269" t="s">
        <v>198</v>
      </c>
      <c r="C2944" s="270">
        <v>5874.6687499999998</v>
      </c>
      <c r="D2944" s="270">
        <v>2661.6330499999999</v>
      </c>
      <c r="E2944" s="270">
        <v>1389.4117000000001</v>
      </c>
      <c r="F2944" s="270">
        <v>116.89879999999999</v>
      </c>
      <c r="G2944" s="270">
        <v>1316.7834499999999</v>
      </c>
      <c r="H2944" s="270">
        <v>11359.39575</v>
      </c>
    </row>
    <row r="2945" spans="1:8">
      <c r="A2945" s="268">
        <v>42127</v>
      </c>
      <c r="B2945" s="269" t="s">
        <v>199</v>
      </c>
      <c r="C2945" s="270">
        <v>10353.86615</v>
      </c>
      <c r="D2945" s="270">
        <v>4691.0208000000002</v>
      </c>
      <c r="E2945" s="270">
        <v>2448.7820000000002</v>
      </c>
      <c r="F2945" s="270">
        <v>206.02979999999999</v>
      </c>
      <c r="G2945" s="270">
        <v>2320.7770999999998</v>
      </c>
      <c r="H2945" s="270">
        <v>20020.475849999995</v>
      </c>
    </row>
    <row r="2946" spans="1:8">
      <c r="A2946" s="268">
        <v>42127</v>
      </c>
      <c r="B2946" s="269" t="s">
        <v>200</v>
      </c>
      <c r="C2946" s="270">
        <v>7783.4610500000008</v>
      </c>
      <c r="D2946" s="270">
        <v>3526.4485499999996</v>
      </c>
      <c r="E2946" s="270">
        <v>1840.8585999999998</v>
      </c>
      <c r="F2946" s="270">
        <v>154.8819</v>
      </c>
      <c r="G2946" s="270">
        <v>1744.63095</v>
      </c>
      <c r="H2946" s="270">
        <v>15050.281050000003</v>
      </c>
    </row>
    <row r="2947" spans="1:8">
      <c r="A2947" s="268">
        <v>42127</v>
      </c>
      <c r="B2947" s="269" t="s">
        <v>201</v>
      </c>
      <c r="C2947" s="270">
        <v>6441.2226499999997</v>
      </c>
      <c r="D2947" s="270">
        <v>2918.3211499999998</v>
      </c>
      <c r="E2947" s="270">
        <v>1523.4073999999998</v>
      </c>
      <c r="F2947" s="270">
        <v>128.17320000000001</v>
      </c>
      <c r="G2947" s="270">
        <v>1443.7743</v>
      </c>
      <c r="H2947" s="270">
        <v>12454.8987</v>
      </c>
    </row>
    <row r="2948" spans="1:8">
      <c r="A2948" s="268">
        <v>42127</v>
      </c>
      <c r="B2948" s="269" t="s">
        <v>202</v>
      </c>
      <c r="C2948" s="270">
        <v>4194.0190000000002</v>
      </c>
      <c r="D2948" s="270">
        <v>1900.1817999999998</v>
      </c>
      <c r="E2948" s="270">
        <v>991.92280000000005</v>
      </c>
      <c r="F2948" s="270">
        <v>83.456400000000002</v>
      </c>
      <c r="G2948" s="270">
        <v>940.07195000000002</v>
      </c>
      <c r="H2948" s="270">
        <v>8109.6519499999995</v>
      </c>
    </row>
    <row r="2949" spans="1:8">
      <c r="A2949" s="268">
        <v>42127</v>
      </c>
      <c r="B2949" s="269" t="s">
        <v>203</v>
      </c>
      <c r="C2949" s="270">
        <v>1365.0524</v>
      </c>
      <c r="D2949" s="270">
        <v>618.46339999999998</v>
      </c>
      <c r="E2949" s="270">
        <v>322.84699999999998</v>
      </c>
      <c r="F2949" s="270">
        <v>27.162599999999998</v>
      </c>
      <c r="G2949" s="270">
        <v>305.97109999999998</v>
      </c>
      <c r="H2949" s="270">
        <v>2639.4964999999997</v>
      </c>
    </row>
    <row r="2950" spans="1:8">
      <c r="A2950" s="268">
        <v>42127</v>
      </c>
      <c r="B2950" s="269" t="s">
        <v>204</v>
      </c>
      <c r="C2950" s="270">
        <v>95.059749999999994</v>
      </c>
      <c r="D2950" s="270">
        <v>43.068649999999998</v>
      </c>
      <c r="E2950" s="270">
        <v>22.482499999999998</v>
      </c>
      <c r="F2950" s="270">
        <v>1.8912500000000001</v>
      </c>
      <c r="G2950" s="270">
        <v>21.306950000000001</v>
      </c>
      <c r="H2950" s="270">
        <v>183.80909999999997</v>
      </c>
    </row>
    <row r="2951" spans="1:8">
      <c r="A2951" s="268">
        <v>42127</v>
      </c>
      <c r="B2951" s="269" t="s">
        <v>205</v>
      </c>
      <c r="C2951" s="270">
        <v>3.8020499999999999</v>
      </c>
      <c r="D2951" s="270">
        <v>1.72295</v>
      </c>
      <c r="E2951" s="270">
        <v>0.89929999999999999</v>
      </c>
      <c r="F2951" s="270">
        <v>7.5649999999999995E-2</v>
      </c>
      <c r="G2951" s="270">
        <v>0.85254999999999992</v>
      </c>
      <c r="H2951" s="270">
        <v>7.3525</v>
      </c>
    </row>
    <row r="2952" spans="1:8">
      <c r="A2952" s="268">
        <v>42127</v>
      </c>
      <c r="B2952" s="269" t="s">
        <v>71</v>
      </c>
      <c r="C2952" s="270">
        <v>0</v>
      </c>
      <c r="D2952" s="270">
        <v>0</v>
      </c>
      <c r="E2952" s="270">
        <v>0</v>
      </c>
      <c r="F2952" s="270">
        <v>0</v>
      </c>
      <c r="G2952" s="270">
        <v>0</v>
      </c>
      <c r="H2952" s="270">
        <v>0</v>
      </c>
    </row>
    <row r="2953" spans="1:8">
      <c r="A2953" s="268">
        <v>42127</v>
      </c>
      <c r="B2953" s="269" t="s">
        <v>206</v>
      </c>
      <c r="C2953" s="270">
        <v>0</v>
      </c>
      <c r="D2953" s="270">
        <v>0</v>
      </c>
      <c r="E2953" s="270">
        <v>0</v>
      </c>
      <c r="F2953" s="270">
        <v>0</v>
      </c>
      <c r="G2953" s="270">
        <v>0</v>
      </c>
      <c r="H2953" s="270">
        <v>0</v>
      </c>
    </row>
    <row r="2954" spans="1:8">
      <c r="A2954" s="268">
        <v>42128</v>
      </c>
      <c r="B2954" s="269" t="s">
        <v>185</v>
      </c>
      <c r="C2954" s="270">
        <v>0</v>
      </c>
      <c r="D2954" s="270">
        <v>0</v>
      </c>
      <c r="E2954" s="270">
        <v>0</v>
      </c>
      <c r="F2954" s="270">
        <v>0</v>
      </c>
      <c r="G2954" s="270">
        <v>0</v>
      </c>
      <c r="H2954" s="270">
        <v>0</v>
      </c>
    </row>
    <row r="2955" spans="1:8">
      <c r="A2955" s="268">
        <v>42128</v>
      </c>
      <c r="B2955" s="269" t="s">
        <v>186</v>
      </c>
      <c r="C2955" s="270">
        <v>0</v>
      </c>
      <c r="D2955" s="270">
        <v>0</v>
      </c>
      <c r="E2955" s="270">
        <v>0</v>
      </c>
      <c r="F2955" s="270">
        <v>0</v>
      </c>
      <c r="G2955" s="270">
        <v>0</v>
      </c>
      <c r="H2955" s="270">
        <v>0</v>
      </c>
    </row>
    <row r="2956" spans="1:8">
      <c r="A2956" s="268">
        <v>42128</v>
      </c>
      <c r="B2956" s="269" t="s">
        <v>187</v>
      </c>
      <c r="C2956" s="270">
        <v>0</v>
      </c>
      <c r="D2956" s="270">
        <v>0</v>
      </c>
      <c r="E2956" s="270">
        <v>0</v>
      </c>
      <c r="F2956" s="270">
        <v>0</v>
      </c>
      <c r="G2956" s="270">
        <v>0</v>
      </c>
      <c r="H2956" s="270">
        <v>0</v>
      </c>
    </row>
    <row r="2957" spans="1:8">
      <c r="A2957" s="268">
        <v>42128</v>
      </c>
      <c r="B2957" s="269" t="s">
        <v>188</v>
      </c>
      <c r="C2957" s="270">
        <v>0</v>
      </c>
      <c r="D2957" s="270">
        <v>0</v>
      </c>
      <c r="E2957" s="270">
        <v>0</v>
      </c>
      <c r="F2957" s="270">
        <v>0</v>
      </c>
      <c r="G2957" s="270">
        <v>0</v>
      </c>
      <c r="H2957" s="270">
        <v>0</v>
      </c>
    </row>
    <row r="2958" spans="1:8">
      <c r="A2958" s="268">
        <v>42128</v>
      </c>
      <c r="B2958" s="269" t="s">
        <v>189</v>
      </c>
      <c r="C2958" s="270">
        <v>0</v>
      </c>
      <c r="D2958" s="270">
        <v>0</v>
      </c>
      <c r="E2958" s="270">
        <v>0</v>
      </c>
      <c r="F2958" s="270">
        <v>0</v>
      </c>
      <c r="G2958" s="270">
        <v>0</v>
      </c>
      <c r="H2958" s="270">
        <v>0</v>
      </c>
    </row>
    <row r="2959" spans="1:8">
      <c r="A2959" s="268">
        <v>42128</v>
      </c>
      <c r="B2959" s="269" t="s">
        <v>190</v>
      </c>
      <c r="C2959" s="270">
        <v>0</v>
      </c>
      <c r="D2959" s="270">
        <v>0</v>
      </c>
      <c r="E2959" s="270">
        <v>0</v>
      </c>
      <c r="F2959" s="270">
        <v>0</v>
      </c>
      <c r="G2959" s="270">
        <v>0</v>
      </c>
      <c r="H2959" s="270">
        <v>0</v>
      </c>
    </row>
    <row r="2960" spans="1:8">
      <c r="A2960" s="268">
        <v>42128</v>
      </c>
      <c r="B2960" s="269" t="s">
        <v>191</v>
      </c>
      <c r="C2960" s="270">
        <v>45.62885</v>
      </c>
      <c r="D2960" s="270">
        <v>20.67285</v>
      </c>
      <c r="E2960" s="270">
        <v>10.791599999999999</v>
      </c>
      <c r="F2960" s="270">
        <v>0.90780000000000005</v>
      </c>
      <c r="G2960" s="270">
        <v>10.2272</v>
      </c>
      <c r="H2960" s="270">
        <v>88.22829999999999</v>
      </c>
    </row>
    <row r="2961" spans="1:8">
      <c r="A2961" s="268">
        <v>42128</v>
      </c>
      <c r="B2961" s="269" t="s">
        <v>192</v>
      </c>
      <c r="C2961" s="270">
        <v>718.64864999999998</v>
      </c>
      <c r="D2961" s="270">
        <v>325.5976</v>
      </c>
      <c r="E2961" s="270">
        <v>169.96684999999999</v>
      </c>
      <c r="F2961" s="270">
        <v>14.300400000000002</v>
      </c>
      <c r="G2961" s="270">
        <v>161.08180000000002</v>
      </c>
      <c r="H2961" s="270">
        <v>1389.5953000000002</v>
      </c>
    </row>
    <row r="2962" spans="1:8">
      <c r="A2962" s="268">
        <v>42128</v>
      </c>
      <c r="B2962" s="269" t="s">
        <v>193</v>
      </c>
      <c r="C2962" s="270">
        <v>2604.6269499999999</v>
      </c>
      <c r="D2962" s="270">
        <v>1180.0771</v>
      </c>
      <c r="E2962" s="270">
        <v>616.01794999999993</v>
      </c>
      <c r="F2962" s="270">
        <v>51.828749999999999</v>
      </c>
      <c r="G2962" s="270">
        <v>583.81655000000001</v>
      </c>
      <c r="H2962" s="270">
        <v>5036.3672999999999</v>
      </c>
    </row>
    <row r="2963" spans="1:8">
      <c r="A2963" s="268">
        <v>42128</v>
      </c>
      <c r="B2963" s="269" t="s">
        <v>65</v>
      </c>
      <c r="C2963" s="270">
        <v>5262.4868500000002</v>
      </c>
      <c r="D2963" s="270">
        <v>2384.2720999999997</v>
      </c>
      <c r="E2963" s="270">
        <v>1244.6252500000001</v>
      </c>
      <c r="F2963" s="270">
        <v>104.71745</v>
      </c>
      <c r="G2963" s="270">
        <v>1179.5645499999998</v>
      </c>
      <c r="H2963" s="270">
        <v>10175.6662</v>
      </c>
    </row>
    <row r="2964" spans="1:8">
      <c r="A2964" s="268">
        <v>42128</v>
      </c>
      <c r="B2964" s="269" t="s">
        <v>194</v>
      </c>
      <c r="C2964" s="270">
        <v>8627.5883999999987</v>
      </c>
      <c r="D2964" s="270">
        <v>3908.8967000000002</v>
      </c>
      <c r="E2964" s="270">
        <v>2040.5023499999998</v>
      </c>
      <c r="F2964" s="270">
        <v>171.67874999999998</v>
      </c>
      <c r="G2964" s="270">
        <v>1933.8383999999999</v>
      </c>
      <c r="H2964" s="270">
        <v>16682.5046</v>
      </c>
    </row>
    <row r="2965" spans="1:8">
      <c r="A2965" s="268">
        <v>42128</v>
      </c>
      <c r="B2965" s="269" t="s">
        <v>195</v>
      </c>
      <c r="C2965" s="270">
        <v>11338.68125</v>
      </c>
      <c r="D2965" s="270">
        <v>5137.2104499999996</v>
      </c>
      <c r="E2965" s="270">
        <v>2681.69985</v>
      </c>
      <c r="F2965" s="270">
        <v>225.62654999999998</v>
      </c>
      <c r="G2965" s="270">
        <v>2541.51955</v>
      </c>
      <c r="H2965" s="270">
        <v>21924.737649999999</v>
      </c>
    </row>
    <row r="2966" spans="1:8">
      <c r="A2966" s="268">
        <v>42128</v>
      </c>
      <c r="B2966" s="269" t="s">
        <v>196</v>
      </c>
      <c r="C2966" s="270">
        <v>11863.409199999998</v>
      </c>
      <c r="D2966" s="270">
        <v>5374.9486500000003</v>
      </c>
      <c r="E2966" s="270">
        <v>2805.8024</v>
      </c>
      <c r="F2966" s="270">
        <v>236.06794999999997</v>
      </c>
      <c r="G2966" s="270">
        <v>2659.1348999999996</v>
      </c>
      <c r="H2966" s="270">
        <v>22939.363099999999</v>
      </c>
    </row>
    <row r="2967" spans="1:8">
      <c r="A2967" s="268">
        <v>42128</v>
      </c>
      <c r="B2967" s="269" t="s">
        <v>197</v>
      </c>
      <c r="C2967" s="270">
        <v>9855.7550999999985</v>
      </c>
      <c r="D2967" s="270">
        <v>4465.3423999999995</v>
      </c>
      <c r="E2967" s="270">
        <v>2330.9745499999999</v>
      </c>
      <c r="F2967" s="270">
        <v>196.11795000000001</v>
      </c>
      <c r="G2967" s="270">
        <v>2209.1270500000001</v>
      </c>
      <c r="H2967" s="270">
        <v>19057.317049999998</v>
      </c>
    </row>
    <row r="2968" spans="1:8">
      <c r="A2968" s="268">
        <v>42128</v>
      </c>
      <c r="B2968" s="269" t="s">
        <v>198</v>
      </c>
      <c r="C2968" s="270">
        <v>7159.8721500000001</v>
      </c>
      <c r="D2968" s="270">
        <v>3243.9196000000002</v>
      </c>
      <c r="E2968" s="270">
        <v>1693.3742499999998</v>
      </c>
      <c r="F2968" s="270">
        <v>142.4736</v>
      </c>
      <c r="G2968" s="270">
        <v>1604.8561</v>
      </c>
      <c r="H2968" s="270">
        <v>13844.495700000001</v>
      </c>
    </row>
    <row r="2969" spans="1:8">
      <c r="A2969" s="268">
        <v>42128</v>
      </c>
      <c r="B2969" s="269" t="s">
        <v>199</v>
      </c>
      <c r="C2969" s="270">
        <v>5832.8427999999994</v>
      </c>
      <c r="D2969" s="270">
        <v>2642.6831500000003</v>
      </c>
      <c r="E2969" s="270">
        <v>1379.5193999999999</v>
      </c>
      <c r="F2969" s="270">
        <v>116.06665</v>
      </c>
      <c r="G2969" s="270">
        <v>1307.40795</v>
      </c>
      <c r="H2969" s="270">
        <v>11278.519950000002</v>
      </c>
    </row>
    <row r="2970" spans="1:8">
      <c r="A2970" s="268">
        <v>42128</v>
      </c>
      <c r="B2970" s="269" t="s">
        <v>200</v>
      </c>
      <c r="C2970" s="270">
        <v>4638.8971000000001</v>
      </c>
      <c r="D2970" s="270">
        <v>2101.7431500000002</v>
      </c>
      <c r="E2970" s="270">
        <v>1097.1408999999999</v>
      </c>
      <c r="F2970" s="270">
        <v>92.309150000000002</v>
      </c>
      <c r="G2970" s="270">
        <v>1039.7896999999998</v>
      </c>
      <c r="H2970" s="270">
        <v>8969.8799999999992</v>
      </c>
    </row>
    <row r="2971" spans="1:8">
      <c r="A2971" s="268">
        <v>42128</v>
      </c>
      <c r="B2971" s="269" t="s">
        <v>201</v>
      </c>
      <c r="C2971" s="270">
        <v>3387.9155499999997</v>
      </c>
      <c r="D2971" s="270">
        <v>1534.96145</v>
      </c>
      <c r="E2971" s="270">
        <v>801.27289999999994</v>
      </c>
      <c r="F2971" s="270">
        <v>67.416049999999998</v>
      </c>
      <c r="G2971" s="270">
        <v>759.38745000000006</v>
      </c>
      <c r="H2971" s="270">
        <v>6550.9533999999994</v>
      </c>
    </row>
    <row r="2972" spans="1:8">
      <c r="A2972" s="268">
        <v>42128</v>
      </c>
      <c r="B2972" s="269" t="s">
        <v>202</v>
      </c>
      <c r="C2972" s="270">
        <v>2422.1124</v>
      </c>
      <c r="D2972" s="270">
        <v>1097.3856999999998</v>
      </c>
      <c r="E2972" s="270">
        <v>572.85154999999997</v>
      </c>
      <c r="F2972" s="270">
        <v>48.19755</v>
      </c>
      <c r="G2972" s="270">
        <v>542.90690000000006</v>
      </c>
      <c r="H2972" s="270">
        <v>4683.4540999999999</v>
      </c>
    </row>
    <row r="2973" spans="1:8">
      <c r="A2973" s="268">
        <v>42128</v>
      </c>
      <c r="B2973" s="269" t="s">
        <v>203</v>
      </c>
      <c r="C2973" s="270">
        <v>1064.6649500000001</v>
      </c>
      <c r="D2973" s="270">
        <v>482.36734999999999</v>
      </c>
      <c r="E2973" s="270">
        <v>251.80314999999996</v>
      </c>
      <c r="F2973" s="270">
        <v>21.185399999999998</v>
      </c>
      <c r="G2973" s="270">
        <v>238.64004999999997</v>
      </c>
      <c r="H2973" s="270">
        <v>2058.6609000000003</v>
      </c>
    </row>
    <row r="2974" spans="1:8">
      <c r="A2974" s="268">
        <v>42128</v>
      </c>
      <c r="B2974" s="269" t="s">
        <v>204</v>
      </c>
      <c r="C2974" s="270">
        <v>102.66385</v>
      </c>
      <c r="D2974" s="270">
        <v>46.5137</v>
      </c>
      <c r="E2974" s="270">
        <v>24.281099999999999</v>
      </c>
      <c r="F2974" s="270">
        <v>2.0425499999999999</v>
      </c>
      <c r="G2974" s="270">
        <v>23.012049999999999</v>
      </c>
      <c r="H2974" s="270">
        <v>198.51325</v>
      </c>
    </row>
    <row r="2975" spans="1:8">
      <c r="A2975" s="268">
        <v>42128</v>
      </c>
      <c r="B2975" s="269" t="s">
        <v>205</v>
      </c>
      <c r="C2975" s="270">
        <v>3.8020499999999999</v>
      </c>
      <c r="D2975" s="270">
        <v>1.72295</v>
      </c>
      <c r="E2975" s="270">
        <v>0.89929999999999999</v>
      </c>
      <c r="F2975" s="270">
        <v>7.5649999999999995E-2</v>
      </c>
      <c r="G2975" s="270">
        <v>0.85254999999999992</v>
      </c>
      <c r="H2975" s="270">
        <v>7.3525</v>
      </c>
    </row>
    <row r="2976" spans="1:8">
      <c r="A2976" s="268">
        <v>42128</v>
      </c>
      <c r="B2976" s="269" t="s">
        <v>71</v>
      </c>
      <c r="C2976" s="270">
        <v>0</v>
      </c>
      <c r="D2976" s="270">
        <v>0</v>
      </c>
      <c r="E2976" s="270">
        <v>0</v>
      </c>
      <c r="F2976" s="270">
        <v>0</v>
      </c>
      <c r="G2976" s="270">
        <v>0</v>
      </c>
      <c r="H2976" s="270">
        <v>0</v>
      </c>
    </row>
    <row r="2977" spans="1:8">
      <c r="A2977" s="268">
        <v>42128</v>
      </c>
      <c r="B2977" s="269" t="s">
        <v>206</v>
      </c>
      <c r="C2977" s="270">
        <v>0</v>
      </c>
      <c r="D2977" s="270">
        <v>0</v>
      </c>
      <c r="E2977" s="270">
        <v>0</v>
      </c>
      <c r="F2977" s="270">
        <v>0</v>
      </c>
      <c r="G2977" s="270">
        <v>0</v>
      </c>
      <c r="H2977" s="270">
        <v>0</v>
      </c>
    </row>
    <row r="2978" spans="1:8">
      <c r="A2978" s="268">
        <v>42129</v>
      </c>
      <c r="B2978" s="269" t="s">
        <v>185</v>
      </c>
      <c r="C2978" s="270">
        <v>0</v>
      </c>
      <c r="D2978" s="270">
        <v>0</v>
      </c>
      <c r="E2978" s="270">
        <v>0</v>
      </c>
      <c r="F2978" s="270">
        <v>0</v>
      </c>
      <c r="G2978" s="270">
        <v>0</v>
      </c>
      <c r="H2978" s="270">
        <v>0</v>
      </c>
    </row>
    <row r="2979" spans="1:8">
      <c r="A2979" s="268">
        <v>42129</v>
      </c>
      <c r="B2979" s="269" t="s">
        <v>186</v>
      </c>
      <c r="C2979" s="270">
        <v>0</v>
      </c>
      <c r="D2979" s="270">
        <v>0</v>
      </c>
      <c r="E2979" s="270">
        <v>0</v>
      </c>
      <c r="F2979" s="270">
        <v>0</v>
      </c>
      <c r="G2979" s="270">
        <v>0</v>
      </c>
      <c r="H2979" s="270">
        <v>0</v>
      </c>
    </row>
    <row r="2980" spans="1:8">
      <c r="A2980" s="268">
        <v>42129</v>
      </c>
      <c r="B2980" s="269" t="s">
        <v>187</v>
      </c>
      <c r="C2980" s="270">
        <v>0</v>
      </c>
      <c r="D2980" s="270">
        <v>0</v>
      </c>
      <c r="E2980" s="270">
        <v>0</v>
      </c>
      <c r="F2980" s="270">
        <v>0</v>
      </c>
      <c r="G2980" s="270">
        <v>0</v>
      </c>
      <c r="H2980" s="270">
        <v>0</v>
      </c>
    </row>
    <row r="2981" spans="1:8">
      <c r="A2981" s="268">
        <v>42129</v>
      </c>
      <c r="B2981" s="269" t="s">
        <v>188</v>
      </c>
      <c r="C2981" s="270">
        <v>0</v>
      </c>
      <c r="D2981" s="270">
        <v>0</v>
      </c>
      <c r="E2981" s="270">
        <v>0</v>
      </c>
      <c r="F2981" s="270">
        <v>0</v>
      </c>
      <c r="G2981" s="270">
        <v>0</v>
      </c>
      <c r="H2981" s="270">
        <v>0</v>
      </c>
    </row>
    <row r="2982" spans="1:8">
      <c r="A2982" s="268">
        <v>42129</v>
      </c>
      <c r="B2982" s="269" t="s">
        <v>189</v>
      </c>
      <c r="C2982" s="270">
        <v>0</v>
      </c>
      <c r="D2982" s="270">
        <v>0</v>
      </c>
      <c r="E2982" s="270">
        <v>0</v>
      </c>
      <c r="F2982" s="270">
        <v>0</v>
      </c>
      <c r="G2982" s="270">
        <v>0</v>
      </c>
      <c r="H2982" s="270">
        <v>0</v>
      </c>
    </row>
    <row r="2983" spans="1:8">
      <c r="A2983" s="268">
        <v>42129</v>
      </c>
      <c r="B2983" s="269" t="s">
        <v>190</v>
      </c>
      <c r="C2983" s="270">
        <v>0</v>
      </c>
      <c r="D2983" s="270">
        <v>0</v>
      </c>
      <c r="E2983" s="270">
        <v>0</v>
      </c>
      <c r="F2983" s="270">
        <v>0</v>
      </c>
      <c r="G2983" s="270">
        <v>0</v>
      </c>
      <c r="H2983" s="270">
        <v>0</v>
      </c>
    </row>
    <row r="2984" spans="1:8">
      <c r="A2984" s="268">
        <v>42129</v>
      </c>
      <c r="B2984" s="269" t="s">
        <v>191</v>
      </c>
      <c r="C2984" s="270">
        <v>45.62885</v>
      </c>
      <c r="D2984" s="270">
        <v>20.67285</v>
      </c>
      <c r="E2984" s="270">
        <v>10.791599999999999</v>
      </c>
      <c r="F2984" s="270">
        <v>0.90780000000000005</v>
      </c>
      <c r="G2984" s="270">
        <v>10.2272</v>
      </c>
      <c r="H2984" s="270">
        <v>88.22829999999999</v>
      </c>
    </row>
    <row r="2985" spans="1:8">
      <c r="A2985" s="268">
        <v>42129</v>
      </c>
      <c r="B2985" s="269" t="s">
        <v>192</v>
      </c>
      <c r="C2985" s="270">
        <v>665.41570000000002</v>
      </c>
      <c r="D2985" s="270">
        <v>301.47969999999998</v>
      </c>
      <c r="E2985" s="270">
        <v>157.37664999999998</v>
      </c>
      <c r="F2985" s="270">
        <v>13.241299999999999</v>
      </c>
      <c r="G2985" s="270">
        <v>149.15035</v>
      </c>
      <c r="H2985" s="270">
        <v>1286.6636999999998</v>
      </c>
    </row>
    <row r="2986" spans="1:8">
      <c r="A2986" s="268">
        <v>42129</v>
      </c>
      <c r="B2986" s="269" t="s">
        <v>193</v>
      </c>
      <c r="C2986" s="270">
        <v>2019.0610999999999</v>
      </c>
      <c r="D2986" s="270">
        <v>914.77509999999984</v>
      </c>
      <c r="E2986" s="270">
        <v>477.52574999999996</v>
      </c>
      <c r="F2986" s="270">
        <v>40.176950000000005</v>
      </c>
      <c r="G2986" s="270">
        <v>452.56464999999997</v>
      </c>
      <c r="H2986" s="270">
        <v>3904.1035499999998</v>
      </c>
    </row>
    <row r="2987" spans="1:8">
      <c r="A2987" s="268">
        <v>42129</v>
      </c>
      <c r="B2987" s="269" t="s">
        <v>65</v>
      </c>
      <c r="C2987" s="270">
        <v>3140.7619</v>
      </c>
      <c r="D2987" s="270">
        <v>1422.9832999999999</v>
      </c>
      <c r="E2987" s="270">
        <v>742.8184</v>
      </c>
      <c r="F2987" s="270">
        <v>62.497949999999996</v>
      </c>
      <c r="G2987" s="270">
        <v>703.98869999999999</v>
      </c>
      <c r="H2987" s="270">
        <v>6073.0502499999993</v>
      </c>
    </row>
    <row r="2988" spans="1:8">
      <c r="A2988" s="268">
        <v>42129</v>
      </c>
      <c r="B2988" s="269" t="s">
        <v>194</v>
      </c>
      <c r="C2988" s="270">
        <v>5041.9492499999997</v>
      </c>
      <c r="D2988" s="270">
        <v>2284.3528999999999</v>
      </c>
      <c r="E2988" s="270">
        <v>1192.46585</v>
      </c>
      <c r="F2988" s="270">
        <v>100.3289</v>
      </c>
      <c r="G2988" s="270">
        <v>1130.13195</v>
      </c>
      <c r="H2988" s="270">
        <v>9749.2288499999995</v>
      </c>
    </row>
    <row r="2989" spans="1:8">
      <c r="A2989" s="268">
        <v>42129</v>
      </c>
      <c r="B2989" s="269" t="s">
        <v>195</v>
      </c>
      <c r="C2989" s="270">
        <v>6889.9027999999998</v>
      </c>
      <c r="D2989" s="270">
        <v>3121.6046000000001</v>
      </c>
      <c r="E2989" s="270">
        <v>1629.52395</v>
      </c>
      <c r="F2989" s="270">
        <v>137.10159999999999</v>
      </c>
      <c r="G2989" s="270">
        <v>1544.34375</v>
      </c>
      <c r="H2989" s="270">
        <v>13322.476699999999</v>
      </c>
    </row>
    <row r="2990" spans="1:8">
      <c r="A2990" s="268">
        <v>42129</v>
      </c>
      <c r="B2990" s="269" t="s">
        <v>196</v>
      </c>
      <c r="C2990" s="270">
        <v>5764.39995</v>
      </c>
      <c r="D2990" s="270">
        <v>2611.6734499999998</v>
      </c>
      <c r="E2990" s="270">
        <v>1363.3320000000001</v>
      </c>
      <c r="F2990" s="270">
        <v>114.70495</v>
      </c>
      <c r="G2990" s="270">
        <v>1292.0671499999999</v>
      </c>
      <c r="H2990" s="270">
        <v>11146.1775</v>
      </c>
    </row>
    <row r="2991" spans="1:8">
      <c r="A2991" s="268">
        <v>42129</v>
      </c>
      <c r="B2991" s="269" t="s">
        <v>197</v>
      </c>
      <c r="C2991" s="270">
        <v>4946.8895000000002</v>
      </c>
      <c r="D2991" s="270">
        <v>2241.2851000000001</v>
      </c>
      <c r="E2991" s="270">
        <v>1169.98335</v>
      </c>
      <c r="F2991" s="270">
        <v>98.437649999999991</v>
      </c>
      <c r="G2991" s="270">
        <v>1108.825</v>
      </c>
      <c r="H2991" s="270">
        <v>9565.4205999999995</v>
      </c>
    </row>
    <row r="2992" spans="1:8">
      <c r="A2992" s="268">
        <v>42129</v>
      </c>
      <c r="B2992" s="269" t="s">
        <v>198</v>
      </c>
      <c r="C2992" s="270">
        <v>5513.4434000000001</v>
      </c>
      <c r="D2992" s="270">
        <v>2497.9731999999999</v>
      </c>
      <c r="E2992" s="270">
        <v>1303.9790499999999</v>
      </c>
      <c r="F2992" s="270">
        <v>109.71120000000001</v>
      </c>
      <c r="G2992" s="270">
        <v>1235.81585</v>
      </c>
      <c r="H2992" s="270">
        <v>10660.922700000001</v>
      </c>
    </row>
    <row r="2993" spans="1:8">
      <c r="A2993" s="268">
        <v>42129</v>
      </c>
      <c r="B2993" s="269" t="s">
        <v>199</v>
      </c>
      <c r="C2993" s="270">
        <v>6494.4564499999997</v>
      </c>
      <c r="D2993" s="270">
        <v>2942.4398999999999</v>
      </c>
      <c r="E2993" s="270">
        <v>1535.99675</v>
      </c>
      <c r="F2993" s="270">
        <v>129.23230000000001</v>
      </c>
      <c r="G2993" s="270">
        <v>1455.7057500000001</v>
      </c>
      <c r="H2993" s="270">
        <v>12557.83115</v>
      </c>
    </row>
    <row r="2994" spans="1:8">
      <c r="A2994" s="268">
        <v>42129</v>
      </c>
      <c r="B2994" s="269" t="s">
        <v>200</v>
      </c>
      <c r="C2994" s="270">
        <v>7574.3304500000004</v>
      </c>
      <c r="D2994" s="270">
        <v>3431.6981999999998</v>
      </c>
      <c r="E2994" s="270">
        <v>1791.3970999999999</v>
      </c>
      <c r="F2994" s="270">
        <v>150.72030000000001</v>
      </c>
      <c r="G2994" s="270">
        <v>1697.75515</v>
      </c>
      <c r="H2994" s="270">
        <v>14645.901199999998</v>
      </c>
    </row>
    <row r="2995" spans="1:8">
      <c r="A2995" s="268">
        <v>42129</v>
      </c>
      <c r="B2995" s="269" t="s">
        <v>201</v>
      </c>
      <c r="C2995" s="270">
        <v>6623.7371999999996</v>
      </c>
      <c r="D2995" s="270">
        <v>3001.0133999999998</v>
      </c>
      <c r="E2995" s="270">
        <v>1566.57295</v>
      </c>
      <c r="F2995" s="270">
        <v>131.80439999999999</v>
      </c>
      <c r="G2995" s="270">
        <v>1484.6839499999999</v>
      </c>
      <c r="H2995" s="270">
        <v>12807.811899999999</v>
      </c>
    </row>
    <row r="2996" spans="1:8">
      <c r="A2996" s="268">
        <v>42129</v>
      </c>
      <c r="B2996" s="269" t="s">
        <v>202</v>
      </c>
      <c r="C2996" s="270">
        <v>3692.1059000000005</v>
      </c>
      <c r="D2996" s="270">
        <v>1672.78045</v>
      </c>
      <c r="E2996" s="270">
        <v>873.21605000000011</v>
      </c>
      <c r="F2996" s="270">
        <v>73.468899999999991</v>
      </c>
      <c r="G2996" s="270">
        <v>827.5702</v>
      </c>
      <c r="H2996" s="270">
        <v>7139.1414999999997</v>
      </c>
    </row>
    <row r="2997" spans="1:8">
      <c r="A2997" s="268">
        <v>42129</v>
      </c>
      <c r="B2997" s="269" t="s">
        <v>203</v>
      </c>
      <c r="C2997" s="270">
        <v>1171.1316999999999</v>
      </c>
      <c r="D2997" s="270">
        <v>530.60400000000004</v>
      </c>
      <c r="E2997" s="270">
        <v>276.98270000000002</v>
      </c>
      <c r="F2997" s="270">
        <v>23.304449999999999</v>
      </c>
      <c r="G2997" s="270">
        <v>262.50465000000003</v>
      </c>
      <c r="H2997" s="270">
        <v>2264.5275000000001</v>
      </c>
    </row>
    <row r="2998" spans="1:8">
      <c r="A2998" s="268">
        <v>42129</v>
      </c>
      <c r="B2998" s="269" t="s">
        <v>204</v>
      </c>
      <c r="C2998" s="270">
        <v>98.861800000000002</v>
      </c>
      <c r="D2998" s="270">
        <v>44.791599999999995</v>
      </c>
      <c r="E2998" s="270">
        <v>23.381799999999998</v>
      </c>
      <c r="F2998" s="270">
        <v>1.9669000000000001</v>
      </c>
      <c r="G2998" s="270">
        <v>22.159500000000001</v>
      </c>
      <c r="H2998" s="270">
        <v>191.16160000000002</v>
      </c>
    </row>
    <row r="2999" spans="1:8">
      <c r="A2999" s="268">
        <v>42129</v>
      </c>
      <c r="B2999" s="269" t="s">
        <v>205</v>
      </c>
      <c r="C2999" s="270">
        <v>3.8020499999999999</v>
      </c>
      <c r="D2999" s="270">
        <v>1.72295</v>
      </c>
      <c r="E2999" s="270">
        <v>0.89929999999999999</v>
      </c>
      <c r="F2999" s="270">
        <v>7.5649999999999995E-2</v>
      </c>
      <c r="G2999" s="270">
        <v>0.85254999999999992</v>
      </c>
      <c r="H2999" s="270">
        <v>7.3525</v>
      </c>
    </row>
    <row r="3000" spans="1:8">
      <c r="A3000" s="268">
        <v>42129</v>
      </c>
      <c r="B3000" s="269" t="s">
        <v>71</v>
      </c>
      <c r="C3000" s="270">
        <v>0</v>
      </c>
      <c r="D3000" s="270">
        <v>0</v>
      </c>
      <c r="E3000" s="270">
        <v>0</v>
      </c>
      <c r="F3000" s="270">
        <v>0</v>
      </c>
      <c r="G3000" s="270">
        <v>0</v>
      </c>
      <c r="H3000" s="270">
        <v>0</v>
      </c>
    </row>
    <row r="3001" spans="1:8">
      <c r="A3001" s="268">
        <v>42129</v>
      </c>
      <c r="B3001" s="269" t="s">
        <v>206</v>
      </c>
      <c r="C3001" s="270">
        <v>0</v>
      </c>
      <c r="D3001" s="270">
        <v>0</v>
      </c>
      <c r="E3001" s="270">
        <v>0</v>
      </c>
      <c r="F3001" s="270">
        <v>0</v>
      </c>
      <c r="G3001" s="270">
        <v>0</v>
      </c>
      <c r="H3001" s="270">
        <v>0</v>
      </c>
    </row>
    <row r="3002" spans="1:8">
      <c r="A3002" s="268">
        <v>42130</v>
      </c>
      <c r="B3002" s="269" t="s">
        <v>185</v>
      </c>
      <c r="C3002" s="270">
        <v>0</v>
      </c>
      <c r="D3002" s="270">
        <v>0</v>
      </c>
      <c r="E3002" s="270">
        <v>0</v>
      </c>
      <c r="F3002" s="270">
        <v>0</v>
      </c>
      <c r="G3002" s="270">
        <v>0</v>
      </c>
      <c r="H3002" s="270">
        <v>0</v>
      </c>
    </row>
    <row r="3003" spans="1:8">
      <c r="A3003" s="268">
        <v>42130</v>
      </c>
      <c r="B3003" s="269" t="s">
        <v>186</v>
      </c>
      <c r="C3003" s="270">
        <v>0</v>
      </c>
      <c r="D3003" s="270">
        <v>0</v>
      </c>
      <c r="E3003" s="270">
        <v>0</v>
      </c>
      <c r="F3003" s="270">
        <v>0</v>
      </c>
      <c r="G3003" s="270">
        <v>0</v>
      </c>
      <c r="H3003" s="270">
        <v>0</v>
      </c>
    </row>
    <row r="3004" spans="1:8">
      <c r="A3004" s="268">
        <v>42130</v>
      </c>
      <c r="B3004" s="269" t="s">
        <v>187</v>
      </c>
      <c r="C3004" s="270">
        <v>0</v>
      </c>
      <c r="D3004" s="270">
        <v>0</v>
      </c>
      <c r="E3004" s="270">
        <v>0</v>
      </c>
      <c r="F3004" s="270">
        <v>0</v>
      </c>
      <c r="G3004" s="270">
        <v>0</v>
      </c>
      <c r="H3004" s="270">
        <v>0</v>
      </c>
    </row>
    <row r="3005" spans="1:8">
      <c r="A3005" s="268">
        <v>42130</v>
      </c>
      <c r="B3005" s="269" t="s">
        <v>188</v>
      </c>
      <c r="C3005" s="270">
        <v>0</v>
      </c>
      <c r="D3005" s="270">
        <v>0</v>
      </c>
      <c r="E3005" s="270">
        <v>0</v>
      </c>
      <c r="F3005" s="270">
        <v>0</v>
      </c>
      <c r="G3005" s="270">
        <v>0</v>
      </c>
      <c r="H3005" s="270">
        <v>0</v>
      </c>
    </row>
    <row r="3006" spans="1:8">
      <c r="A3006" s="268">
        <v>42130</v>
      </c>
      <c r="B3006" s="269" t="s">
        <v>189</v>
      </c>
      <c r="C3006" s="270">
        <v>0</v>
      </c>
      <c r="D3006" s="270">
        <v>0</v>
      </c>
      <c r="E3006" s="270">
        <v>0</v>
      </c>
      <c r="F3006" s="270">
        <v>0</v>
      </c>
      <c r="G3006" s="270">
        <v>0</v>
      </c>
      <c r="H3006" s="270">
        <v>0</v>
      </c>
    </row>
    <row r="3007" spans="1:8">
      <c r="A3007" s="268">
        <v>42130</v>
      </c>
      <c r="B3007" s="269" t="s">
        <v>190</v>
      </c>
      <c r="C3007" s="270">
        <v>0</v>
      </c>
      <c r="D3007" s="270">
        <v>0</v>
      </c>
      <c r="E3007" s="270">
        <v>0</v>
      </c>
      <c r="F3007" s="270">
        <v>0</v>
      </c>
      <c r="G3007" s="270">
        <v>0</v>
      </c>
      <c r="H3007" s="270">
        <v>0</v>
      </c>
    </row>
    <row r="3008" spans="1:8">
      <c r="A3008" s="268">
        <v>42130</v>
      </c>
      <c r="B3008" s="269" t="s">
        <v>191</v>
      </c>
      <c r="C3008" s="270">
        <v>102.66385</v>
      </c>
      <c r="D3008" s="270">
        <v>46.5137</v>
      </c>
      <c r="E3008" s="270">
        <v>24.281099999999999</v>
      </c>
      <c r="F3008" s="270">
        <v>2.0425499999999999</v>
      </c>
      <c r="G3008" s="270">
        <v>23.012049999999999</v>
      </c>
      <c r="H3008" s="270">
        <v>198.51325</v>
      </c>
    </row>
    <row r="3009" spans="1:8">
      <c r="A3009" s="268">
        <v>42130</v>
      </c>
      <c r="B3009" s="269" t="s">
        <v>192</v>
      </c>
      <c r="C3009" s="270">
        <v>916.37225000000001</v>
      </c>
      <c r="D3009" s="270">
        <v>415.17995000000002</v>
      </c>
      <c r="E3009" s="270">
        <v>216.73044999999999</v>
      </c>
      <c r="F3009" s="270">
        <v>18.235049999999998</v>
      </c>
      <c r="G3009" s="270">
        <v>205.4008</v>
      </c>
      <c r="H3009" s="270">
        <v>1771.9185</v>
      </c>
    </row>
    <row r="3010" spans="1:8">
      <c r="A3010" s="268">
        <v>42130</v>
      </c>
      <c r="B3010" s="269" t="s">
        <v>193</v>
      </c>
      <c r="C3010" s="270">
        <v>2680.6738999999998</v>
      </c>
      <c r="D3010" s="270">
        <v>1214.5318500000001</v>
      </c>
      <c r="E3010" s="270">
        <v>634.0030999999999</v>
      </c>
      <c r="F3010" s="270">
        <v>53.342599999999997</v>
      </c>
      <c r="G3010" s="270">
        <v>600.86245000000008</v>
      </c>
      <c r="H3010" s="270">
        <v>5183.4138999999996</v>
      </c>
    </row>
    <row r="3011" spans="1:8">
      <c r="A3011" s="268">
        <v>42130</v>
      </c>
      <c r="B3011" s="269" t="s">
        <v>65</v>
      </c>
      <c r="C3011" s="270">
        <v>5030.5422499999995</v>
      </c>
      <c r="D3011" s="270">
        <v>2279.1848999999997</v>
      </c>
      <c r="E3011" s="270">
        <v>1189.7679500000002</v>
      </c>
      <c r="F3011" s="270">
        <v>100.10194999999999</v>
      </c>
      <c r="G3011" s="270">
        <v>1127.5751499999999</v>
      </c>
      <c r="H3011" s="270">
        <v>9727.1721999999991</v>
      </c>
    </row>
    <row r="3012" spans="1:8">
      <c r="A3012" s="268">
        <v>42130</v>
      </c>
      <c r="B3012" s="269" t="s">
        <v>194</v>
      </c>
      <c r="C3012" s="270">
        <v>7486.87565</v>
      </c>
      <c r="D3012" s="270">
        <v>3392.0745999999999</v>
      </c>
      <c r="E3012" s="270">
        <v>1770.7131999999999</v>
      </c>
      <c r="F3012" s="270">
        <v>148.98034999999999</v>
      </c>
      <c r="G3012" s="270">
        <v>1678.15245</v>
      </c>
      <c r="H3012" s="270">
        <v>14476.796249999998</v>
      </c>
    </row>
    <row r="3013" spans="1:8">
      <c r="A3013" s="268">
        <v>42130</v>
      </c>
      <c r="B3013" s="269" t="s">
        <v>195</v>
      </c>
      <c r="C3013" s="270">
        <v>8908.9639000000006</v>
      </c>
      <c r="D3013" s="270">
        <v>4036.3796999999995</v>
      </c>
      <c r="E3013" s="270">
        <v>2107.0497</v>
      </c>
      <c r="F3013" s="270">
        <v>177.27855</v>
      </c>
      <c r="G3013" s="270">
        <v>1996.9084</v>
      </c>
      <c r="H3013" s="270">
        <v>17226.580249999999</v>
      </c>
    </row>
    <row r="3014" spans="1:8">
      <c r="A3014" s="268">
        <v>42130</v>
      </c>
      <c r="B3014" s="269" t="s">
        <v>196</v>
      </c>
      <c r="C3014" s="270">
        <v>6642.7491499999996</v>
      </c>
      <c r="D3014" s="270">
        <v>3009.6264500000002</v>
      </c>
      <c r="E3014" s="270">
        <v>1571.06945</v>
      </c>
      <c r="F3014" s="270">
        <v>132.18349999999998</v>
      </c>
      <c r="G3014" s="270">
        <v>1488.9449999999999</v>
      </c>
      <c r="H3014" s="270">
        <v>12844.573550000001</v>
      </c>
    </row>
    <row r="3015" spans="1:8">
      <c r="A3015" s="268">
        <v>42130</v>
      </c>
      <c r="B3015" s="269" t="s">
        <v>197</v>
      </c>
      <c r="C3015" s="270">
        <v>4060.9362000000001</v>
      </c>
      <c r="D3015" s="270">
        <v>1839.8862000000001</v>
      </c>
      <c r="E3015" s="270">
        <v>960.44815000000006</v>
      </c>
      <c r="F3015" s="270">
        <v>80.8078</v>
      </c>
      <c r="G3015" s="270">
        <v>910.24205000000006</v>
      </c>
      <c r="H3015" s="270">
        <v>7852.3204000000005</v>
      </c>
    </row>
    <row r="3016" spans="1:8">
      <c r="A3016" s="268">
        <v>42130</v>
      </c>
      <c r="B3016" s="269" t="s">
        <v>198</v>
      </c>
      <c r="C3016" s="270">
        <v>3045.7021500000001</v>
      </c>
      <c r="D3016" s="270">
        <v>1379.9146499999999</v>
      </c>
      <c r="E3016" s="270">
        <v>720.33589999999992</v>
      </c>
      <c r="F3016" s="270">
        <v>60.605849999999997</v>
      </c>
      <c r="G3016" s="270">
        <v>682.68174999999997</v>
      </c>
      <c r="H3016" s="270">
        <v>5889.2402999999995</v>
      </c>
    </row>
    <row r="3017" spans="1:8">
      <c r="A3017" s="268">
        <v>42130</v>
      </c>
      <c r="B3017" s="269" t="s">
        <v>199</v>
      </c>
      <c r="C3017" s="270">
        <v>3916.4463999999998</v>
      </c>
      <c r="D3017" s="270">
        <v>1774.4217499999997</v>
      </c>
      <c r="E3017" s="270">
        <v>926.27474999999993</v>
      </c>
      <c r="F3017" s="270">
        <v>77.93310000000001</v>
      </c>
      <c r="G3017" s="270">
        <v>877.85534999999993</v>
      </c>
      <c r="H3017" s="270">
        <v>7572.931349999998</v>
      </c>
    </row>
    <row r="3018" spans="1:8">
      <c r="A3018" s="268">
        <v>42130</v>
      </c>
      <c r="B3018" s="269" t="s">
        <v>200</v>
      </c>
      <c r="C3018" s="270">
        <v>5908.8906000000006</v>
      </c>
      <c r="D3018" s="270">
        <v>2677.1379000000002</v>
      </c>
      <c r="E3018" s="270">
        <v>1397.5054</v>
      </c>
      <c r="F3018" s="270">
        <v>117.5805</v>
      </c>
      <c r="G3018" s="270">
        <v>1324.4538500000001</v>
      </c>
      <c r="H3018" s="270">
        <v>11425.56825</v>
      </c>
    </row>
    <row r="3019" spans="1:8">
      <c r="A3019" s="268">
        <v>42130</v>
      </c>
      <c r="B3019" s="269" t="s">
        <v>201</v>
      </c>
      <c r="C3019" s="270">
        <v>4262.4618499999997</v>
      </c>
      <c r="D3019" s="270">
        <v>1931.1914999999997</v>
      </c>
      <c r="E3019" s="270">
        <v>1008.1102</v>
      </c>
      <c r="F3019" s="270">
        <v>84.818100000000001</v>
      </c>
      <c r="G3019" s="270">
        <v>955.41360000000009</v>
      </c>
      <c r="H3019" s="270">
        <v>8241.9952499999999</v>
      </c>
    </row>
    <row r="3020" spans="1:8">
      <c r="A3020" s="268">
        <v>42130</v>
      </c>
      <c r="B3020" s="269" t="s">
        <v>202</v>
      </c>
      <c r="C3020" s="270">
        <v>2049.4800499999997</v>
      </c>
      <c r="D3020" s="270">
        <v>928.55700000000002</v>
      </c>
      <c r="E3020" s="270">
        <v>484.72014999999999</v>
      </c>
      <c r="F3020" s="270">
        <v>40.782150000000001</v>
      </c>
      <c r="G3020" s="270">
        <v>459.38250000000005</v>
      </c>
      <c r="H3020" s="270">
        <v>3962.9218499999993</v>
      </c>
    </row>
    <row r="3021" spans="1:8">
      <c r="A3021" s="268">
        <v>42130</v>
      </c>
      <c r="B3021" s="269" t="s">
        <v>203</v>
      </c>
      <c r="C3021" s="270">
        <v>498.11105000000003</v>
      </c>
      <c r="D3021" s="270">
        <v>225.67925</v>
      </c>
      <c r="E3021" s="270">
        <v>117.80745</v>
      </c>
      <c r="F3021" s="270">
        <v>9.9118499999999994</v>
      </c>
      <c r="G3021" s="270">
        <v>111.64919999999999</v>
      </c>
      <c r="H3021" s="270">
        <v>963.15879999999993</v>
      </c>
    </row>
    <row r="3022" spans="1:8">
      <c r="A3022" s="268">
        <v>42130</v>
      </c>
      <c r="B3022" s="269" t="s">
        <v>204</v>
      </c>
      <c r="C3022" s="270">
        <v>41.825949999999999</v>
      </c>
      <c r="D3022" s="270">
        <v>18.9499</v>
      </c>
      <c r="E3022" s="270">
        <v>9.8923000000000005</v>
      </c>
      <c r="F3022" s="270">
        <v>0.83214999999999995</v>
      </c>
      <c r="G3022" s="270">
        <v>9.3754999999999988</v>
      </c>
      <c r="H3022" s="270">
        <v>80.875800000000012</v>
      </c>
    </row>
    <row r="3023" spans="1:8">
      <c r="A3023" s="268">
        <v>42130</v>
      </c>
      <c r="B3023" s="269" t="s">
        <v>205</v>
      </c>
      <c r="C3023" s="270">
        <v>0</v>
      </c>
      <c r="D3023" s="270">
        <v>0</v>
      </c>
      <c r="E3023" s="270">
        <v>0</v>
      </c>
      <c r="F3023" s="270">
        <v>0</v>
      </c>
      <c r="G3023" s="270">
        <v>0</v>
      </c>
      <c r="H3023" s="270">
        <v>0</v>
      </c>
    </row>
    <row r="3024" spans="1:8">
      <c r="A3024" s="268">
        <v>42130</v>
      </c>
      <c r="B3024" s="269" t="s">
        <v>71</v>
      </c>
      <c r="C3024" s="270">
        <v>0</v>
      </c>
      <c r="D3024" s="270">
        <v>0</v>
      </c>
      <c r="E3024" s="270">
        <v>0</v>
      </c>
      <c r="F3024" s="270">
        <v>0</v>
      </c>
      <c r="G3024" s="270">
        <v>0</v>
      </c>
      <c r="H3024" s="270">
        <v>0</v>
      </c>
    </row>
    <row r="3025" spans="1:8">
      <c r="A3025" s="268">
        <v>42130</v>
      </c>
      <c r="B3025" s="269" t="s">
        <v>206</v>
      </c>
      <c r="C3025" s="270">
        <v>0</v>
      </c>
      <c r="D3025" s="270">
        <v>0</v>
      </c>
      <c r="E3025" s="270">
        <v>0</v>
      </c>
      <c r="F3025" s="270">
        <v>0</v>
      </c>
      <c r="G3025" s="270">
        <v>0</v>
      </c>
      <c r="H3025" s="270">
        <v>0</v>
      </c>
    </row>
    <row r="3026" spans="1:8">
      <c r="A3026" s="268">
        <v>42131</v>
      </c>
      <c r="B3026" s="269" t="s">
        <v>185</v>
      </c>
      <c r="C3026" s="270">
        <v>0</v>
      </c>
      <c r="D3026" s="270">
        <v>0</v>
      </c>
      <c r="E3026" s="270">
        <v>0</v>
      </c>
      <c r="F3026" s="270">
        <v>0</v>
      </c>
      <c r="G3026" s="270">
        <v>0</v>
      </c>
      <c r="H3026" s="270">
        <v>0</v>
      </c>
    </row>
    <row r="3027" spans="1:8">
      <c r="A3027" s="268">
        <v>42131</v>
      </c>
      <c r="B3027" s="269" t="s">
        <v>186</v>
      </c>
      <c r="C3027" s="270">
        <v>0</v>
      </c>
      <c r="D3027" s="270">
        <v>0</v>
      </c>
      <c r="E3027" s="270">
        <v>0</v>
      </c>
      <c r="F3027" s="270">
        <v>0</v>
      </c>
      <c r="G3027" s="270">
        <v>0</v>
      </c>
      <c r="H3027" s="270">
        <v>0</v>
      </c>
    </row>
    <row r="3028" spans="1:8">
      <c r="A3028" s="268">
        <v>42131</v>
      </c>
      <c r="B3028" s="269" t="s">
        <v>187</v>
      </c>
      <c r="C3028" s="270">
        <v>0</v>
      </c>
      <c r="D3028" s="270">
        <v>0</v>
      </c>
      <c r="E3028" s="270">
        <v>0</v>
      </c>
      <c r="F3028" s="270">
        <v>0</v>
      </c>
      <c r="G3028" s="270">
        <v>0</v>
      </c>
      <c r="H3028" s="270">
        <v>0</v>
      </c>
    </row>
    <row r="3029" spans="1:8">
      <c r="A3029" s="268">
        <v>42131</v>
      </c>
      <c r="B3029" s="269" t="s">
        <v>188</v>
      </c>
      <c r="C3029" s="270">
        <v>0</v>
      </c>
      <c r="D3029" s="270">
        <v>0</v>
      </c>
      <c r="E3029" s="270">
        <v>0</v>
      </c>
      <c r="F3029" s="270">
        <v>0</v>
      </c>
      <c r="G3029" s="270">
        <v>0</v>
      </c>
      <c r="H3029" s="270">
        <v>0</v>
      </c>
    </row>
    <row r="3030" spans="1:8">
      <c r="A3030" s="268">
        <v>42131</v>
      </c>
      <c r="B3030" s="269" t="s">
        <v>189</v>
      </c>
      <c r="C3030" s="270">
        <v>0</v>
      </c>
      <c r="D3030" s="270">
        <v>0</v>
      </c>
      <c r="E3030" s="270">
        <v>0</v>
      </c>
      <c r="F3030" s="270">
        <v>0</v>
      </c>
      <c r="G3030" s="270">
        <v>0</v>
      </c>
      <c r="H3030" s="270">
        <v>0</v>
      </c>
    </row>
    <row r="3031" spans="1:8">
      <c r="A3031" s="268">
        <v>42131</v>
      </c>
      <c r="B3031" s="269" t="s">
        <v>190</v>
      </c>
      <c r="C3031" s="270">
        <v>0</v>
      </c>
      <c r="D3031" s="270">
        <v>0</v>
      </c>
      <c r="E3031" s="270">
        <v>0</v>
      </c>
      <c r="F3031" s="270">
        <v>0</v>
      </c>
      <c r="G3031" s="270">
        <v>0</v>
      </c>
      <c r="H3031" s="270">
        <v>0</v>
      </c>
    </row>
    <row r="3032" spans="1:8">
      <c r="A3032" s="268">
        <v>42131</v>
      </c>
      <c r="B3032" s="269" t="s">
        <v>191</v>
      </c>
      <c r="C3032" s="270">
        <v>53.232950000000002</v>
      </c>
      <c r="D3032" s="270">
        <v>24.118749999999999</v>
      </c>
      <c r="E3032" s="270">
        <v>12.590199999999999</v>
      </c>
      <c r="F3032" s="270">
        <v>1.0590999999999999</v>
      </c>
      <c r="G3032" s="270">
        <v>11.9323</v>
      </c>
      <c r="H3032" s="270">
        <v>102.9333</v>
      </c>
    </row>
    <row r="3033" spans="1:8">
      <c r="A3033" s="268">
        <v>42131</v>
      </c>
      <c r="B3033" s="269" t="s">
        <v>192</v>
      </c>
      <c r="C3033" s="270">
        <v>756.67255</v>
      </c>
      <c r="D3033" s="270">
        <v>342.8254</v>
      </c>
      <c r="E3033" s="270">
        <v>178.95984999999999</v>
      </c>
      <c r="F3033" s="270">
        <v>15.056899999999999</v>
      </c>
      <c r="G3033" s="270">
        <v>169.60475</v>
      </c>
      <c r="H3033" s="270">
        <v>1463.1194499999999</v>
      </c>
    </row>
    <row r="3034" spans="1:8">
      <c r="A3034" s="268">
        <v>42131</v>
      </c>
      <c r="B3034" s="269" t="s">
        <v>193</v>
      </c>
      <c r="C3034" s="270">
        <v>2912.6193499999999</v>
      </c>
      <c r="D3034" s="270">
        <v>1319.61905</v>
      </c>
      <c r="E3034" s="270">
        <v>688.86039999999991</v>
      </c>
      <c r="F3034" s="270">
        <v>57.958100000000002</v>
      </c>
      <c r="G3034" s="270">
        <v>652.85185000000001</v>
      </c>
      <c r="H3034" s="270">
        <v>5631.9087499999987</v>
      </c>
    </row>
    <row r="3035" spans="1:8">
      <c r="A3035" s="268">
        <v>42131</v>
      </c>
      <c r="B3035" s="269" t="s">
        <v>65</v>
      </c>
      <c r="C3035" s="270">
        <v>5494.43145</v>
      </c>
      <c r="D3035" s="270">
        <v>2489.3593000000001</v>
      </c>
      <c r="E3035" s="270">
        <v>1299.4825500000002</v>
      </c>
      <c r="F3035" s="270">
        <v>109.33295000000001</v>
      </c>
      <c r="G3035" s="270">
        <v>1231.5547999999999</v>
      </c>
      <c r="H3035" s="270">
        <v>10624.161049999999</v>
      </c>
    </row>
    <row r="3036" spans="1:8">
      <c r="A3036" s="268">
        <v>42131</v>
      </c>
      <c r="B3036" s="269" t="s">
        <v>194</v>
      </c>
      <c r="C3036" s="270">
        <v>7532.5045</v>
      </c>
      <c r="D3036" s="270">
        <v>3412.7482999999997</v>
      </c>
      <c r="E3036" s="270">
        <v>1781.5047999999999</v>
      </c>
      <c r="F3036" s="270">
        <v>149.88815</v>
      </c>
      <c r="G3036" s="270">
        <v>1688.3805</v>
      </c>
      <c r="H3036" s="270">
        <v>14565.026249999997</v>
      </c>
    </row>
    <row r="3037" spans="1:8">
      <c r="A3037" s="268">
        <v>42131</v>
      </c>
      <c r="B3037" s="269" t="s">
        <v>195</v>
      </c>
      <c r="C3037" s="270">
        <v>9612.4034999999985</v>
      </c>
      <c r="D3037" s="270">
        <v>4355.0863500000005</v>
      </c>
      <c r="E3037" s="270">
        <v>2273.4193499999997</v>
      </c>
      <c r="F3037" s="270">
        <v>191.27549999999999</v>
      </c>
      <c r="G3037" s="270">
        <v>2154.5808499999998</v>
      </c>
      <c r="H3037" s="270">
        <v>18586.76555</v>
      </c>
    </row>
    <row r="3038" spans="1:8">
      <c r="A3038" s="268">
        <v>42131</v>
      </c>
      <c r="B3038" s="269" t="s">
        <v>196</v>
      </c>
      <c r="C3038" s="270">
        <v>11091.527599999999</v>
      </c>
      <c r="D3038" s="270">
        <v>5025.2322999999997</v>
      </c>
      <c r="E3038" s="270">
        <v>2623.2453499999997</v>
      </c>
      <c r="F3038" s="270">
        <v>220.70844999999997</v>
      </c>
      <c r="G3038" s="270">
        <v>2486.1207999999997</v>
      </c>
      <c r="H3038" s="270">
        <v>21446.834500000001</v>
      </c>
    </row>
    <row r="3039" spans="1:8">
      <c r="A3039" s="268">
        <v>42131</v>
      </c>
      <c r="B3039" s="269" t="s">
        <v>197</v>
      </c>
      <c r="C3039" s="270">
        <v>11547.81185</v>
      </c>
      <c r="D3039" s="270">
        <v>5231.9616499999993</v>
      </c>
      <c r="E3039" s="270">
        <v>2731.1613499999999</v>
      </c>
      <c r="F3039" s="270">
        <v>229.78815</v>
      </c>
      <c r="G3039" s="270">
        <v>2588.3953499999998</v>
      </c>
      <c r="H3039" s="270">
        <v>22329.118350000001</v>
      </c>
    </row>
    <row r="3040" spans="1:8">
      <c r="A3040" s="268">
        <v>42131</v>
      </c>
      <c r="B3040" s="269" t="s">
        <v>198</v>
      </c>
      <c r="C3040" s="270">
        <v>11996.492850000001</v>
      </c>
      <c r="D3040" s="270">
        <v>5435.2442499999997</v>
      </c>
      <c r="E3040" s="270">
        <v>2837.2779</v>
      </c>
      <c r="F3040" s="270">
        <v>238.71655000000001</v>
      </c>
      <c r="G3040" s="270">
        <v>2688.9647999999997</v>
      </c>
      <c r="H3040" s="270">
        <v>23196.696350000002</v>
      </c>
    </row>
    <row r="3041" spans="1:8">
      <c r="A3041" s="268">
        <v>42131</v>
      </c>
      <c r="B3041" s="269" t="s">
        <v>199</v>
      </c>
      <c r="C3041" s="270">
        <v>10920.420049999999</v>
      </c>
      <c r="D3041" s="270">
        <v>4947.7088999999996</v>
      </c>
      <c r="E3041" s="270">
        <v>2582.7776999999996</v>
      </c>
      <c r="F3041" s="270">
        <v>217.30419999999998</v>
      </c>
      <c r="G3041" s="270">
        <v>2447.7679499999999</v>
      </c>
      <c r="H3041" s="270">
        <v>21115.978799999997</v>
      </c>
    </row>
    <row r="3042" spans="1:8">
      <c r="A3042" s="268">
        <v>42131</v>
      </c>
      <c r="B3042" s="269" t="s">
        <v>200</v>
      </c>
      <c r="C3042" s="270">
        <v>7125.6503000000002</v>
      </c>
      <c r="D3042" s="270">
        <v>3228.4147499999999</v>
      </c>
      <c r="E3042" s="270">
        <v>1685.2805499999999</v>
      </c>
      <c r="F3042" s="270">
        <v>141.7919</v>
      </c>
      <c r="G3042" s="270">
        <v>1597.1857</v>
      </c>
      <c r="H3042" s="270">
        <v>13778.323200000001</v>
      </c>
    </row>
    <row r="3043" spans="1:8">
      <c r="A3043" s="268">
        <v>42131</v>
      </c>
      <c r="B3043" s="269" t="s">
        <v>201</v>
      </c>
      <c r="C3043" s="270">
        <v>2676.87185</v>
      </c>
      <c r="D3043" s="270">
        <v>1212.8089</v>
      </c>
      <c r="E3043" s="270">
        <v>633.10379999999998</v>
      </c>
      <c r="F3043" s="270">
        <v>53.266950000000001</v>
      </c>
      <c r="G3043" s="270">
        <v>600.00990000000002</v>
      </c>
      <c r="H3043" s="270">
        <v>5176.0614000000014</v>
      </c>
    </row>
    <row r="3044" spans="1:8">
      <c r="A3044" s="268">
        <v>42131</v>
      </c>
      <c r="B3044" s="269" t="s">
        <v>202</v>
      </c>
      <c r="C3044" s="270">
        <v>1144.5147999999999</v>
      </c>
      <c r="D3044" s="270">
        <v>518.54504999999995</v>
      </c>
      <c r="E3044" s="270">
        <v>270.68760000000003</v>
      </c>
      <c r="F3044" s="270">
        <v>22.774899999999999</v>
      </c>
      <c r="G3044" s="270">
        <v>256.5385</v>
      </c>
      <c r="H3044" s="270">
        <v>2213.0608499999998</v>
      </c>
    </row>
    <row r="3045" spans="1:8">
      <c r="A3045" s="268">
        <v>42131</v>
      </c>
      <c r="B3045" s="269" t="s">
        <v>203</v>
      </c>
      <c r="C3045" s="270">
        <v>547.54195000000004</v>
      </c>
      <c r="D3045" s="270">
        <v>248.07419999999996</v>
      </c>
      <c r="E3045" s="270">
        <v>129.49834999999999</v>
      </c>
      <c r="F3045" s="270">
        <v>10.895299999999999</v>
      </c>
      <c r="G3045" s="270">
        <v>122.72895</v>
      </c>
      <c r="H3045" s="270">
        <v>1058.7387499999998</v>
      </c>
    </row>
    <row r="3046" spans="1:8">
      <c r="A3046" s="268">
        <v>42131</v>
      </c>
      <c r="B3046" s="269" t="s">
        <v>204</v>
      </c>
      <c r="C3046" s="270">
        <v>87.454800000000006</v>
      </c>
      <c r="D3046" s="270">
        <v>39.622750000000003</v>
      </c>
      <c r="E3046" s="270">
        <v>20.683899999999998</v>
      </c>
      <c r="F3046" s="270">
        <v>1.7399500000000001</v>
      </c>
      <c r="G3046" s="270">
        <v>19.602700000000002</v>
      </c>
      <c r="H3046" s="270">
        <v>169.10410000000002</v>
      </c>
    </row>
    <row r="3047" spans="1:8">
      <c r="A3047" s="268">
        <v>42131</v>
      </c>
      <c r="B3047" s="269" t="s">
        <v>205</v>
      </c>
      <c r="C3047" s="270">
        <v>3.8020499999999999</v>
      </c>
      <c r="D3047" s="270">
        <v>1.72295</v>
      </c>
      <c r="E3047" s="270">
        <v>0.89929999999999999</v>
      </c>
      <c r="F3047" s="270">
        <v>7.5649999999999995E-2</v>
      </c>
      <c r="G3047" s="270">
        <v>0.85254999999999992</v>
      </c>
      <c r="H3047" s="270">
        <v>7.3525</v>
      </c>
    </row>
    <row r="3048" spans="1:8">
      <c r="A3048" s="268">
        <v>42131</v>
      </c>
      <c r="B3048" s="269" t="s">
        <v>71</v>
      </c>
      <c r="C3048" s="270">
        <v>0</v>
      </c>
      <c r="D3048" s="270">
        <v>0</v>
      </c>
      <c r="E3048" s="270">
        <v>0</v>
      </c>
      <c r="F3048" s="270">
        <v>0</v>
      </c>
      <c r="G3048" s="270">
        <v>0</v>
      </c>
      <c r="H3048" s="270">
        <v>0</v>
      </c>
    </row>
    <row r="3049" spans="1:8">
      <c r="A3049" s="268">
        <v>42131</v>
      </c>
      <c r="B3049" s="269" t="s">
        <v>206</v>
      </c>
      <c r="C3049" s="270">
        <v>0</v>
      </c>
      <c r="D3049" s="270">
        <v>0</v>
      </c>
      <c r="E3049" s="270">
        <v>0</v>
      </c>
      <c r="F3049" s="270">
        <v>0</v>
      </c>
      <c r="G3049" s="270">
        <v>0</v>
      </c>
      <c r="H3049" s="270">
        <v>0</v>
      </c>
    </row>
    <row r="3050" spans="1:8">
      <c r="A3050" s="268">
        <v>42132</v>
      </c>
      <c r="B3050" s="269" t="s">
        <v>185</v>
      </c>
      <c r="C3050" s="270">
        <v>0</v>
      </c>
      <c r="D3050" s="270">
        <v>0</v>
      </c>
      <c r="E3050" s="270">
        <v>0</v>
      </c>
      <c r="F3050" s="270">
        <v>0</v>
      </c>
      <c r="G3050" s="270">
        <v>0</v>
      </c>
      <c r="H3050" s="270">
        <v>0</v>
      </c>
    </row>
    <row r="3051" spans="1:8">
      <c r="A3051" s="268">
        <v>42132</v>
      </c>
      <c r="B3051" s="269" t="s">
        <v>186</v>
      </c>
      <c r="C3051" s="270">
        <v>0</v>
      </c>
      <c r="D3051" s="270">
        <v>0</v>
      </c>
      <c r="E3051" s="270">
        <v>0</v>
      </c>
      <c r="F3051" s="270">
        <v>0</v>
      </c>
      <c r="G3051" s="270">
        <v>0</v>
      </c>
      <c r="H3051" s="270">
        <v>0</v>
      </c>
    </row>
    <row r="3052" spans="1:8">
      <c r="A3052" s="268">
        <v>42132</v>
      </c>
      <c r="B3052" s="269" t="s">
        <v>187</v>
      </c>
      <c r="C3052" s="270">
        <v>0</v>
      </c>
      <c r="D3052" s="270">
        <v>0</v>
      </c>
      <c r="E3052" s="270">
        <v>0</v>
      </c>
      <c r="F3052" s="270">
        <v>0</v>
      </c>
      <c r="G3052" s="270">
        <v>0</v>
      </c>
      <c r="H3052" s="270">
        <v>0</v>
      </c>
    </row>
    <row r="3053" spans="1:8">
      <c r="A3053" s="268">
        <v>42132</v>
      </c>
      <c r="B3053" s="269" t="s">
        <v>188</v>
      </c>
      <c r="C3053" s="270">
        <v>0</v>
      </c>
      <c r="D3053" s="270">
        <v>0</v>
      </c>
      <c r="E3053" s="270">
        <v>0</v>
      </c>
      <c r="F3053" s="270">
        <v>0</v>
      </c>
      <c r="G3053" s="270">
        <v>0</v>
      </c>
      <c r="H3053" s="270">
        <v>0</v>
      </c>
    </row>
    <row r="3054" spans="1:8">
      <c r="A3054" s="268">
        <v>42132</v>
      </c>
      <c r="B3054" s="269" t="s">
        <v>189</v>
      </c>
      <c r="C3054" s="270">
        <v>0</v>
      </c>
      <c r="D3054" s="270">
        <v>0</v>
      </c>
      <c r="E3054" s="270">
        <v>0</v>
      </c>
      <c r="F3054" s="270">
        <v>0</v>
      </c>
      <c r="G3054" s="270">
        <v>0</v>
      </c>
      <c r="H3054" s="270">
        <v>0</v>
      </c>
    </row>
    <row r="3055" spans="1:8">
      <c r="A3055" s="268">
        <v>42132</v>
      </c>
      <c r="B3055" s="269" t="s">
        <v>190</v>
      </c>
      <c r="C3055" s="270">
        <v>0</v>
      </c>
      <c r="D3055" s="270">
        <v>0</v>
      </c>
      <c r="E3055" s="270">
        <v>0</v>
      </c>
      <c r="F3055" s="270">
        <v>0</v>
      </c>
      <c r="G3055" s="270">
        <v>0</v>
      </c>
      <c r="H3055" s="270">
        <v>0</v>
      </c>
    </row>
    <row r="3056" spans="1:8">
      <c r="A3056" s="268">
        <v>42132</v>
      </c>
      <c r="B3056" s="269" t="s">
        <v>191</v>
      </c>
      <c r="C3056" s="270">
        <v>95.059749999999994</v>
      </c>
      <c r="D3056" s="270">
        <v>43.068649999999998</v>
      </c>
      <c r="E3056" s="270">
        <v>22.482499999999998</v>
      </c>
      <c r="F3056" s="270">
        <v>1.8912500000000001</v>
      </c>
      <c r="G3056" s="270">
        <v>21.306950000000001</v>
      </c>
      <c r="H3056" s="270">
        <v>183.80909999999997</v>
      </c>
    </row>
    <row r="3057" spans="1:8">
      <c r="A3057" s="268">
        <v>42132</v>
      </c>
      <c r="B3057" s="269" t="s">
        <v>192</v>
      </c>
      <c r="C3057" s="270">
        <v>965.80314999999996</v>
      </c>
      <c r="D3057" s="270">
        <v>437.57574999999997</v>
      </c>
      <c r="E3057" s="270">
        <v>228.42134999999999</v>
      </c>
      <c r="F3057" s="270">
        <v>19.218499999999999</v>
      </c>
      <c r="G3057" s="270">
        <v>216.48054999999999</v>
      </c>
      <c r="H3057" s="270">
        <v>1867.4992999999999</v>
      </c>
    </row>
    <row r="3058" spans="1:8">
      <c r="A3058" s="268">
        <v>42132</v>
      </c>
      <c r="B3058" s="269" t="s">
        <v>193</v>
      </c>
      <c r="C3058" s="270">
        <v>2863.1884499999996</v>
      </c>
      <c r="D3058" s="270">
        <v>1297.22325</v>
      </c>
      <c r="E3058" s="270">
        <v>677.16949999999997</v>
      </c>
      <c r="F3058" s="270">
        <v>56.973800000000004</v>
      </c>
      <c r="G3058" s="270">
        <v>641.77209999999991</v>
      </c>
      <c r="H3058" s="270">
        <v>5536.3270999999995</v>
      </c>
    </row>
    <row r="3059" spans="1:8">
      <c r="A3059" s="268">
        <v>42132</v>
      </c>
      <c r="B3059" s="269" t="s">
        <v>65</v>
      </c>
      <c r="C3059" s="270">
        <v>5205.451</v>
      </c>
      <c r="D3059" s="270">
        <v>2358.4312500000001</v>
      </c>
      <c r="E3059" s="270">
        <v>1231.1357499999999</v>
      </c>
      <c r="F3059" s="270">
        <v>103.58269999999999</v>
      </c>
      <c r="G3059" s="270">
        <v>1166.7805499999999</v>
      </c>
      <c r="H3059" s="270">
        <v>10065.38125</v>
      </c>
    </row>
    <row r="3060" spans="1:8">
      <c r="A3060" s="268">
        <v>42132</v>
      </c>
      <c r="B3060" s="269" t="s">
        <v>194</v>
      </c>
      <c r="C3060" s="270">
        <v>8646.6003499999988</v>
      </c>
      <c r="D3060" s="270">
        <v>3917.5106000000001</v>
      </c>
      <c r="E3060" s="270">
        <v>2044.9988499999997</v>
      </c>
      <c r="F3060" s="270">
        <v>172.05785</v>
      </c>
      <c r="G3060" s="270">
        <v>1938.1002999999998</v>
      </c>
      <c r="H3060" s="270">
        <v>16719.267949999998</v>
      </c>
    </row>
    <row r="3061" spans="1:8">
      <c r="A3061" s="268">
        <v>42132</v>
      </c>
      <c r="B3061" s="269" t="s">
        <v>195</v>
      </c>
      <c r="C3061" s="270">
        <v>10167.5504</v>
      </c>
      <c r="D3061" s="270">
        <v>4606.6064500000002</v>
      </c>
      <c r="E3061" s="270">
        <v>2404.7171499999999</v>
      </c>
      <c r="F3061" s="270">
        <v>202.32294999999999</v>
      </c>
      <c r="G3061" s="270">
        <v>2279.0149000000001</v>
      </c>
      <c r="H3061" s="270">
        <v>19660.21185</v>
      </c>
    </row>
    <row r="3062" spans="1:8">
      <c r="A3062" s="268">
        <v>42132</v>
      </c>
      <c r="B3062" s="269" t="s">
        <v>196</v>
      </c>
      <c r="C3062" s="270">
        <v>9163.7233500000002</v>
      </c>
      <c r="D3062" s="270">
        <v>4151.80375</v>
      </c>
      <c r="E3062" s="270">
        <v>2167.3027999999999</v>
      </c>
      <c r="F3062" s="270">
        <v>182.34795</v>
      </c>
      <c r="G3062" s="270">
        <v>2054.0113999999999</v>
      </c>
      <c r="H3062" s="270">
        <v>17719.189249999999</v>
      </c>
    </row>
    <row r="3063" spans="1:8">
      <c r="A3063" s="268">
        <v>42132</v>
      </c>
      <c r="B3063" s="269" t="s">
        <v>197</v>
      </c>
      <c r="C3063" s="270">
        <v>7167.4762500000006</v>
      </c>
      <c r="D3063" s="270">
        <v>3247.36465</v>
      </c>
      <c r="E3063" s="270">
        <v>1695.1728499999999</v>
      </c>
      <c r="F3063" s="270">
        <v>142.6249</v>
      </c>
      <c r="G3063" s="270">
        <v>1606.56035</v>
      </c>
      <c r="H3063" s="270">
        <v>13859.199000000001</v>
      </c>
    </row>
    <row r="3064" spans="1:8">
      <c r="A3064" s="268">
        <v>42132</v>
      </c>
      <c r="B3064" s="269" t="s">
        <v>198</v>
      </c>
      <c r="C3064" s="270">
        <v>6361.3728000000001</v>
      </c>
      <c r="D3064" s="270">
        <v>2882.1442999999999</v>
      </c>
      <c r="E3064" s="270">
        <v>1504.5220999999999</v>
      </c>
      <c r="F3064" s="270">
        <v>126.58369999999999</v>
      </c>
      <c r="G3064" s="270">
        <v>1425.8758499999999</v>
      </c>
      <c r="H3064" s="270">
        <v>12300.498749999999</v>
      </c>
    </row>
    <row r="3065" spans="1:8">
      <c r="A3065" s="268">
        <v>42132</v>
      </c>
      <c r="B3065" s="269" t="s">
        <v>199</v>
      </c>
      <c r="C3065" s="270">
        <v>5330.9296999999997</v>
      </c>
      <c r="D3065" s="270">
        <v>2415.2817999999997</v>
      </c>
      <c r="E3065" s="270">
        <v>1260.8126499999998</v>
      </c>
      <c r="F3065" s="270">
        <v>106.07915</v>
      </c>
      <c r="G3065" s="270">
        <v>1194.9061999999999</v>
      </c>
      <c r="H3065" s="270">
        <v>10308.0095</v>
      </c>
    </row>
    <row r="3066" spans="1:8">
      <c r="A3066" s="268">
        <v>42132</v>
      </c>
      <c r="B3066" s="269" t="s">
        <v>200</v>
      </c>
      <c r="C3066" s="270">
        <v>2996.2712499999998</v>
      </c>
      <c r="D3066" s="270">
        <v>1357.5188499999999</v>
      </c>
      <c r="E3066" s="270">
        <v>708.64499999999998</v>
      </c>
      <c r="F3066" s="270">
        <v>59.622400000000006</v>
      </c>
      <c r="G3066" s="270">
        <v>671.60199999999998</v>
      </c>
      <c r="H3066" s="270">
        <v>5793.6594999999998</v>
      </c>
    </row>
    <row r="3067" spans="1:8">
      <c r="A3067" s="268">
        <v>42132</v>
      </c>
      <c r="B3067" s="269" t="s">
        <v>201</v>
      </c>
      <c r="C3067" s="270">
        <v>3338.4846499999999</v>
      </c>
      <c r="D3067" s="270">
        <v>1512.56565</v>
      </c>
      <c r="E3067" s="270">
        <v>789.58199999999999</v>
      </c>
      <c r="F3067" s="270">
        <v>66.431749999999994</v>
      </c>
      <c r="G3067" s="270">
        <v>748.30769999999995</v>
      </c>
      <c r="H3067" s="270">
        <v>6455.3717500000002</v>
      </c>
    </row>
    <row r="3068" spans="1:8">
      <c r="A3068" s="268">
        <v>42132</v>
      </c>
      <c r="B3068" s="269" t="s">
        <v>202</v>
      </c>
      <c r="C3068" s="270">
        <v>2315.6464999999998</v>
      </c>
      <c r="D3068" s="270">
        <v>1049.14905</v>
      </c>
      <c r="E3068" s="270">
        <v>547.6711499999999</v>
      </c>
      <c r="F3068" s="270">
        <v>46.078499999999998</v>
      </c>
      <c r="G3068" s="270">
        <v>519.04230000000007</v>
      </c>
      <c r="H3068" s="270">
        <v>4477.5874999999996</v>
      </c>
    </row>
    <row r="3069" spans="1:8">
      <c r="A3069" s="268">
        <v>42132</v>
      </c>
      <c r="B3069" s="269" t="s">
        <v>203</v>
      </c>
      <c r="C3069" s="270">
        <v>654.00869999999998</v>
      </c>
      <c r="D3069" s="270">
        <v>296.31169999999997</v>
      </c>
      <c r="E3069" s="270">
        <v>154.67874999999998</v>
      </c>
      <c r="F3069" s="270">
        <v>13.01435</v>
      </c>
      <c r="G3069" s="270">
        <v>146.59354999999999</v>
      </c>
      <c r="H3069" s="270">
        <v>1264.6070499999996</v>
      </c>
    </row>
    <row r="3070" spans="1:8">
      <c r="A3070" s="268">
        <v>42132</v>
      </c>
      <c r="B3070" s="269" t="s">
        <v>204</v>
      </c>
      <c r="C3070" s="270">
        <v>72.244900000000001</v>
      </c>
      <c r="D3070" s="270">
        <v>32.7318</v>
      </c>
      <c r="E3070" s="270">
        <v>17.0867</v>
      </c>
      <c r="F3070" s="270">
        <v>1.4373499999999999</v>
      </c>
      <c r="G3070" s="270">
        <v>16.193349999999999</v>
      </c>
      <c r="H3070" s="270">
        <v>139.69409999999999</v>
      </c>
    </row>
    <row r="3071" spans="1:8">
      <c r="A3071" s="268">
        <v>42132</v>
      </c>
      <c r="B3071" s="269" t="s">
        <v>205</v>
      </c>
      <c r="C3071" s="270">
        <v>0</v>
      </c>
      <c r="D3071" s="270">
        <v>0</v>
      </c>
      <c r="E3071" s="270">
        <v>0</v>
      </c>
      <c r="F3071" s="270">
        <v>0</v>
      </c>
      <c r="G3071" s="270">
        <v>0</v>
      </c>
      <c r="H3071" s="270">
        <v>0</v>
      </c>
    </row>
    <row r="3072" spans="1:8">
      <c r="A3072" s="268">
        <v>42132</v>
      </c>
      <c r="B3072" s="269" t="s">
        <v>71</v>
      </c>
      <c r="C3072" s="270">
        <v>0</v>
      </c>
      <c r="D3072" s="270">
        <v>0</v>
      </c>
      <c r="E3072" s="270">
        <v>0</v>
      </c>
      <c r="F3072" s="270">
        <v>0</v>
      </c>
      <c r="G3072" s="270">
        <v>0</v>
      </c>
      <c r="H3072" s="270">
        <v>0</v>
      </c>
    </row>
    <row r="3073" spans="1:8">
      <c r="A3073" s="268">
        <v>42132</v>
      </c>
      <c r="B3073" s="269" t="s">
        <v>206</v>
      </c>
      <c r="C3073" s="270">
        <v>0</v>
      </c>
      <c r="D3073" s="270">
        <v>0</v>
      </c>
      <c r="E3073" s="270">
        <v>0</v>
      </c>
      <c r="F3073" s="270">
        <v>0</v>
      </c>
      <c r="G3073" s="270">
        <v>0</v>
      </c>
      <c r="H3073" s="270">
        <v>0</v>
      </c>
    </row>
    <row r="3074" spans="1:8">
      <c r="A3074" s="268">
        <v>42133</v>
      </c>
      <c r="B3074" s="269" t="s">
        <v>185</v>
      </c>
      <c r="C3074" s="270">
        <v>0</v>
      </c>
      <c r="D3074" s="270">
        <v>0</v>
      </c>
      <c r="E3074" s="270">
        <v>0</v>
      </c>
      <c r="F3074" s="270">
        <v>0</v>
      </c>
      <c r="G3074" s="270">
        <v>0</v>
      </c>
      <c r="H3074" s="270">
        <v>0</v>
      </c>
    </row>
    <row r="3075" spans="1:8">
      <c r="A3075" s="268">
        <v>42133</v>
      </c>
      <c r="B3075" s="269" t="s">
        <v>186</v>
      </c>
      <c r="C3075" s="270">
        <v>0</v>
      </c>
      <c r="D3075" s="270">
        <v>0</v>
      </c>
      <c r="E3075" s="270">
        <v>0</v>
      </c>
      <c r="F3075" s="270">
        <v>0</v>
      </c>
      <c r="G3075" s="270">
        <v>0</v>
      </c>
      <c r="H3075" s="270">
        <v>0</v>
      </c>
    </row>
    <row r="3076" spans="1:8">
      <c r="A3076" s="268">
        <v>42133</v>
      </c>
      <c r="B3076" s="269" t="s">
        <v>187</v>
      </c>
      <c r="C3076" s="270">
        <v>0</v>
      </c>
      <c r="D3076" s="270">
        <v>0</v>
      </c>
      <c r="E3076" s="270">
        <v>0</v>
      </c>
      <c r="F3076" s="270">
        <v>0</v>
      </c>
      <c r="G3076" s="270">
        <v>0</v>
      </c>
      <c r="H3076" s="270">
        <v>0</v>
      </c>
    </row>
    <row r="3077" spans="1:8">
      <c r="A3077" s="268">
        <v>42133</v>
      </c>
      <c r="B3077" s="269" t="s">
        <v>188</v>
      </c>
      <c r="C3077" s="270">
        <v>0</v>
      </c>
      <c r="D3077" s="270">
        <v>0</v>
      </c>
      <c r="E3077" s="270">
        <v>0</v>
      </c>
      <c r="F3077" s="270">
        <v>0</v>
      </c>
      <c r="G3077" s="270">
        <v>0</v>
      </c>
      <c r="H3077" s="270">
        <v>0</v>
      </c>
    </row>
    <row r="3078" spans="1:8">
      <c r="A3078" s="268">
        <v>42133</v>
      </c>
      <c r="B3078" s="269" t="s">
        <v>189</v>
      </c>
      <c r="C3078" s="270">
        <v>0</v>
      </c>
      <c r="D3078" s="270">
        <v>0</v>
      </c>
      <c r="E3078" s="270">
        <v>0</v>
      </c>
      <c r="F3078" s="270">
        <v>0</v>
      </c>
      <c r="G3078" s="270">
        <v>0</v>
      </c>
      <c r="H3078" s="270">
        <v>0</v>
      </c>
    </row>
    <row r="3079" spans="1:8">
      <c r="A3079" s="268">
        <v>42133</v>
      </c>
      <c r="B3079" s="269" t="s">
        <v>190</v>
      </c>
      <c r="C3079" s="270">
        <v>0</v>
      </c>
      <c r="D3079" s="270">
        <v>0</v>
      </c>
      <c r="E3079" s="270">
        <v>0</v>
      </c>
      <c r="F3079" s="270">
        <v>0</v>
      </c>
      <c r="G3079" s="270">
        <v>0</v>
      </c>
      <c r="H3079" s="270">
        <v>0</v>
      </c>
    </row>
    <row r="3080" spans="1:8">
      <c r="A3080" s="268">
        <v>42133</v>
      </c>
      <c r="B3080" s="269" t="s">
        <v>191</v>
      </c>
      <c r="C3080" s="270">
        <v>19.011949999999999</v>
      </c>
      <c r="D3080" s="270">
        <v>8.6138999999999992</v>
      </c>
      <c r="E3080" s="270">
        <v>4.4965000000000002</v>
      </c>
      <c r="F3080" s="270">
        <v>0.37824999999999998</v>
      </c>
      <c r="G3080" s="270">
        <v>4.26105</v>
      </c>
      <c r="H3080" s="270">
        <v>36.761650000000003</v>
      </c>
    </row>
    <row r="3081" spans="1:8">
      <c r="A3081" s="268">
        <v>42133</v>
      </c>
      <c r="B3081" s="269" t="s">
        <v>192</v>
      </c>
      <c r="C3081" s="270">
        <v>269.96850000000001</v>
      </c>
      <c r="D3081" s="270">
        <v>122.31415</v>
      </c>
      <c r="E3081" s="270">
        <v>63.850299999999997</v>
      </c>
      <c r="F3081" s="270">
        <v>5.3719999999999999</v>
      </c>
      <c r="G3081" s="270">
        <v>60.512349999999998</v>
      </c>
      <c r="H3081" s="270">
        <v>522.01729999999998</v>
      </c>
    </row>
    <row r="3082" spans="1:8">
      <c r="A3082" s="268">
        <v>42133</v>
      </c>
      <c r="B3082" s="269" t="s">
        <v>193</v>
      </c>
      <c r="C3082" s="270">
        <v>775.68450000000007</v>
      </c>
      <c r="D3082" s="270">
        <v>351.4393</v>
      </c>
      <c r="E3082" s="270">
        <v>183.45634999999999</v>
      </c>
      <c r="F3082" s="270">
        <v>15.435149999999998</v>
      </c>
      <c r="G3082" s="270">
        <v>173.86664999999999</v>
      </c>
      <c r="H3082" s="270">
        <v>1499.88195</v>
      </c>
    </row>
    <row r="3083" spans="1:8">
      <c r="A3083" s="268">
        <v>42133</v>
      </c>
      <c r="B3083" s="269" t="s">
        <v>65</v>
      </c>
      <c r="C3083" s="270">
        <v>1372.65735</v>
      </c>
      <c r="D3083" s="270">
        <v>621.90930000000003</v>
      </c>
      <c r="E3083" s="270">
        <v>324.6456</v>
      </c>
      <c r="F3083" s="270">
        <v>27.3139</v>
      </c>
      <c r="G3083" s="270">
        <v>307.67534999999998</v>
      </c>
      <c r="H3083" s="270">
        <v>2654.2015000000001</v>
      </c>
    </row>
    <row r="3084" spans="1:8">
      <c r="A3084" s="268">
        <v>42133</v>
      </c>
      <c r="B3084" s="269" t="s">
        <v>194</v>
      </c>
      <c r="C3084" s="270">
        <v>1794.7206000000001</v>
      </c>
      <c r="D3084" s="270">
        <v>813.13294999999994</v>
      </c>
      <c r="E3084" s="270">
        <v>424.46789999999999</v>
      </c>
      <c r="F3084" s="270">
        <v>35.71275</v>
      </c>
      <c r="G3084" s="270">
        <v>402.27949999999998</v>
      </c>
      <c r="H3084" s="270">
        <v>3470.3136999999997</v>
      </c>
    </row>
    <row r="3085" spans="1:8">
      <c r="A3085" s="268">
        <v>42133</v>
      </c>
      <c r="B3085" s="269" t="s">
        <v>195</v>
      </c>
      <c r="C3085" s="270">
        <v>2262.4126999999999</v>
      </c>
      <c r="D3085" s="270">
        <v>1025.0302999999999</v>
      </c>
      <c r="E3085" s="270">
        <v>535.08094999999992</v>
      </c>
      <c r="F3085" s="270">
        <v>45.019399999999997</v>
      </c>
      <c r="G3085" s="270">
        <v>507.11084999999997</v>
      </c>
      <c r="H3085" s="270">
        <v>4374.654199999999</v>
      </c>
    </row>
    <row r="3086" spans="1:8">
      <c r="A3086" s="268">
        <v>42133</v>
      </c>
      <c r="B3086" s="269" t="s">
        <v>196</v>
      </c>
      <c r="C3086" s="270">
        <v>2676.87185</v>
      </c>
      <c r="D3086" s="270">
        <v>1212.8089</v>
      </c>
      <c r="E3086" s="270">
        <v>633.10379999999998</v>
      </c>
      <c r="F3086" s="270">
        <v>53.266950000000001</v>
      </c>
      <c r="G3086" s="270">
        <v>600.00990000000002</v>
      </c>
      <c r="H3086" s="270">
        <v>5176.0614000000014</v>
      </c>
    </row>
    <row r="3087" spans="1:8">
      <c r="A3087" s="268">
        <v>42133</v>
      </c>
      <c r="B3087" s="269" t="s">
        <v>197</v>
      </c>
      <c r="C3087" s="270">
        <v>2680.6738999999998</v>
      </c>
      <c r="D3087" s="270">
        <v>1214.5318500000001</v>
      </c>
      <c r="E3087" s="270">
        <v>634.0030999999999</v>
      </c>
      <c r="F3087" s="270">
        <v>53.342599999999997</v>
      </c>
      <c r="G3087" s="270">
        <v>600.86245000000008</v>
      </c>
      <c r="H3087" s="270">
        <v>5183.4138999999996</v>
      </c>
    </row>
    <row r="3088" spans="1:8">
      <c r="A3088" s="268">
        <v>42133</v>
      </c>
      <c r="B3088" s="269" t="s">
        <v>198</v>
      </c>
      <c r="C3088" s="270">
        <v>2760.5237500000003</v>
      </c>
      <c r="D3088" s="270">
        <v>1250.70955</v>
      </c>
      <c r="E3088" s="270">
        <v>652.88840000000005</v>
      </c>
      <c r="F3088" s="270">
        <v>54.931249999999999</v>
      </c>
      <c r="G3088" s="270">
        <v>618.76004999999998</v>
      </c>
      <c r="H3088" s="270">
        <v>5337.8130000000001</v>
      </c>
    </row>
    <row r="3089" spans="1:8">
      <c r="A3089" s="268">
        <v>42133</v>
      </c>
      <c r="B3089" s="269" t="s">
        <v>199</v>
      </c>
      <c r="C3089" s="270">
        <v>2783.3386</v>
      </c>
      <c r="D3089" s="270">
        <v>1261.04555</v>
      </c>
      <c r="E3089" s="270">
        <v>658.28419999999994</v>
      </c>
      <c r="F3089" s="270">
        <v>55.385150000000003</v>
      </c>
      <c r="G3089" s="270">
        <v>623.87365</v>
      </c>
      <c r="H3089" s="270">
        <v>5381.9271499999995</v>
      </c>
    </row>
    <row r="3090" spans="1:8">
      <c r="A3090" s="268">
        <v>42133</v>
      </c>
      <c r="B3090" s="269" t="s">
        <v>200</v>
      </c>
      <c r="C3090" s="270">
        <v>2292.8316500000001</v>
      </c>
      <c r="D3090" s="270">
        <v>1038.8122000000001</v>
      </c>
      <c r="E3090" s="270">
        <v>542.27535</v>
      </c>
      <c r="F3090" s="270">
        <v>45.624600000000001</v>
      </c>
      <c r="G3090" s="270">
        <v>513.92869999999994</v>
      </c>
      <c r="H3090" s="270">
        <v>4433.4724999999999</v>
      </c>
    </row>
    <row r="3091" spans="1:8">
      <c r="A3091" s="268">
        <v>42133</v>
      </c>
      <c r="B3091" s="269" t="s">
        <v>201</v>
      </c>
      <c r="C3091" s="270">
        <v>1616.0089499999999</v>
      </c>
      <c r="D3091" s="270">
        <v>732.16449999999998</v>
      </c>
      <c r="E3091" s="270">
        <v>382.20080000000002</v>
      </c>
      <c r="F3091" s="270">
        <v>32.156350000000003</v>
      </c>
      <c r="G3091" s="270">
        <v>362.22154999999998</v>
      </c>
      <c r="H3091" s="270">
        <v>3124.7521499999998</v>
      </c>
    </row>
    <row r="3092" spans="1:8">
      <c r="A3092" s="268">
        <v>42133</v>
      </c>
      <c r="B3092" s="269" t="s">
        <v>202</v>
      </c>
      <c r="C3092" s="270">
        <v>882.15125</v>
      </c>
      <c r="D3092" s="270">
        <v>399.67595</v>
      </c>
      <c r="E3092" s="270">
        <v>208.63675000000001</v>
      </c>
      <c r="F3092" s="270">
        <v>17.554200000000002</v>
      </c>
      <c r="G3092" s="270">
        <v>197.7304</v>
      </c>
      <c r="H3092" s="270">
        <v>1705.74855</v>
      </c>
    </row>
    <row r="3093" spans="1:8">
      <c r="A3093" s="268">
        <v>42133</v>
      </c>
      <c r="B3093" s="269" t="s">
        <v>203</v>
      </c>
      <c r="C3093" s="270">
        <v>368.83030000000002</v>
      </c>
      <c r="D3093" s="270">
        <v>167.10575</v>
      </c>
      <c r="E3093" s="270">
        <v>87.232100000000003</v>
      </c>
      <c r="F3093" s="270">
        <v>7.3388999999999998</v>
      </c>
      <c r="G3093" s="270">
        <v>82.671849999999992</v>
      </c>
      <c r="H3093" s="270">
        <v>713.1789</v>
      </c>
    </row>
    <row r="3094" spans="1:8">
      <c r="A3094" s="268">
        <v>42133</v>
      </c>
      <c r="B3094" s="269" t="s">
        <v>204</v>
      </c>
      <c r="C3094" s="270">
        <v>57.035849999999996</v>
      </c>
      <c r="D3094" s="270">
        <v>25.84085</v>
      </c>
      <c r="E3094" s="270">
        <v>13.4895</v>
      </c>
      <c r="F3094" s="270">
        <v>1.1347499999999999</v>
      </c>
      <c r="G3094" s="270">
        <v>12.783999999999999</v>
      </c>
      <c r="H3094" s="270">
        <v>110.28494999999998</v>
      </c>
    </row>
    <row r="3095" spans="1:8">
      <c r="A3095" s="268">
        <v>42133</v>
      </c>
      <c r="B3095" s="269" t="s">
        <v>205</v>
      </c>
      <c r="C3095" s="270">
        <v>3.8020499999999999</v>
      </c>
      <c r="D3095" s="270">
        <v>1.72295</v>
      </c>
      <c r="E3095" s="270">
        <v>0.89929999999999999</v>
      </c>
      <c r="F3095" s="270">
        <v>7.5649999999999995E-2</v>
      </c>
      <c r="G3095" s="270">
        <v>0.85254999999999992</v>
      </c>
      <c r="H3095" s="270">
        <v>7.3525</v>
      </c>
    </row>
    <row r="3096" spans="1:8">
      <c r="A3096" s="268">
        <v>42133</v>
      </c>
      <c r="B3096" s="269" t="s">
        <v>71</v>
      </c>
      <c r="C3096" s="270">
        <v>0</v>
      </c>
      <c r="D3096" s="270">
        <v>0</v>
      </c>
      <c r="E3096" s="270">
        <v>0</v>
      </c>
      <c r="F3096" s="270">
        <v>0</v>
      </c>
      <c r="G3096" s="270">
        <v>0</v>
      </c>
      <c r="H3096" s="270">
        <v>0</v>
      </c>
    </row>
    <row r="3097" spans="1:8">
      <c r="A3097" s="268">
        <v>42133</v>
      </c>
      <c r="B3097" s="269" t="s">
        <v>206</v>
      </c>
      <c r="C3097" s="270">
        <v>0</v>
      </c>
      <c r="D3097" s="270">
        <v>0</v>
      </c>
      <c r="E3097" s="270">
        <v>0</v>
      </c>
      <c r="F3097" s="270">
        <v>0</v>
      </c>
      <c r="G3097" s="270">
        <v>0</v>
      </c>
      <c r="H3097" s="270">
        <v>0</v>
      </c>
    </row>
    <row r="3098" spans="1:8">
      <c r="A3098" s="268">
        <v>42134</v>
      </c>
      <c r="B3098" s="269" t="s">
        <v>185</v>
      </c>
      <c r="C3098" s="270">
        <v>0</v>
      </c>
      <c r="D3098" s="270">
        <v>0</v>
      </c>
      <c r="E3098" s="270">
        <v>0</v>
      </c>
      <c r="F3098" s="270">
        <v>0</v>
      </c>
      <c r="G3098" s="270">
        <v>0</v>
      </c>
      <c r="H3098" s="270">
        <v>0</v>
      </c>
    </row>
    <row r="3099" spans="1:8">
      <c r="A3099" s="268">
        <v>42134</v>
      </c>
      <c r="B3099" s="269" t="s">
        <v>186</v>
      </c>
      <c r="C3099" s="270">
        <v>0</v>
      </c>
      <c r="D3099" s="270">
        <v>0</v>
      </c>
      <c r="E3099" s="270">
        <v>0</v>
      </c>
      <c r="F3099" s="270">
        <v>0</v>
      </c>
      <c r="G3099" s="270">
        <v>0</v>
      </c>
      <c r="H3099" s="270">
        <v>0</v>
      </c>
    </row>
    <row r="3100" spans="1:8">
      <c r="A3100" s="268">
        <v>42134</v>
      </c>
      <c r="B3100" s="269" t="s">
        <v>187</v>
      </c>
      <c r="C3100" s="270">
        <v>0</v>
      </c>
      <c r="D3100" s="270">
        <v>0</v>
      </c>
      <c r="E3100" s="270">
        <v>0</v>
      </c>
      <c r="F3100" s="270">
        <v>0</v>
      </c>
      <c r="G3100" s="270">
        <v>0</v>
      </c>
      <c r="H3100" s="270">
        <v>0</v>
      </c>
    </row>
    <row r="3101" spans="1:8">
      <c r="A3101" s="268">
        <v>42134</v>
      </c>
      <c r="B3101" s="269" t="s">
        <v>188</v>
      </c>
      <c r="C3101" s="270">
        <v>0</v>
      </c>
      <c r="D3101" s="270">
        <v>0</v>
      </c>
      <c r="E3101" s="270">
        <v>0</v>
      </c>
      <c r="F3101" s="270">
        <v>0</v>
      </c>
      <c r="G3101" s="270">
        <v>0</v>
      </c>
      <c r="H3101" s="270">
        <v>0</v>
      </c>
    </row>
    <row r="3102" spans="1:8">
      <c r="A3102" s="268">
        <v>42134</v>
      </c>
      <c r="B3102" s="269" t="s">
        <v>189</v>
      </c>
      <c r="C3102" s="270">
        <v>0</v>
      </c>
      <c r="D3102" s="270">
        <v>0</v>
      </c>
      <c r="E3102" s="270">
        <v>0</v>
      </c>
      <c r="F3102" s="270">
        <v>0</v>
      </c>
      <c r="G3102" s="270">
        <v>0</v>
      </c>
      <c r="H3102" s="270">
        <v>0</v>
      </c>
    </row>
    <row r="3103" spans="1:8">
      <c r="A3103" s="268">
        <v>42134</v>
      </c>
      <c r="B3103" s="269" t="s">
        <v>190</v>
      </c>
      <c r="C3103" s="270">
        <v>0</v>
      </c>
      <c r="D3103" s="270">
        <v>0</v>
      </c>
      <c r="E3103" s="270">
        <v>0</v>
      </c>
      <c r="F3103" s="270">
        <v>0</v>
      </c>
      <c r="G3103" s="270">
        <v>0</v>
      </c>
      <c r="H3103" s="270">
        <v>0</v>
      </c>
    </row>
    <row r="3104" spans="1:8">
      <c r="A3104" s="268">
        <v>42134</v>
      </c>
      <c r="B3104" s="269" t="s">
        <v>191</v>
      </c>
      <c r="C3104" s="270">
        <v>98.861800000000002</v>
      </c>
      <c r="D3104" s="270">
        <v>44.791599999999995</v>
      </c>
      <c r="E3104" s="270">
        <v>23.381799999999998</v>
      </c>
      <c r="F3104" s="270">
        <v>1.9669000000000001</v>
      </c>
      <c r="G3104" s="270">
        <v>22.159500000000001</v>
      </c>
      <c r="H3104" s="270">
        <v>191.16160000000002</v>
      </c>
    </row>
    <row r="3105" spans="1:8">
      <c r="A3105" s="268">
        <v>42134</v>
      </c>
      <c r="B3105" s="269" t="s">
        <v>192</v>
      </c>
      <c r="C3105" s="270">
        <v>942.98914999999988</v>
      </c>
      <c r="D3105" s="270">
        <v>427.23974999999996</v>
      </c>
      <c r="E3105" s="270">
        <v>223.02554999999998</v>
      </c>
      <c r="F3105" s="270">
        <v>18.764600000000002</v>
      </c>
      <c r="G3105" s="270">
        <v>211.36695</v>
      </c>
      <c r="H3105" s="270">
        <v>1823.3859999999997</v>
      </c>
    </row>
    <row r="3106" spans="1:8">
      <c r="A3106" s="268">
        <v>42134</v>
      </c>
      <c r="B3106" s="269" t="s">
        <v>193</v>
      </c>
      <c r="C3106" s="270">
        <v>2802.3505499999997</v>
      </c>
      <c r="D3106" s="270">
        <v>1269.6594500000001</v>
      </c>
      <c r="E3106" s="270">
        <v>662.78069999999991</v>
      </c>
      <c r="F3106" s="270">
        <v>55.763399999999997</v>
      </c>
      <c r="G3106" s="270">
        <v>628.13554999999997</v>
      </c>
      <c r="H3106" s="270">
        <v>5418.6896500000003</v>
      </c>
    </row>
    <row r="3107" spans="1:8">
      <c r="A3107" s="268">
        <v>42134</v>
      </c>
      <c r="B3107" s="269" t="s">
        <v>65</v>
      </c>
      <c r="C3107" s="270">
        <v>5254.8818999999994</v>
      </c>
      <c r="D3107" s="270">
        <v>2380.8270499999999</v>
      </c>
      <c r="E3107" s="270">
        <v>1242.82665</v>
      </c>
      <c r="F3107" s="270">
        <v>104.56615000000001</v>
      </c>
      <c r="G3107" s="270">
        <v>1177.8603000000001</v>
      </c>
      <c r="H3107" s="270">
        <v>10160.96205</v>
      </c>
    </row>
    <row r="3108" spans="1:8">
      <c r="A3108" s="268">
        <v>42134</v>
      </c>
      <c r="B3108" s="269" t="s">
        <v>194</v>
      </c>
      <c r="C3108" s="270">
        <v>8380.4339</v>
      </c>
      <c r="D3108" s="270">
        <v>3796.9185499999999</v>
      </c>
      <c r="E3108" s="270">
        <v>1982.0478499999999</v>
      </c>
      <c r="F3108" s="270">
        <v>166.76065</v>
      </c>
      <c r="G3108" s="270">
        <v>1878.4404999999997</v>
      </c>
      <c r="H3108" s="270">
        <v>16204.60145</v>
      </c>
    </row>
    <row r="3109" spans="1:8">
      <c r="A3109" s="268">
        <v>42134</v>
      </c>
      <c r="B3109" s="269" t="s">
        <v>195</v>
      </c>
      <c r="C3109" s="270">
        <v>10159.945449999999</v>
      </c>
      <c r="D3109" s="270">
        <v>4603.1614</v>
      </c>
      <c r="E3109" s="270">
        <v>2402.9185500000003</v>
      </c>
      <c r="F3109" s="270">
        <v>202.17165</v>
      </c>
      <c r="G3109" s="270">
        <v>2277.3106499999999</v>
      </c>
      <c r="H3109" s="270">
        <v>19645.507699999998</v>
      </c>
    </row>
    <row r="3110" spans="1:8">
      <c r="A3110" s="268">
        <v>42134</v>
      </c>
      <c r="B3110" s="269" t="s">
        <v>196</v>
      </c>
      <c r="C3110" s="270">
        <v>12030.71385</v>
      </c>
      <c r="D3110" s="270">
        <v>5450.7491</v>
      </c>
      <c r="E3110" s="270">
        <v>2845.3715999999999</v>
      </c>
      <c r="F3110" s="270">
        <v>239.3974</v>
      </c>
      <c r="G3110" s="270">
        <v>2696.6352000000002</v>
      </c>
      <c r="H3110" s="270">
        <v>23262.867149999998</v>
      </c>
    </row>
    <row r="3111" spans="1:8">
      <c r="A3111" s="268">
        <v>42134</v>
      </c>
      <c r="B3111" s="269" t="s">
        <v>197</v>
      </c>
      <c r="C3111" s="270">
        <v>12718.94355</v>
      </c>
      <c r="D3111" s="270">
        <v>5762.5648000000001</v>
      </c>
      <c r="E3111" s="270">
        <v>3008.1440499999999</v>
      </c>
      <c r="F3111" s="270">
        <v>253.09259999999998</v>
      </c>
      <c r="G3111" s="270">
        <v>2850.8991499999997</v>
      </c>
      <c r="H3111" s="270">
        <v>24593.64415</v>
      </c>
    </row>
    <row r="3112" spans="1:8">
      <c r="A3112" s="268">
        <v>42134</v>
      </c>
      <c r="B3112" s="269" t="s">
        <v>198</v>
      </c>
      <c r="C3112" s="270">
        <v>13563.070900000001</v>
      </c>
      <c r="D3112" s="270">
        <v>6145.0137999999997</v>
      </c>
      <c r="E3112" s="270">
        <v>3207.7878000000001</v>
      </c>
      <c r="F3112" s="270">
        <v>269.88945000000001</v>
      </c>
      <c r="G3112" s="270">
        <v>3040.10745</v>
      </c>
      <c r="H3112" s="270">
        <v>26225.8694</v>
      </c>
    </row>
    <row r="3113" spans="1:8">
      <c r="A3113" s="268">
        <v>42134</v>
      </c>
      <c r="B3113" s="269" t="s">
        <v>199</v>
      </c>
      <c r="C3113" s="270">
        <v>13532.651949999999</v>
      </c>
      <c r="D3113" s="270">
        <v>6131.2318999999998</v>
      </c>
      <c r="E3113" s="270">
        <v>3200.5933999999997</v>
      </c>
      <c r="F3113" s="270">
        <v>269.28424999999999</v>
      </c>
      <c r="G3113" s="270">
        <v>3033.2887499999997</v>
      </c>
      <c r="H3113" s="270">
        <v>26167.05025</v>
      </c>
    </row>
    <row r="3114" spans="1:8">
      <c r="A3114" s="268">
        <v>42134</v>
      </c>
      <c r="B3114" s="269" t="s">
        <v>200</v>
      </c>
      <c r="C3114" s="270">
        <v>11410.927</v>
      </c>
      <c r="D3114" s="270">
        <v>5169.9422500000001</v>
      </c>
      <c r="E3114" s="270">
        <v>2698.7865499999998</v>
      </c>
      <c r="F3114" s="270">
        <v>227.06474999999998</v>
      </c>
      <c r="G3114" s="270">
        <v>2557.7129</v>
      </c>
      <c r="H3114" s="270">
        <v>22064.43345</v>
      </c>
    </row>
    <row r="3115" spans="1:8">
      <c r="A3115" s="268">
        <v>42134</v>
      </c>
      <c r="B3115" s="269" t="s">
        <v>201</v>
      </c>
      <c r="C3115" s="270">
        <v>8418.4577999999983</v>
      </c>
      <c r="D3115" s="270">
        <v>3814.1463499999995</v>
      </c>
      <c r="E3115" s="270">
        <v>1991.0408499999999</v>
      </c>
      <c r="F3115" s="270">
        <v>167.518</v>
      </c>
      <c r="G3115" s="270">
        <v>1886.9626000000001</v>
      </c>
      <c r="H3115" s="270">
        <v>16278.125599999998</v>
      </c>
    </row>
    <row r="3116" spans="1:8">
      <c r="A3116" s="268">
        <v>42134</v>
      </c>
      <c r="B3116" s="269" t="s">
        <v>202</v>
      </c>
      <c r="C3116" s="270">
        <v>4406.9524999999994</v>
      </c>
      <c r="D3116" s="270">
        <v>1996.6559500000001</v>
      </c>
      <c r="E3116" s="270">
        <v>1042.2836</v>
      </c>
      <c r="F3116" s="270">
        <v>87.693649999999991</v>
      </c>
      <c r="G3116" s="270">
        <v>987.80029999999988</v>
      </c>
      <c r="H3116" s="270">
        <v>8521.3860000000004</v>
      </c>
    </row>
    <row r="3117" spans="1:8">
      <c r="A3117" s="268">
        <v>42134</v>
      </c>
      <c r="B3117" s="269" t="s">
        <v>203</v>
      </c>
      <c r="C3117" s="270">
        <v>1604.60195</v>
      </c>
      <c r="D3117" s="270">
        <v>726.99649999999997</v>
      </c>
      <c r="E3117" s="270">
        <v>379.50289999999995</v>
      </c>
      <c r="F3117" s="270">
        <v>31.929399999999998</v>
      </c>
      <c r="G3117" s="270">
        <v>359.66474999999997</v>
      </c>
      <c r="H3117" s="270">
        <v>3102.6954999999994</v>
      </c>
    </row>
    <row r="3118" spans="1:8">
      <c r="A3118" s="268">
        <v>42134</v>
      </c>
      <c r="B3118" s="269" t="s">
        <v>204</v>
      </c>
      <c r="C3118" s="270">
        <v>155.89765</v>
      </c>
      <c r="D3118" s="270">
        <v>70.632449999999992</v>
      </c>
      <c r="E3118" s="270">
        <v>36.871299999999998</v>
      </c>
      <c r="F3118" s="270">
        <v>3.1025</v>
      </c>
      <c r="G3118" s="270">
        <v>34.9435</v>
      </c>
      <c r="H3118" s="270">
        <v>301.44739999999996</v>
      </c>
    </row>
    <row r="3119" spans="1:8">
      <c r="A3119" s="268">
        <v>42134</v>
      </c>
      <c r="B3119" s="269" t="s">
        <v>205</v>
      </c>
      <c r="C3119" s="270">
        <v>7.6049499999999988</v>
      </c>
      <c r="D3119" s="270">
        <v>3.4459</v>
      </c>
      <c r="E3119" s="270">
        <v>1.7986</v>
      </c>
      <c r="F3119" s="270">
        <v>0.15129999999999999</v>
      </c>
      <c r="G3119" s="270">
        <v>1.7042499999999998</v>
      </c>
      <c r="H3119" s="270">
        <v>14.705</v>
      </c>
    </row>
    <row r="3120" spans="1:8">
      <c r="A3120" s="268">
        <v>42134</v>
      </c>
      <c r="B3120" s="269" t="s">
        <v>71</v>
      </c>
      <c r="C3120" s="270">
        <v>0</v>
      </c>
      <c r="D3120" s="270">
        <v>0</v>
      </c>
      <c r="E3120" s="270">
        <v>0</v>
      </c>
      <c r="F3120" s="270">
        <v>0</v>
      </c>
      <c r="G3120" s="270">
        <v>0</v>
      </c>
      <c r="H3120" s="270">
        <v>0</v>
      </c>
    </row>
    <row r="3121" spans="1:8">
      <c r="A3121" s="268">
        <v>42134</v>
      </c>
      <c r="B3121" s="269" t="s">
        <v>206</v>
      </c>
      <c r="C3121" s="270">
        <v>0</v>
      </c>
      <c r="D3121" s="270">
        <v>0</v>
      </c>
      <c r="E3121" s="270">
        <v>0</v>
      </c>
      <c r="F3121" s="270">
        <v>0</v>
      </c>
      <c r="G3121" s="270">
        <v>0</v>
      </c>
      <c r="H3121" s="270">
        <v>0</v>
      </c>
    </row>
    <row r="3122" spans="1:8">
      <c r="A3122" s="268">
        <v>42135</v>
      </c>
      <c r="B3122" s="269" t="s">
        <v>185</v>
      </c>
      <c r="C3122" s="270">
        <v>0</v>
      </c>
      <c r="D3122" s="270">
        <v>0</v>
      </c>
      <c r="E3122" s="270">
        <v>0</v>
      </c>
      <c r="F3122" s="270">
        <v>0</v>
      </c>
      <c r="G3122" s="270">
        <v>0</v>
      </c>
      <c r="H3122" s="270">
        <v>0</v>
      </c>
    </row>
    <row r="3123" spans="1:8">
      <c r="A3123" s="268">
        <v>42135</v>
      </c>
      <c r="B3123" s="269" t="s">
        <v>186</v>
      </c>
      <c r="C3123" s="270">
        <v>0</v>
      </c>
      <c r="D3123" s="270">
        <v>0</v>
      </c>
      <c r="E3123" s="270">
        <v>0</v>
      </c>
      <c r="F3123" s="270">
        <v>0</v>
      </c>
      <c r="G3123" s="270">
        <v>0</v>
      </c>
      <c r="H3123" s="270">
        <v>0</v>
      </c>
    </row>
    <row r="3124" spans="1:8">
      <c r="A3124" s="268">
        <v>42135</v>
      </c>
      <c r="B3124" s="269" t="s">
        <v>187</v>
      </c>
      <c r="C3124" s="270">
        <v>0</v>
      </c>
      <c r="D3124" s="270">
        <v>0</v>
      </c>
      <c r="E3124" s="270">
        <v>0</v>
      </c>
      <c r="F3124" s="270">
        <v>0</v>
      </c>
      <c r="G3124" s="270">
        <v>0</v>
      </c>
      <c r="H3124" s="270">
        <v>0</v>
      </c>
    </row>
    <row r="3125" spans="1:8">
      <c r="A3125" s="268">
        <v>42135</v>
      </c>
      <c r="B3125" s="269" t="s">
        <v>188</v>
      </c>
      <c r="C3125" s="270">
        <v>0</v>
      </c>
      <c r="D3125" s="270">
        <v>0</v>
      </c>
      <c r="E3125" s="270">
        <v>0</v>
      </c>
      <c r="F3125" s="270">
        <v>0</v>
      </c>
      <c r="G3125" s="270">
        <v>0</v>
      </c>
      <c r="H3125" s="270">
        <v>0</v>
      </c>
    </row>
    <row r="3126" spans="1:8">
      <c r="A3126" s="268">
        <v>42135</v>
      </c>
      <c r="B3126" s="269" t="s">
        <v>189</v>
      </c>
      <c r="C3126" s="270">
        <v>0</v>
      </c>
      <c r="D3126" s="270">
        <v>0</v>
      </c>
      <c r="E3126" s="270">
        <v>0</v>
      </c>
      <c r="F3126" s="270">
        <v>0</v>
      </c>
      <c r="G3126" s="270">
        <v>0</v>
      </c>
      <c r="H3126" s="270">
        <v>0</v>
      </c>
    </row>
    <row r="3127" spans="1:8">
      <c r="A3127" s="268">
        <v>42135</v>
      </c>
      <c r="B3127" s="269" t="s">
        <v>190</v>
      </c>
      <c r="C3127" s="270">
        <v>0</v>
      </c>
      <c r="D3127" s="270">
        <v>0</v>
      </c>
      <c r="E3127" s="270">
        <v>0</v>
      </c>
      <c r="F3127" s="270">
        <v>0</v>
      </c>
      <c r="G3127" s="270">
        <v>0</v>
      </c>
      <c r="H3127" s="270">
        <v>0</v>
      </c>
    </row>
    <row r="3128" spans="1:8">
      <c r="A3128" s="268">
        <v>42135</v>
      </c>
      <c r="B3128" s="269" t="s">
        <v>191</v>
      </c>
      <c r="C3128" s="270">
        <v>155.89765</v>
      </c>
      <c r="D3128" s="270">
        <v>70.632449999999992</v>
      </c>
      <c r="E3128" s="270">
        <v>36.871299999999998</v>
      </c>
      <c r="F3128" s="270">
        <v>3.1025</v>
      </c>
      <c r="G3128" s="270">
        <v>34.9435</v>
      </c>
      <c r="H3128" s="270">
        <v>301.44739999999996</v>
      </c>
    </row>
    <row r="3129" spans="1:8">
      <c r="A3129" s="268">
        <v>42135</v>
      </c>
      <c r="B3129" s="269" t="s">
        <v>192</v>
      </c>
      <c r="C3129" s="270">
        <v>1163.52675</v>
      </c>
      <c r="D3129" s="270">
        <v>527.15809999999999</v>
      </c>
      <c r="E3129" s="270">
        <v>275.1841</v>
      </c>
      <c r="F3129" s="270">
        <v>23.15315</v>
      </c>
      <c r="G3129" s="270">
        <v>260.79954999999995</v>
      </c>
      <c r="H3129" s="270">
        <v>2249.8216499999999</v>
      </c>
    </row>
    <row r="3130" spans="1:8">
      <c r="A3130" s="268">
        <v>42135</v>
      </c>
      <c r="B3130" s="269" t="s">
        <v>193</v>
      </c>
      <c r="C3130" s="270">
        <v>2977.2592999999997</v>
      </c>
      <c r="D3130" s="270">
        <v>1348.9058</v>
      </c>
      <c r="E3130" s="270">
        <v>704.1484999999999</v>
      </c>
      <c r="F3130" s="270">
        <v>59.244149999999998</v>
      </c>
      <c r="G3130" s="270">
        <v>667.34094999999991</v>
      </c>
      <c r="H3130" s="270">
        <v>5756.8986999999988</v>
      </c>
    </row>
    <row r="3131" spans="1:8">
      <c r="A3131" s="268">
        <v>42135</v>
      </c>
      <c r="B3131" s="269" t="s">
        <v>65</v>
      </c>
      <c r="C3131" s="270">
        <v>6235.8949499999999</v>
      </c>
      <c r="D3131" s="270">
        <v>2825.2937499999998</v>
      </c>
      <c r="E3131" s="270">
        <v>1474.8452</v>
      </c>
      <c r="F3131" s="270">
        <v>124.08725000000001</v>
      </c>
      <c r="G3131" s="270">
        <v>1397.7501999999999</v>
      </c>
      <c r="H3131" s="270">
        <v>12057.871349999999</v>
      </c>
    </row>
    <row r="3132" spans="1:8">
      <c r="A3132" s="268">
        <v>42135</v>
      </c>
      <c r="B3132" s="269" t="s">
        <v>194</v>
      </c>
      <c r="C3132" s="270">
        <v>9296.8061500000003</v>
      </c>
      <c r="D3132" s="270">
        <v>4212.0993499999995</v>
      </c>
      <c r="E3132" s="270">
        <v>2198.7782999999999</v>
      </c>
      <c r="F3132" s="270">
        <v>184.9957</v>
      </c>
      <c r="G3132" s="270">
        <v>2083.8413</v>
      </c>
      <c r="H3132" s="270">
        <v>17976.520800000002</v>
      </c>
    </row>
    <row r="3133" spans="1:8">
      <c r="A3133" s="268">
        <v>42135</v>
      </c>
      <c r="B3133" s="269" t="s">
        <v>195</v>
      </c>
      <c r="C3133" s="270">
        <v>12182.8086</v>
      </c>
      <c r="D3133" s="270">
        <v>5519.6585999999998</v>
      </c>
      <c r="E3133" s="270">
        <v>2881.3435999999997</v>
      </c>
      <c r="F3133" s="270">
        <v>242.42424999999997</v>
      </c>
      <c r="G3133" s="270">
        <v>2730.7269999999999</v>
      </c>
      <c r="H3133" s="270">
        <v>23556.962049999998</v>
      </c>
    </row>
    <row r="3134" spans="1:8">
      <c r="A3134" s="268">
        <v>42135</v>
      </c>
      <c r="B3134" s="269" t="s">
        <v>196</v>
      </c>
      <c r="C3134" s="270">
        <v>13840.64435</v>
      </c>
      <c r="D3134" s="270">
        <v>6270.7738500000005</v>
      </c>
      <c r="E3134" s="270">
        <v>3273.4366999999997</v>
      </c>
      <c r="F3134" s="270">
        <v>275.41274999999996</v>
      </c>
      <c r="G3134" s="270">
        <v>3102.3240500000002</v>
      </c>
      <c r="H3134" s="270">
        <v>26762.591700000001</v>
      </c>
    </row>
    <row r="3135" spans="1:8">
      <c r="A3135" s="268">
        <v>42135</v>
      </c>
      <c r="B3135" s="269" t="s">
        <v>197</v>
      </c>
      <c r="C3135" s="270">
        <v>14479.443149999999</v>
      </c>
      <c r="D3135" s="270">
        <v>6560.1937499999995</v>
      </c>
      <c r="E3135" s="270">
        <v>3424.5182499999996</v>
      </c>
      <c r="F3135" s="270">
        <v>288.12450000000001</v>
      </c>
      <c r="G3135" s="270">
        <v>3245.5082499999999</v>
      </c>
      <c r="H3135" s="270">
        <v>27997.787899999999</v>
      </c>
    </row>
    <row r="3136" spans="1:8">
      <c r="A3136" s="268">
        <v>42135</v>
      </c>
      <c r="B3136" s="269" t="s">
        <v>198</v>
      </c>
      <c r="C3136" s="270">
        <v>13334.92835</v>
      </c>
      <c r="D3136" s="270">
        <v>6041.6486999999997</v>
      </c>
      <c r="E3136" s="270">
        <v>3153.8298</v>
      </c>
      <c r="F3136" s="270">
        <v>265.34960000000001</v>
      </c>
      <c r="G3136" s="270">
        <v>2988.9697499999997</v>
      </c>
      <c r="H3136" s="270">
        <v>25784.726199999997</v>
      </c>
    </row>
    <row r="3137" spans="1:8">
      <c r="A3137" s="268">
        <v>42135</v>
      </c>
      <c r="B3137" s="269" t="s">
        <v>199</v>
      </c>
      <c r="C3137" s="270">
        <v>11855.804249999999</v>
      </c>
      <c r="D3137" s="270">
        <v>5371.5036</v>
      </c>
      <c r="E3137" s="270">
        <v>2804.0038</v>
      </c>
      <c r="F3137" s="270">
        <v>235.91664999999998</v>
      </c>
      <c r="G3137" s="270">
        <v>2657.4306500000002</v>
      </c>
      <c r="H3137" s="270">
        <v>22924.658949999997</v>
      </c>
    </row>
    <row r="3138" spans="1:8">
      <c r="A3138" s="268">
        <v>42135</v>
      </c>
      <c r="B3138" s="269" t="s">
        <v>200</v>
      </c>
      <c r="C3138" s="270">
        <v>9718.8702499999999</v>
      </c>
      <c r="D3138" s="270">
        <v>4403.3230000000003</v>
      </c>
      <c r="E3138" s="270">
        <v>2298.5997499999999</v>
      </c>
      <c r="F3138" s="270">
        <v>193.39454999999998</v>
      </c>
      <c r="G3138" s="270">
        <v>2178.4454499999997</v>
      </c>
      <c r="H3138" s="270">
        <v>18792.633000000002</v>
      </c>
    </row>
    <row r="3139" spans="1:8">
      <c r="A3139" s="268">
        <v>42135</v>
      </c>
      <c r="B3139" s="269" t="s">
        <v>201</v>
      </c>
      <c r="C3139" s="270">
        <v>6718.7961000000005</v>
      </c>
      <c r="D3139" s="270">
        <v>3044.0812000000001</v>
      </c>
      <c r="E3139" s="270">
        <v>1589.0554500000001</v>
      </c>
      <c r="F3139" s="270">
        <v>133.69649999999999</v>
      </c>
      <c r="G3139" s="270">
        <v>1505.9908999999998</v>
      </c>
      <c r="H3139" s="270">
        <v>12991.620150000001</v>
      </c>
    </row>
    <row r="3140" spans="1:8">
      <c r="A3140" s="268">
        <v>42135</v>
      </c>
      <c r="B3140" s="269" t="s">
        <v>202</v>
      </c>
      <c r="C3140" s="270">
        <v>3155.9709499999999</v>
      </c>
      <c r="D3140" s="270">
        <v>1429.8742499999998</v>
      </c>
      <c r="E3140" s="270">
        <v>746.41559999999993</v>
      </c>
      <c r="F3140" s="270">
        <v>62.800549999999994</v>
      </c>
      <c r="G3140" s="270">
        <v>707.3980499999999</v>
      </c>
      <c r="H3140" s="270">
        <v>6102.4593999999997</v>
      </c>
    </row>
    <row r="3141" spans="1:8">
      <c r="A3141" s="268">
        <v>42135</v>
      </c>
      <c r="B3141" s="269" t="s">
        <v>203</v>
      </c>
      <c r="C3141" s="270">
        <v>1155.9217999999998</v>
      </c>
      <c r="D3141" s="270">
        <v>523.71305000000007</v>
      </c>
      <c r="E3141" s="270">
        <v>273.38549999999998</v>
      </c>
      <c r="F3141" s="270">
        <v>23.001850000000001</v>
      </c>
      <c r="G3141" s="270">
        <v>259.09529999999995</v>
      </c>
      <c r="H3141" s="270">
        <v>2235.1175000000003</v>
      </c>
    </row>
    <row r="3142" spans="1:8">
      <c r="A3142" s="268">
        <v>42135</v>
      </c>
      <c r="B3142" s="269" t="s">
        <v>204</v>
      </c>
      <c r="C3142" s="270">
        <v>152.09475</v>
      </c>
      <c r="D3142" s="270">
        <v>68.909499999999994</v>
      </c>
      <c r="E3142" s="270">
        <v>35.972000000000001</v>
      </c>
      <c r="F3142" s="270">
        <v>3.02685</v>
      </c>
      <c r="G3142" s="270">
        <v>34.091799999999999</v>
      </c>
      <c r="H3142" s="270">
        <v>294.0949</v>
      </c>
    </row>
    <row r="3143" spans="1:8">
      <c r="A3143" s="268">
        <v>42135</v>
      </c>
      <c r="B3143" s="269" t="s">
        <v>205</v>
      </c>
      <c r="C3143" s="270">
        <v>7.6049499999999988</v>
      </c>
      <c r="D3143" s="270">
        <v>3.4459</v>
      </c>
      <c r="E3143" s="270">
        <v>1.7986</v>
      </c>
      <c r="F3143" s="270">
        <v>0.15129999999999999</v>
      </c>
      <c r="G3143" s="270">
        <v>1.7042499999999998</v>
      </c>
      <c r="H3143" s="270">
        <v>14.705</v>
      </c>
    </row>
    <row r="3144" spans="1:8">
      <c r="A3144" s="268">
        <v>42135</v>
      </c>
      <c r="B3144" s="269" t="s">
        <v>71</v>
      </c>
      <c r="C3144" s="270">
        <v>0</v>
      </c>
      <c r="D3144" s="270">
        <v>0</v>
      </c>
      <c r="E3144" s="270">
        <v>0</v>
      </c>
      <c r="F3144" s="270">
        <v>0</v>
      </c>
      <c r="G3144" s="270">
        <v>0</v>
      </c>
      <c r="H3144" s="270">
        <v>0</v>
      </c>
    </row>
    <row r="3145" spans="1:8">
      <c r="A3145" s="268">
        <v>42135</v>
      </c>
      <c r="B3145" s="269" t="s">
        <v>206</v>
      </c>
      <c r="C3145" s="270">
        <v>0</v>
      </c>
      <c r="D3145" s="270">
        <v>0</v>
      </c>
      <c r="E3145" s="270">
        <v>0</v>
      </c>
      <c r="F3145" s="270">
        <v>0</v>
      </c>
      <c r="G3145" s="270">
        <v>0</v>
      </c>
      <c r="H3145" s="270">
        <v>0</v>
      </c>
    </row>
    <row r="3146" spans="1:8">
      <c r="A3146" s="268">
        <v>42136</v>
      </c>
      <c r="B3146" s="269" t="s">
        <v>185</v>
      </c>
      <c r="C3146" s="270">
        <v>0</v>
      </c>
      <c r="D3146" s="270">
        <v>0</v>
      </c>
      <c r="E3146" s="270">
        <v>0</v>
      </c>
      <c r="F3146" s="270">
        <v>0</v>
      </c>
      <c r="G3146" s="270">
        <v>0</v>
      </c>
      <c r="H3146" s="270">
        <v>0</v>
      </c>
    </row>
    <row r="3147" spans="1:8">
      <c r="A3147" s="268">
        <v>42136</v>
      </c>
      <c r="B3147" s="269" t="s">
        <v>186</v>
      </c>
      <c r="C3147" s="270">
        <v>0</v>
      </c>
      <c r="D3147" s="270">
        <v>0</v>
      </c>
      <c r="E3147" s="270">
        <v>0</v>
      </c>
      <c r="F3147" s="270">
        <v>0</v>
      </c>
      <c r="G3147" s="270">
        <v>0</v>
      </c>
      <c r="H3147" s="270">
        <v>0</v>
      </c>
    </row>
    <row r="3148" spans="1:8">
      <c r="A3148" s="268">
        <v>42136</v>
      </c>
      <c r="B3148" s="269" t="s">
        <v>187</v>
      </c>
      <c r="C3148" s="270">
        <v>0</v>
      </c>
      <c r="D3148" s="270">
        <v>0</v>
      </c>
      <c r="E3148" s="270">
        <v>0</v>
      </c>
      <c r="F3148" s="270">
        <v>0</v>
      </c>
      <c r="G3148" s="270">
        <v>0</v>
      </c>
      <c r="H3148" s="270">
        <v>0</v>
      </c>
    </row>
    <row r="3149" spans="1:8">
      <c r="A3149" s="268">
        <v>42136</v>
      </c>
      <c r="B3149" s="269" t="s">
        <v>188</v>
      </c>
      <c r="C3149" s="270">
        <v>0</v>
      </c>
      <c r="D3149" s="270">
        <v>0</v>
      </c>
      <c r="E3149" s="270">
        <v>0</v>
      </c>
      <c r="F3149" s="270">
        <v>0</v>
      </c>
      <c r="G3149" s="270">
        <v>0</v>
      </c>
      <c r="H3149" s="270">
        <v>0</v>
      </c>
    </row>
    <row r="3150" spans="1:8">
      <c r="A3150" s="268">
        <v>42136</v>
      </c>
      <c r="B3150" s="269" t="s">
        <v>189</v>
      </c>
      <c r="C3150" s="270">
        <v>0</v>
      </c>
      <c r="D3150" s="270">
        <v>0</v>
      </c>
      <c r="E3150" s="270">
        <v>0</v>
      </c>
      <c r="F3150" s="270">
        <v>0</v>
      </c>
      <c r="G3150" s="270">
        <v>0</v>
      </c>
      <c r="H3150" s="270">
        <v>0</v>
      </c>
    </row>
    <row r="3151" spans="1:8">
      <c r="A3151" s="268">
        <v>42136</v>
      </c>
      <c r="B3151" s="269" t="s">
        <v>190</v>
      </c>
      <c r="C3151" s="270">
        <v>0</v>
      </c>
      <c r="D3151" s="270">
        <v>0</v>
      </c>
      <c r="E3151" s="270">
        <v>0</v>
      </c>
      <c r="F3151" s="270">
        <v>0</v>
      </c>
      <c r="G3151" s="270">
        <v>0</v>
      </c>
      <c r="H3151" s="270">
        <v>0</v>
      </c>
    </row>
    <row r="3152" spans="1:8">
      <c r="A3152" s="268">
        <v>42136</v>
      </c>
      <c r="B3152" s="269" t="s">
        <v>191</v>
      </c>
      <c r="C3152" s="270">
        <v>144.49064999999999</v>
      </c>
      <c r="D3152" s="270">
        <v>65.464449999999999</v>
      </c>
      <c r="E3152" s="270">
        <v>34.173400000000001</v>
      </c>
      <c r="F3152" s="270">
        <v>2.8755500000000001</v>
      </c>
      <c r="G3152" s="270">
        <v>32.386699999999998</v>
      </c>
      <c r="H3152" s="270">
        <v>279.39074999999991</v>
      </c>
    </row>
    <row r="3153" spans="1:8">
      <c r="A3153" s="268">
        <v>42136</v>
      </c>
      <c r="B3153" s="269" t="s">
        <v>192</v>
      </c>
      <c r="C3153" s="270">
        <v>1155.9217999999998</v>
      </c>
      <c r="D3153" s="270">
        <v>523.71305000000007</v>
      </c>
      <c r="E3153" s="270">
        <v>273.38549999999998</v>
      </c>
      <c r="F3153" s="270">
        <v>23.001850000000001</v>
      </c>
      <c r="G3153" s="270">
        <v>259.09529999999995</v>
      </c>
      <c r="H3153" s="270">
        <v>2235.1175000000003</v>
      </c>
    </row>
    <row r="3154" spans="1:8">
      <c r="A3154" s="268">
        <v>42136</v>
      </c>
      <c r="B3154" s="269" t="s">
        <v>193</v>
      </c>
      <c r="C3154" s="270">
        <v>2863.1884499999996</v>
      </c>
      <c r="D3154" s="270">
        <v>1297.22325</v>
      </c>
      <c r="E3154" s="270">
        <v>677.16949999999997</v>
      </c>
      <c r="F3154" s="270">
        <v>56.973800000000004</v>
      </c>
      <c r="G3154" s="270">
        <v>641.77209999999991</v>
      </c>
      <c r="H3154" s="270">
        <v>5536.3270999999995</v>
      </c>
    </row>
    <row r="3155" spans="1:8">
      <c r="A3155" s="268">
        <v>42136</v>
      </c>
      <c r="B3155" s="269" t="s">
        <v>65</v>
      </c>
      <c r="C3155" s="270">
        <v>5802.4238500000001</v>
      </c>
      <c r="D3155" s="270">
        <v>2628.9012499999999</v>
      </c>
      <c r="E3155" s="270">
        <v>1372.325</v>
      </c>
      <c r="F3155" s="270">
        <v>115.46144999999999</v>
      </c>
      <c r="G3155" s="270">
        <v>1300.5900999999999</v>
      </c>
      <c r="H3155" s="270">
        <v>11219.701649999999</v>
      </c>
    </row>
    <row r="3156" spans="1:8">
      <c r="A3156" s="268">
        <v>42136</v>
      </c>
      <c r="B3156" s="269" t="s">
        <v>194</v>
      </c>
      <c r="C3156" s="270">
        <v>8680.8213500000002</v>
      </c>
      <c r="D3156" s="270">
        <v>3933.0154499999999</v>
      </c>
      <c r="E3156" s="270">
        <v>2053.0925499999998</v>
      </c>
      <c r="F3156" s="270">
        <v>172.73869999999999</v>
      </c>
      <c r="G3156" s="270">
        <v>1945.7706999999998</v>
      </c>
      <c r="H3156" s="270">
        <v>16785.438750000001</v>
      </c>
    </row>
    <row r="3157" spans="1:8">
      <c r="A3157" s="268">
        <v>42136</v>
      </c>
      <c r="B3157" s="269" t="s">
        <v>195</v>
      </c>
      <c r="C3157" s="270">
        <v>10848.175149999999</v>
      </c>
      <c r="D3157" s="270">
        <v>4914.9771000000001</v>
      </c>
      <c r="E3157" s="270">
        <v>2565.6909999999998</v>
      </c>
      <c r="F3157" s="270">
        <v>215.86600000000001</v>
      </c>
      <c r="G3157" s="270">
        <v>2431.5745999999999</v>
      </c>
      <c r="H3157" s="270">
        <v>20976.283849999996</v>
      </c>
    </row>
    <row r="3158" spans="1:8">
      <c r="A3158" s="268">
        <v>42136</v>
      </c>
      <c r="B3158" s="269" t="s">
        <v>196</v>
      </c>
      <c r="C3158" s="270">
        <v>12140.98265</v>
      </c>
      <c r="D3158" s="270">
        <v>5500.7086999999992</v>
      </c>
      <c r="E3158" s="270">
        <v>2871.4512999999997</v>
      </c>
      <c r="F3158" s="270">
        <v>241.59125</v>
      </c>
      <c r="G3158" s="270">
        <v>2721.3515000000002</v>
      </c>
      <c r="H3158" s="270">
        <v>23476.0854</v>
      </c>
    </row>
    <row r="3159" spans="1:8">
      <c r="A3159" s="268">
        <v>42136</v>
      </c>
      <c r="B3159" s="269" t="s">
        <v>197</v>
      </c>
      <c r="C3159" s="270">
        <v>11950.864</v>
      </c>
      <c r="D3159" s="270">
        <v>5414.5713999999998</v>
      </c>
      <c r="E3159" s="270">
        <v>2826.4862999999996</v>
      </c>
      <c r="F3159" s="270">
        <v>237.80874999999997</v>
      </c>
      <c r="G3159" s="270">
        <v>2678.7375999999999</v>
      </c>
      <c r="H3159" s="270">
        <v>23108.468049999996</v>
      </c>
    </row>
    <row r="3160" spans="1:8">
      <c r="A3160" s="268">
        <v>42136</v>
      </c>
      <c r="B3160" s="269" t="s">
        <v>198</v>
      </c>
      <c r="C3160" s="270">
        <v>12042.120849999999</v>
      </c>
      <c r="D3160" s="270">
        <v>5455.9170999999997</v>
      </c>
      <c r="E3160" s="270">
        <v>2848.0695000000001</v>
      </c>
      <c r="F3160" s="270">
        <v>239.62434999999999</v>
      </c>
      <c r="G3160" s="270">
        <v>2699.192</v>
      </c>
      <c r="H3160" s="270">
        <v>23284.9238</v>
      </c>
    </row>
    <row r="3161" spans="1:8">
      <c r="A3161" s="268">
        <v>42136</v>
      </c>
      <c r="B3161" s="269" t="s">
        <v>199</v>
      </c>
      <c r="C3161" s="270">
        <v>11068.712749999999</v>
      </c>
      <c r="D3161" s="270">
        <v>5014.8962999999994</v>
      </c>
      <c r="E3161" s="270">
        <v>2617.8495499999999</v>
      </c>
      <c r="F3161" s="270">
        <v>220.25454999999999</v>
      </c>
      <c r="G3161" s="270">
        <v>2481.0072</v>
      </c>
      <c r="H3161" s="270">
        <v>21402.72035</v>
      </c>
    </row>
    <row r="3162" spans="1:8">
      <c r="A3162" s="268">
        <v>42136</v>
      </c>
      <c r="B3162" s="269" t="s">
        <v>200</v>
      </c>
      <c r="C3162" s="270">
        <v>8243.5481999999993</v>
      </c>
      <c r="D3162" s="270">
        <v>3734.9</v>
      </c>
      <c r="E3162" s="270">
        <v>1949.6730500000001</v>
      </c>
      <c r="F3162" s="270">
        <v>164.03725</v>
      </c>
      <c r="G3162" s="270">
        <v>1847.7580499999999</v>
      </c>
      <c r="H3162" s="270">
        <v>15939.91655</v>
      </c>
    </row>
    <row r="3163" spans="1:8">
      <c r="A3163" s="268">
        <v>42136</v>
      </c>
      <c r="B3163" s="269" t="s">
        <v>201</v>
      </c>
      <c r="C3163" s="270">
        <v>4646.5020500000001</v>
      </c>
      <c r="D3163" s="270">
        <v>2105.1882000000001</v>
      </c>
      <c r="E3163" s="270">
        <v>1098.9395</v>
      </c>
      <c r="F3163" s="270">
        <v>92.460449999999994</v>
      </c>
      <c r="G3163" s="270">
        <v>1041.4947999999999</v>
      </c>
      <c r="H3163" s="270">
        <v>8984.5850000000009</v>
      </c>
    </row>
    <row r="3164" spans="1:8">
      <c r="A3164" s="268">
        <v>42136</v>
      </c>
      <c r="B3164" s="269" t="s">
        <v>202</v>
      </c>
      <c r="C3164" s="270">
        <v>2220.5867499999999</v>
      </c>
      <c r="D3164" s="270">
        <v>1006.0803999999999</v>
      </c>
      <c r="E3164" s="270">
        <v>525.18865000000005</v>
      </c>
      <c r="F3164" s="270">
        <v>44.187249999999999</v>
      </c>
      <c r="G3164" s="270">
        <v>497.73534999999998</v>
      </c>
      <c r="H3164" s="270">
        <v>4293.7783999999992</v>
      </c>
    </row>
    <row r="3165" spans="1:8">
      <c r="A3165" s="268">
        <v>42136</v>
      </c>
      <c r="B3165" s="269" t="s">
        <v>203</v>
      </c>
      <c r="C3165" s="270">
        <v>1007.6290999999999</v>
      </c>
      <c r="D3165" s="270">
        <v>456.5265</v>
      </c>
      <c r="E3165" s="270">
        <v>238.31365000000002</v>
      </c>
      <c r="F3165" s="270">
        <v>20.050649999999997</v>
      </c>
      <c r="G3165" s="270">
        <v>225.85605000000001</v>
      </c>
      <c r="H3165" s="270">
        <v>1948.3759500000003</v>
      </c>
    </row>
    <row r="3166" spans="1:8">
      <c r="A3166" s="268">
        <v>42136</v>
      </c>
      <c r="B3166" s="269" t="s">
        <v>204</v>
      </c>
      <c r="C3166" s="270">
        <v>152.09475</v>
      </c>
      <c r="D3166" s="270">
        <v>68.909499999999994</v>
      </c>
      <c r="E3166" s="270">
        <v>35.972000000000001</v>
      </c>
      <c r="F3166" s="270">
        <v>3.02685</v>
      </c>
      <c r="G3166" s="270">
        <v>34.091799999999999</v>
      </c>
      <c r="H3166" s="270">
        <v>294.0949</v>
      </c>
    </row>
    <row r="3167" spans="1:8">
      <c r="A3167" s="268">
        <v>42136</v>
      </c>
      <c r="B3167" s="269" t="s">
        <v>205</v>
      </c>
      <c r="C3167" s="270">
        <v>3.8020499999999999</v>
      </c>
      <c r="D3167" s="270">
        <v>1.72295</v>
      </c>
      <c r="E3167" s="270">
        <v>0.89929999999999999</v>
      </c>
      <c r="F3167" s="270">
        <v>7.5649999999999995E-2</v>
      </c>
      <c r="G3167" s="270">
        <v>0.85254999999999992</v>
      </c>
      <c r="H3167" s="270">
        <v>7.3525</v>
      </c>
    </row>
    <row r="3168" spans="1:8">
      <c r="A3168" s="268">
        <v>42136</v>
      </c>
      <c r="B3168" s="269" t="s">
        <v>71</v>
      </c>
      <c r="C3168" s="270">
        <v>0</v>
      </c>
      <c r="D3168" s="270">
        <v>0</v>
      </c>
      <c r="E3168" s="270">
        <v>0</v>
      </c>
      <c r="F3168" s="270">
        <v>0</v>
      </c>
      <c r="G3168" s="270">
        <v>0</v>
      </c>
      <c r="H3168" s="270">
        <v>0</v>
      </c>
    </row>
    <row r="3169" spans="1:8">
      <c r="A3169" s="268">
        <v>42136</v>
      </c>
      <c r="B3169" s="269" t="s">
        <v>206</v>
      </c>
      <c r="C3169" s="270">
        <v>0</v>
      </c>
      <c r="D3169" s="270">
        <v>0</v>
      </c>
      <c r="E3169" s="270">
        <v>0</v>
      </c>
      <c r="F3169" s="270">
        <v>0</v>
      </c>
      <c r="G3169" s="270">
        <v>0</v>
      </c>
      <c r="H3169" s="270">
        <v>0</v>
      </c>
    </row>
    <row r="3170" spans="1:8">
      <c r="A3170" s="268">
        <v>42137</v>
      </c>
      <c r="B3170" s="269" t="s">
        <v>185</v>
      </c>
      <c r="C3170" s="270">
        <v>0</v>
      </c>
      <c r="D3170" s="270">
        <v>0</v>
      </c>
      <c r="E3170" s="270">
        <v>0</v>
      </c>
      <c r="F3170" s="270">
        <v>0</v>
      </c>
      <c r="G3170" s="270">
        <v>0</v>
      </c>
      <c r="H3170" s="270">
        <v>0</v>
      </c>
    </row>
    <row r="3171" spans="1:8">
      <c r="A3171" s="268">
        <v>42137</v>
      </c>
      <c r="B3171" s="269" t="s">
        <v>186</v>
      </c>
      <c r="C3171" s="270">
        <v>0</v>
      </c>
      <c r="D3171" s="270">
        <v>0</v>
      </c>
      <c r="E3171" s="270">
        <v>0</v>
      </c>
      <c r="F3171" s="270">
        <v>0</v>
      </c>
      <c r="G3171" s="270">
        <v>0</v>
      </c>
      <c r="H3171" s="270">
        <v>0</v>
      </c>
    </row>
    <row r="3172" spans="1:8">
      <c r="A3172" s="268">
        <v>42137</v>
      </c>
      <c r="B3172" s="269" t="s">
        <v>187</v>
      </c>
      <c r="C3172" s="270">
        <v>0</v>
      </c>
      <c r="D3172" s="270">
        <v>0</v>
      </c>
      <c r="E3172" s="270">
        <v>0</v>
      </c>
      <c r="F3172" s="270">
        <v>0</v>
      </c>
      <c r="G3172" s="270">
        <v>0</v>
      </c>
      <c r="H3172" s="270">
        <v>0</v>
      </c>
    </row>
    <row r="3173" spans="1:8">
      <c r="A3173" s="268">
        <v>42137</v>
      </c>
      <c r="B3173" s="269" t="s">
        <v>188</v>
      </c>
      <c r="C3173" s="270">
        <v>0</v>
      </c>
      <c r="D3173" s="270">
        <v>0</v>
      </c>
      <c r="E3173" s="270">
        <v>0</v>
      </c>
      <c r="F3173" s="270">
        <v>0</v>
      </c>
      <c r="G3173" s="270">
        <v>0</v>
      </c>
      <c r="H3173" s="270">
        <v>0</v>
      </c>
    </row>
    <row r="3174" spans="1:8">
      <c r="A3174" s="268">
        <v>42137</v>
      </c>
      <c r="B3174" s="269" t="s">
        <v>189</v>
      </c>
      <c r="C3174" s="270">
        <v>0</v>
      </c>
      <c r="D3174" s="270">
        <v>0</v>
      </c>
      <c r="E3174" s="270">
        <v>0</v>
      </c>
      <c r="F3174" s="270">
        <v>0</v>
      </c>
      <c r="G3174" s="270">
        <v>0</v>
      </c>
      <c r="H3174" s="270">
        <v>0</v>
      </c>
    </row>
    <row r="3175" spans="1:8">
      <c r="A3175" s="268">
        <v>42137</v>
      </c>
      <c r="B3175" s="269" t="s">
        <v>190</v>
      </c>
      <c r="C3175" s="270">
        <v>0</v>
      </c>
      <c r="D3175" s="270">
        <v>0</v>
      </c>
      <c r="E3175" s="270">
        <v>0</v>
      </c>
      <c r="F3175" s="270">
        <v>0</v>
      </c>
      <c r="G3175" s="270">
        <v>0</v>
      </c>
      <c r="H3175" s="270">
        <v>0</v>
      </c>
    </row>
    <row r="3176" spans="1:8">
      <c r="A3176" s="268">
        <v>42137</v>
      </c>
      <c r="B3176" s="269" t="s">
        <v>191</v>
      </c>
      <c r="C3176" s="270">
        <v>152.09475</v>
      </c>
      <c r="D3176" s="270">
        <v>68.909499999999994</v>
      </c>
      <c r="E3176" s="270">
        <v>35.972000000000001</v>
      </c>
      <c r="F3176" s="270">
        <v>3.02685</v>
      </c>
      <c r="G3176" s="270">
        <v>34.091799999999999</v>
      </c>
      <c r="H3176" s="270">
        <v>294.0949</v>
      </c>
    </row>
    <row r="3177" spans="1:8">
      <c r="A3177" s="268">
        <v>42137</v>
      </c>
      <c r="B3177" s="269" t="s">
        <v>192</v>
      </c>
      <c r="C3177" s="270">
        <v>1254.7836</v>
      </c>
      <c r="D3177" s="270">
        <v>568.50379999999996</v>
      </c>
      <c r="E3177" s="270">
        <v>296.76729999999998</v>
      </c>
      <c r="F3177" s="270">
        <v>24.96875</v>
      </c>
      <c r="G3177" s="270">
        <v>281.25479999999999</v>
      </c>
      <c r="H3177" s="270">
        <v>2426.2782499999998</v>
      </c>
    </row>
    <row r="3178" spans="1:8">
      <c r="A3178" s="268">
        <v>42137</v>
      </c>
      <c r="B3178" s="269" t="s">
        <v>193</v>
      </c>
      <c r="C3178" s="270">
        <v>2532.3811999999998</v>
      </c>
      <c r="D3178" s="270">
        <v>1147.3444500000001</v>
      </c>
      <c r="E3178" s="270">
        <v>598.93124999999998</v>
      </c>
      <c r="F3178" s="270">
        <v>50.391399999999997</v>
      </c>
      <c r="G3178" s="270">
        <v>567.6232</v>
      </c>
      <c r="H3178" s="270">
        <v>4896.6714999999995</v>
      </c>
    </row>
    <row r="3179" spans="1:8">
      <c r="A3179" s="268">
        <v>42137</v>
      </c>
      <c r="B3179" s="269" t="s">
        <v>65</v>
      </c>
      <c r="C3179" s="270">
        <v>5893.6806999999999</v>
      </c>
      <c r="D3179" s="270">
        <v>2670.2469500000002</v>
      </c>
      <c r="E3179" s="270">
        <v>1393.9082000000001</v>
      </c>
      <c r="F3179" s="270">
        <v>117.27789999999999</v>
      </c>
      <c r="G3179" s="270">
        <v>1321.0445</v>
      </c>
      <c r="H3179" s="270">
        <v>11396.15825</v>
      </c>
    </row>
    <row r="3180" spans="1:8">
      <c r="A3180" s="268">
        <v>42137</v>
      </c>
      <c r="B3180" s="269" t="s">
        <v>194</v>
      </c>
      <c r="C3180" s="270">
        <v>9186.5373500000005</v>
      </c>
      <c r="D3180" s="270">
        <v>4162.1397500000003</v>
      </c>
      <c r="E3180" s="270">
        <v>2172.6985999999997</v>
      </c>
      <c r="F3180" s="270">
        <v>182.80185</v>
      </c>
      <c r="G3180" s="270">
        <v>2059.125</v>
      </c>
      <c r="H3180" s="270">
        <v>17763.302550000004</v>
      </c>
    </row>
    <row r="3181" spans="1:8">
      <c r="A3181" s="268">
        <v>42137</v>
      </c>
      <c r="B3181" s="269" t="s">
        <v>195</v>
      </c>
      <c r="C3181" s="270">
        <v>9806.3242000000009</v>
      </c>
      <c r="D3181" s="270">
        <v>4442.9466000000002</v>
      </c>
      <c r="E3181" s="270">
        <v>2319.2836499999999</v>
      </c>
      <c r="F3181" s="270">
        <v>195.1345</v>
      </c>
      <c r="G3181" s="270">
        <v>2198.0473000000002</v>
      </c>
      <c r="H3181" s="270">
        <v>18961.736250000002</v>
      </c>
    </row>
    <row r="3182" spans="1:8">
      <c r="A3182" s="268">
        <v>42137</v>
      </c>
      <c r="B3182" s="269" t="s">
        <v>196</v>
      </c>
      <c r="C3182" s="270">
        <v>10874.79205</v>
      </c>
      <c r="D3182" s="270">
        <v>4927.0360499999997</v>
      </c>
      <c r="E3182" s="270">
        <v>2571.9861000000001</v>
      </c>
      <c r="F3182" s="270">
        <v>216.39554999999999</v>
      </c>
      <c r="G3182" s="270">
        <v>2437.5398999999998</v>
      </c>
      <c r="H3182" s="270">
        <v>21027.749649999998</v>
      </c>
    </row>
    <row r="3183" spans="1:8">
      <c r="A3183" s="268">
        <v>42137</v>
      </c>
      <c r="B3183" s="269" t="s">
        <v>197</v>
      </c>
      <c r="C3183" s="270">
        <v>11832.990250000001</v>
      </c>
      <c r="D3183" s="270">
        <v>5361.1667500000003</v>
      </c>
      <c r="E3183" s="270">
        <v>2798.6079999999997</v>
      </c>
      <c r="F3183" s="270">
        <v>235.46274999999997</v>
      </c>
      <c r="G3183" s="270">
        <v>2652.3161999999998</v>
      </c>
      <c r="H3183" s="270">
        <v>22880.543949999999</v>
      </c>
    </row>
    <row r="3184" spans="1:8">
      <c r="A3184" s="268">
        <v>42137</v>
      </c>
      <c r="B3184" s="269" t="s">
        <v>198</v>
      </c>
      <c r="C3184" s="270">
        <v>12878.643249999999</v>
      </c>
      <c r="D3184" s="270">
        <v>5834.9201999999996</v>
      </c>
      <c r="E3184" s="270">
        <v>3045.9146500000002</v>
      </c>
      <c r="F3184" s="270">
        <v>256.26990000000001</v>
      </c>
      <c r="G3184" s="270">
        <v>2886.6952000000001</v>
      </c>
      <c r="H3184" s="270">
        <v>24902.443199999998</v>
      </c>
    </row>
    <row r="3185" spans="1:8">
      <c r="A3185" s="268">
        <v>42137</v>
      </c>
      <c r="B3185" s="269" t="s">
        <v>199</v>
      </c>
      <c r="C3185" s="270">
        <v>11825.3853</v>
      </c>
      <c r="D3185" s="270">
        <v>5357.7217000000001</v>
      </c>
      <c r="E3185" s="270">
        <v>2796.8094000000001</v>
      </c>
      <c r="F3185" s="270">
        <v>235.31144999999998</v>
      </c>
      <c r="G3185" s="270">
        <v>2650.61195</v>
      </c>
      <c r="H3185" s="270">
        <v>22865.839800000005</v>
      </c>
    </row>
    <row r="3186" spans="1:8">
      <c r="A3186" s="268">
        <v>42137</v>
      </c>
      <c r="B3186" s="269" t="s">
        <v>200</v>
      </c>
      <c r="C3186" s="270">
        <v>10300.6332</v>
      </c>
      <c r="D3186" s="270">
        <v>4666.9029</v>
      </c>
      <c r="E3186" s="270">
        <v>2436.1918000000001</v>
      </c>
      <c r="F3186" s="270">
        <v>204.97069999999999</v>
      </c>
      <c r="G3186" s="270">
        <v>2308.8447999999999</v>
      </c>
      <c r="H3186" s="270">
        <v>19917.543400000002</v>
      </c>
    </row>
    <row r="3187" spans="1:8">
      <c r="A3187" s="268">
        <v>42137</v>
      </c>
      <c r="B3187" s="269" t="s">
        <v>201</v>
      </c>
      <c r="C3187" s="270">
        <v>7201.6980999999996</v>
      </c>
      <c r="D3187" s="270">
        <v>3262.8694999999998</v>
      </c>
      <c r="E3187" s="270">
        <v>1703.2665500000001</v>
      </c>
      <c r="F3187" s="270">
        <v>143.30574999999999</v>
      </c>
      <c r="G3187" s="270">
        <v>1614.2316000000001</v>
      </c>
      <c r="H3187" s="270">
        <v>13925.371499999999</v>
      </c>
    </row>
    <row r="3188" spans="1:8">
      <c r="A3188" s="268">
        <v>42137</v>
      </c>
      <c r="B3188" s="269" t="s">
        <v>202</v>
      </c>
      <c r="C3188" s="270">
        <v>3604.6510999999996</v>
      </c>
      <c r="D3188" s="270">
        <v>1633.1577</v>
      </c>
      <c r="E3188" s="270">
        <v>852.53215</v>
      </c>
      <c r="F3188" s="270">
        <v>71.728099999999998</v>
      </c>
      <c r="G3188" s="270">
        <v>807.96749999999997</v>
      </c>
      <c r="H3188" s="270">
        <v>6970.0365499999998</v>
      </c>
    </row>
    <row r="3189" spans="1:8">
      <c r="A3189" s="268">
        <v>42137</v>
      </c>
      <c r="B3189" s="269" t="s">
        <v>203</v>
      </c>
      <c r="C3189" s="270">
        <v>1357.4474500000001</v>
      </c>
      <c r="D3189" s="270">
        <v>615.01835000000005</v>
      </c>
      <c r="E3189" s="270">
        <v>321.04840000000002</v>
      </c>
      <c r="F3189" s="270">
        <v>27.011299999999999</v>
      </c>
      <c r="G3189" s="270">
        <v>304.26599999999996</v>
      </c>
      <c r="H3189" s="270">
        <v>2624.7915000000003</v>
      </c>
    </row>
    <row r="3190" spans="1:8">
      <c r="A3190" s="268">
        <v>42137</v>
      </c>
      <c r="B3190" s="269" t="s">
        <v>204</v>
      </c>
      <c r="C3190" s="270">
        <v>182.5137</v>
      </c>
      <c r="D3190" s="270">
        <v>82.691400000000002</v>
      </c>
      <c r="E3190" s="270">
        <v>43.166399999999996</v>
      </c>
      <c r="F3190" s="270">
        <v>3.6320499999999996</v>
      </c>
      <c r="G3190" s="270">
        <v>40.909649999999999</v>
      </c>
      <c r="H3190" s="270">
        <v>352.91320000000002</v>
      </c>
    </row>
    <row r="3191" spans="1:8">
      <c r="A3191" s="268">
        <v>42137</v>
      </c>
      <c r="B3191" s="269" t="s">
        <v>205</v>
      </c>
      <c r="C3191" s="270">
        <v>11.407</v>
      </c>
      <c r="D3191" s="270">
        <v>5.1680000000000001</v>
      </c>
      <c r="E3191" s="270">
        <v>2.6978999999999997</v>
      </c>
      <c r="F3191" s="270">
        <v>0.22695000000000001</v>
      </c>
      <c r="G3191" s="270">
        <v>2.5568</v>
      </c>
      <c r="H3191" s="270">
        <v>22.056649999999998</v>
      </c>
    </row>
    <row r="3192" spans="1:8">
      <c r="A3192" s="268">
        <v>42137</v>
      </c>
      <c r="B3192" s="269" t="s">
        <v>71</v>
      </c>
      <c r="C3192" s="270">
        <v>0</v>
      </c>
      <c r="D3192" s="270">
        <v>0</v>
      </c>
      <c r="E3192" s="270">
        <v>0</v>
      </c>
      <c r="F3192" s="270">
        <v>0</v>
      </c>
      <c r="G3192" s="270">
        <v>0</v>
      </c>
      <c r="H3192" s="270">
        <v>0</v>
      </c>
    </row>
    <row r="3193" spans="1:8">
      <c r="A3193" s="268">
        <v>42137</v>
      </c>
      <c r="B3193" s="269" t="s">
        <v>206</v>
      </c>
      <c r="C3193" s="270">
        <v>0</v>
      </c>
      <c r="D3193" s="270">
        <v>0</v>
      </c>
      <c r="E3193" s="270">
        <v>0</v>
      </c>
      <c r="F3193" s="270">
        <v>0</v>
      </c>
      <c r="G3193" s="270">
        <v>0</v>
      </c>
      <c r="H3193" s="270">
        <v>0</v>
      </c>
    </row>
    <row r="3194" spans="1:8">
      <c r="A3194" s="268">
        <v>42138</v>
      </c>
      <c r="B3194" s="269" t="s">
        <v>185</v>
      </c>
      <c r="C3194" s="270">
        <v>0</v>
      </c>
      <c r="D3194" s="270">
        <v>0</v>
      </c>
      <c r="E3194" s="270">
        <v>0</v>
      </c>
      <c r="F3194" s="270">
        <v>0</v>
      </c>
      <c r="G3194" s="270">
        <v>0</v>
      </c>
      <c r="H3194" s="270">
        <v>0</v>
      </c>
    </row>
    <row r="3195" spans="1:8">
      <c r="A3195" s="268">
        <v>42138</v>
      </c>
      <c r="B3195" s="269" t="s">
        <v>186</v>
      </c>
      <c r="C3195" s="270">
        <v>0</v>
      </c>
      <c r="D3195" s="270">
        <v>0</v>
      </c>
      <c r="E3195" s="270">
        <v>0</v>
      </c>
      <c r="F3195" s="270">
        <v>0</v>
      </c>
      <c r="G3195" s="270">
        <v>0</v>
      </c>
      <c r="H3195" s="270">
        <v>0</v>
      </c>
    </row>
    <row r="3196" spans="1:8">
      <c r="A3196" s="268">
        <v>42138</v>
      </c>
      <c r="B3196" s="269" t="s">
        <v>187</v>
      </c>
      <c r="C3196" s="270">
        <v>0</v>
      </c>
      <c r="D3196" s="270">
        <v>0</v>
      </c>
      <c r="E3196" s="270">
        <v>0</v>
      </c>
      <c r="F3196" s="270">
        <v>0</v>
      </c>
      <c r="G3196" s="270">
        <v>0</v>
      </c>
      <c r="H3196" s="270">
        <v>0</v>
      </c>
    </row>
    <row r="3197" spans="1:8">
      <c r="A3197" s="268">
        <v>42138</v>
      </c>
      <c r="B3197" s="269" t="s">
        <v>188</v>
      </c>
      <c r="C3197" s="270">
        <v>0</v>
      </c>
      <c r="D3197" s="270">
        <v>0</v>
      </c>
      <c r="E3197" s="270">
        <v>0</v>
      </c>
      <c r="F3197" s="270">
        <v>0</v>
      </c>
      <c r="G3197" s="270">
        <v>0</v>
      </c>
      <c r="H3197" s="270">
        <v>0</v>
      </c>
    </row>
    <row r="3198" spans="1:8">
      <c r="A3198" s="268">
        <v>42138</v>
      </c>
      <c r="B3198" s="269" t="s">
        <v>189</v>
      </c>
      <c r="C3198" s="270">
        <v>0</v>
      </c>
      <c r="D3198" s="270">
        <v>0</v>
      </c>
      <c r="E3198" s="270">
        <v>0</v>
      </c>
      <c r="F3198" s="270">
        <v>0</v>
      </c>
      <c r="G3198" s="270">
        <v>0</v>
      </c>
      <c r="H3198" s="270">
        <v>0</v>
      </c>
    </row>
    <row r="3199" spans="1:8">
      <c r="A3199" s="268">
        <v>42138</v>
      </c>
      <c r="B3199" s="269" t="s">
        <v>190</v>
      </c>
      <c r="C3199" s="270">
        <v>0</v>
      </c>
      <c r="D3199" s="270">
        <v>0</v>
      </c>
      <c r="E3199" s="270">
        <v>0</v>
      </c>
      <c r="F3199" s="270">
        <v>0</v>
      </c>
      <c r="G3199" s="270">
        <v>0</v>
      </c>
      <c r="H3199" s="270">
        <v>0</v>
      </c>
    </row>
    <row r="3200" spans="1:8">
      <c r="A3200" s="268">
        <v>42138</v>
      </c>
      <c r="B3200" s="269" t="s">
        <v>191</v>
      </c>
      <c r="C3200" s="270">
        <v>144.49064999999999</v>
      </c>
      <c r="D3200" s="270">
        <v>65.464449999999999</v>
      </c>
      <c r="E3200" s="270">
        <v>34.173400000000001</v>
      </c>
      <c r="F3200" s="270">
        <v>2.8755500000000001</v>
      </c>
      <c r="G3200" s="270">
        <v>32.386699999999998</v>
      </c>
      <c r="H3200" s="270">
        <v>279.39074999999991</v>
      </c>
    </row>
    <row r="3201" spans="1:8">
      <c r="A3201" s="268">
        <v>42138</v>
      </c>
      <c r="B3201" s="269" t="s">
        <v>192</v>
      </c>
      <c r="C3201" s="270">
        <v>836.52239999999995</v>
      </c>
      <c r="D3201" s="270">
        <v>379.00310000000002</v>
      </c>
      <c r="E3201" s="270">
        <v>197.84514999999999</v>
      </c>
      <c r="F3201" s="270">
        <v>16.645549999999997</v>
      </c>
      <c r="G3201" s="270">
        <v>187.50319999999999</v>
      </c>
      <c r="H3201" s="270">
        <v>1617.5194000000001</v>
      </c>
    </row>
    <row r="3202" spans="1:8">
      <c r="A3202" s="268">
        <v>42138</v>
      </c>
      <c r="B3202" s="269" t="s">
        <v>193</v>
      </c>
      <c r="C3202" s="270">
        <v>2920.22345</v>
      </c>
      <c r="D3202" s="270">
        <v>1323.0641000000001</v>
      </c>
      <c r="E3202" s="270">
        <v>690.65899999999999</v>
      </c>
      <c r="F3202" s="270">
        <v>58.109400000000001</v>
      </c>
      <c r="G3202" s="270">
        <v>654.55610000000001</v>
      </c>
      <c r="H3202" s="270">
        <v>5646.6120499999997</v>
      </c>
    </row>
    <row r="3203" spans="1:8">
      <c r="A3203" s="268">
        <v>42138</v>
      </c>
      <c r="B3203" s="269" t="s">
        <v>65</v>
      </c>
      <c r="C3203" s="270">
        <v>5361.3486499999999</v>
      </c>
      <c r="D3203" s="270">
        <v>2429.0637000000002</v>
      </c>
      <c r="E3203" s="270">
        <v>1268.0070499999999</v>
      </c>
      <c r="F3203" s="270">
        <v>106.68434999999999</v>
      </c>
      <c r="G3203" s="270">
        <v>1201.7240499999998</v>
      </c>
      <c r="H3203" s="270">
        <v>10366.827799999999</v>
      </c>
    </row>
    <row r="3204" spans="1:8">
      <c r="A3204" s="268">
        <v>42138</v>
      </c>
      <c r="B3204" s="269" t="s">
        <v>194</v>
      </c>
      <c r="C3204" s="270">
        <v>5528.6532999999999</v>
      </c>
      <c r="D3204" s="270">
        <v>2504.8641499999999</v>
      </c>
      <c r="E3204" s="270">
        <v>1307.5762500000001</v>
      </c>
      <c r="F3204" s="270">
        <v>110.01379999999999</v>
      </c>
      <c r="G3204" s="270">
        <v>1239.2252000000001</v>
      </c>
      <c r="H3204" s="270">
        <v>10690.332700000001</v>
      </c>
    </row>
    <row r="3205" spans="1:8">
      <c r="A3205" s="268">
        <v>42138</v>
      </c>
      <c r="B3205" s="269" t="s">
        <v>195</v>
      </c>
      <c r="C3205" s="270">
        <v>4117.9720499999994</v>
      </c>
      <c r="D3205" s="270">
        <v>1865.72705</v>
      </c>
      <c r="E3205" s="270">
        <v>973.93764999999996</v>
      </c>
      <c r="F3205" s="270">
        <v>81.942549999999997</v>
      </c>
      <c r="G3205" s="270">
        <v>923.02689999999996</v>
      </c>
      <c r="H3205" s="270">
        <v>7962.6062000000002</v>
      </c>
    </row>
    <row r="3206" spans="1:8">
      <c r="A3206" s="268">
        <v>42138</v>
      </c>
      <c r="B3206" s="269" t="s">
        <v>196</v>
      </c>
      <c r="C3206" s="270">
        <v>7346.1878999999999</v>
      </c>
      <c r="D3206" s="270">
        <v>3328.3339499999997</v>
      </c>
      <c r="E3206" s="270">
        <v>1737.4391000000001</v>
      </c>
      <c r="F3206" s="270">
        <v>146.18045000000001</v>
      </c>
      <c r="G3206" s="270">
        <v>1646.6183000000001</v>
      </c>
      <c r="H3206" s="270">
        <v>14204.759699999999</v>
      </c>
    </row>
    <row r="3207" spans="1:8">
      <c r="A3207" s="268">
        <v>42138</v>
      </c>
      <c r="B3207" s="269" t="s">
        <v>197</v>
      </c>
      <c r="C3207" s="270">
        <v>13262.683449999999</v>
      </c>
      <c r="D3207" s="270">
        <v>6008.9169000000002</v>
      </c>
      <c r="E3207" s="270">
        <v>3136.7439499999996</v>
      </c>
      <c r="F3207" s="270">
        <v>263.91225000000003</v>
      </c>
      <c r="G3207" s="270">
        <v>2972.7763999999997</v>
      </c>
      <c r="H3207" s="270">
        <v>25645.032950000001</v>
      </c>
    </row>
    <row r="3208" spans="1:8">
      <c r="A3208" s="268">
        <v>42138</v>
      </c>
      <c r="B3208" s="269" t="s">
        <v>198</v>
      </c>
      <c r="C3208" s="270">
        <v>12270.2634</v>
      </c>
      <c r="D3208" s="270">
        <v>5559.2822000000006</v>
      </c>
      <c r="E3208" s="270">
        <v>2902.0275000000001</v>
      </c>
      <c r="F3208" s="270">
        <v>244.16419999999999</v>
      </c>
      <c r="G3208" s="270">
        <v>2750.3296999999998</v>
      </c>
      <c r="H3208" s="270">
        <v>23726.067000000003</v>
      </c>
    </row>
    <row r="3209" spans="1:8">
      <c r="A3209" s="268">
        <v>42138</v>
      </c>
      <c r="B3209" s="269" t="s">
        <v>199</v>
      </c>
      <c r="C3209" s="270">
        <v>5631.3171499999999</v>
      </c>
      <c r="D3209" s="270">
        <v>2551.3778499999999</v>
      </c>
      <c r="E3209" s="270">
        <v>1331.85735</v>
      </c>
      <c r="F3209" s="270">
        <v>112.05634999999998</v>
      </c>
      <c r="G3209" s="270">
        <v>1262.2364</v>
      </c>
      <c r="H3209" s="270">
        <v>10888.8451</v>
      </c>
    </row>
    <row r="3210" spans="1:8">
      <c r="A3210" s="268">
        <v>42138</v>
      </c>
      <c r="B3210" s="269" t="s">
        <v>200</v>
      </c>
      <c r="C3210" s="270">
        <v>1790.9185500000001</v>
      </c>
      <c r="D3210" s="270">
        <v>811.41084999999998</v>
      </c>
      <c r="E3210" s="270">
        <v>423.56859999999995</v>
      </c>
      <c r="F3210" s="270">
        <v>35.637100000000004</v>
      </c>
      <c r="G3210" s="270">
        <v>401.42694999999998</v>
      </c>
      <c r="H3210" s="270">
        <v>3462.9620499999996</v>
      </c>
    </row>
    <row r="3211" spans="1:8">
      <c r="A3211" s="268">
        <v>42138</v>
      </c>
      <c r="B3211" s="269" t="s">
        <v>201</v>
      </c>
      <c r="C3211" s="270">
        <v>1741.48765</v>
      </c>
      <c r="D3211" s="270">
        <v>789.01504999999997</v>
      </c>
      <c r="E3211" s="270">
        <v>411.8777</v>
      </c>
      <c r="F3211" s="270">
        <v>34.653649999999999</v>
      </c>
      <c r="G3211" s="270">
        <v>390.34719999999999</v>
      </c>
      <c r="H3211" s="270">
        <v>3367.3812499999999</v>
      </c>
    </row>
    <row r="3212" spans="1:8">
      <c r="A3212" s="268">
        <v>42138</v>
      </c>
      <c r="B3212" s="269" t="s">
        <v>202</v>
      </c>
      <c r="C3212" s="270">
        <v>2152.1439</v>
      </c>
      <c r="D3212" s="270">
        <v>975.07069999999999</v>
      </c>
      <c r="E3212" s="270">
        <v>509.00125000000003</v>
      </c>
      <c r="F3212" s="270">
        <v>42.82555</v>
      </c>
      <c r="G3212" s="270">
        <v>482.39454999999998</v>
      </c>
      <c r="H3212" s="270">
        <v>4161.43595</v>
      </c>
    </row>
    <row r="3213" spans="1:8">
      <c r="A3213" s="268">
        <v>42138</v>
      </c>
      <c r="B3213" s="269" t="s">
        <v>203</v>
      </c>
      <c r="C3213" s="270">
        <v>992.42005000000006</v>
      </c>
      <c r="D3213" s="270">
        <v>449.63554999999997</v>
      </c>
      <c r="E3213" s="270">
        <v>234.71644999999998</v>
      </c>
      <c r="F3213" s="270">
        <v>19.748049999999999</v>
      </c>
      <c r="G3213" s="270">
        <v>222.44669999999999</v>
      </c>
      <c r="H3213" s="270">
        <v>1918.9668000000001</v>
      </c>
    </row>
    <row r="3214" spans="1:8">
      <c r="A3214" s="268">
        <v>42138</v>
      </c>
      <c r="B3214" s="269" t="s">
        <v>204</v>
      </c>
      <c r="C3214" s="270">
        <v>163.50174999999999</v>
      </c>
      <c r="D3214" s="270">
        <v>74.077500000000001</v>
      </c>
      <c r="E3214" s="270">
        <v>38.669899999999998</v>
      </c>
      <c r="F3214" s="270">
        <v>3.2537999999999996</v>
      </c>
      <c r="G3214" s="270">
        <v>36.648600000000002</v>
      </c>
      <c r="H3214" s="270">
        <v>316.15154999999999</v>
      </c>
    </row>
    <row r="3215" spans="1:8">
      <c r="A3215" s="268">
        <v>42138</v>
      </c>
      <c r="B3215" s="269" t="s">
        <v>205</v>
      </c>
      <c r="C3215" s="270">
        <v>11.407</v>
      </c>
      <c r="D3215" s="270">
        <v>5.1680000000000001</v>
      </c>
      <c r="E3215" s="270">
        <v>2.6978999999999997</v>
      </c>
      <c r="F3215" s="270">
        <v>0.22695000000000001</v>
      </c>
      <c r="G3215" s="270">
        <v>2.5568</v>
      </c>
      <c r="H3215" s="270">
        <v>22.056649999999998</v>
      </c>
    </row>
    <row r="3216" spans="1:8">
      <c r="A3216" s="268">
        <v>42138</v>
      </c>
      <c r="B3216" s="269" t="s">
        <v>71</v>
      </c>
      <c r="C3216" s="270">
        <v>0</v>
      </c>
      <c r="D3216" s="270">
        <v>0</v>
      </c>
      <c r="E3216" s="270">
        <v>0</v>
      </c>
      <c r="F3216" s="270">
        <v>0</v>
      </c>
      <c r="G3216" s="270">
        <v>0</v>
      </c>
      <c r="H3216" s="270">
        <v>0</v>
      </c>
    </row>
    <row r="3217" spans="1:8">
      <c r="A3217" s="268">
        <v>42138</v>
      </c>
      <c r="B3217" s="269" t="s">
        <v>206</v>
      </c>
      <c r="C3217" s="270">
        <v>0</v>
      </c>
      <c r="D3217" s="270">
        <v>0</v>
      </c>
      <c r="E3217" s="270">
        <v>0</v>
      </c>
      <c r="F3217" s="270">
        <v>0</v>
      </c>
      <c r="G3217" s="270">
        <v>0</v>
      </c>
      <c r="H3217" s="270">
        <v>0</v>
      </c>
    </row>
    <row r="3218" spans="1:8">
      <c r="A3218" s="268">
        <v>42139</v>
      </c>
      <c r="B3218" s="269" t="s">
        <v>185</v>
      </c>
      <c r="C3218" s="270">
        <v>0</v>
      </c>
      <c r="D3218" s="270">
        <v>0</v>
      </c>
      <c r="E3218" s="270">
        <v>0</v>
      </c>
      <c r="F3218" s="270">
        <v>0</v>
      </c>
      <c r="G3218" s="270">
        <v>0</v>
      </c>
      <c r="H3218" s="270">
        <v>0</v>
      </c>
    </row>
    <row r="3219" spans="1:8">
      <c r="A3219" s="268">
        <v>42139</v>
      </c>
      <c r="B3219" s="269" t="s">
        <v>186</v>
      </c>
      <c r="C3219" s="270">
        <v>0</v>
      </c>
      <c r="D3219" s="270">
        <v>0</v>
      </c>
      <c r="E3219" s="270">
        <v>0</v>
      </c>
      <c r="F3219" s="270">
        <v>0</v>
      </c>
      <c r="G3219" s="270">
        <v>0</v>
      </c>
      <c r="H3219" s="270">
        <v>0</v>
      </c>
    </row>
    <row r="3220" spans="1:8">
      <c r="A3220" s="268">
        <v>42139</v>
      </c>
      <c r="B3220" s="269" t="s">
        <v>187</v>
      </c>
      <c r="C3220" s="270">
        <v>0</v>
      </c>
      <c r="D3220" s="270">
        <v>0</v>
      </c>
      <c r="E3220" s="270">
        <v>0</v>
      </c>
      <c r="F3220" s="270">
        <v>0</v>
      </c>
      <c r="G3220" s="270">
        <v>0</v>
      </c>
      <c r="H3220" s="270">
        <v>0</v>
      </c>
    </row>
    <row r="3221" spans="1:8">
      <c r="A3221" s="268">
        <v>42139</v>
      </c>
      <c r="B3221" s="269" t="s">
        <v>188</v>
      </c>
      <c r="C3221" s="270">
        <v>0</v>
      </c>
      <c r="D3221" s="270">
        <v>0</v>
      </c>
      <c r="E3221" s="270">
        <v>0</v>
      </c>
      <c r="F3221" s="270">
        <v>0</v>
      </c>
      <c r="G3221" s="270">
        <v>0</v>
      </c>
      <c r="H3221" s="270">
        <v>0</v>
      </c>
    </row>
    <row r="3222" spans="1:8">
      <c r="A3222" s="268">
        <v>42139</v>
      </c>
      <c r="B3222" s="269" t="s">
        <v>189</v>
      </c>
      <c r="C3222" s="270">
        <v>0</v>
      </c>
      <c r="D3222" s="270">
        <v>0</v>
      </c>
      <c r="E3222" s="270">
        <v>0</v>
      </c>
      <c r="F3222" s="270">
        <v>0</v>
      </c>
      <c r="G3222" s="270">
        <v>0</v>
      </c>
      <c r="H3222" s="270">
        <v>0</v>
      </c>
    </row>
    <row r="3223" spans="1:8">
      <c r="A3223" s="268">
        <v>42139</v>
      </c>
      <c r="B3223" s="269" t="s">
        <v>190</v>
      </c>
      <c r="C3223" s="270">
        <v>0</v>
      </c>
      <c r="D3223" s="270">
        <v>0</v>
      </c>
      <c r="E3223" s="270">
        <v>0</v>
      </c>
      <c r="F3223" s="270">
        <v>0</v>
      </c>
      <c r="G3223" s="270">
        <v>0</v>
      </c>
      <c r="H3223" s="270">
        <v>0</v>
      </c>
    </row>
    <row r="3224" spans="1:8">
      <c r="A3224" s="268">
        <v>42139</v>
      </c>
      <c r="B3224" s="269" t="s">
        <v>191</v>
      </c>
      <c r="C3224" s="270">
        <v>79.849850000000004</v>
      </c>
      <c r="D3224" s="270">
        <v>36.177699999999994</v>
      </c>
      <c r="E3224" s="270">
        <v>18.885300000000001</v>
      </c>
      <c r="F3224" s="270">
        <v>1.5886499999999999</v>
      </c>
      <c r="G3224" s="270">
        <v>17.897600000000001</v>
      </c>
      <c r="H3224" s="270">
        <v>154.39909999999998</v>
      </c>
    </row>
    <row r="3225" spans="1:8">
      <c r="A3225" s="268">
        <v>42139</v>
      </c>
      <c r="B3225" s="269" t="s">
        <v>192</v>
      </c>
      <c r="C3225" s="270">
        <v>673.02064999999993</v>
      </c>
      <c r="D3225" s="270">
        <v>304.92475000000002</v>
      </c>
      <c r="E3225" s="270">
        <v>159.17524999999998</v>
      </c>
      <c r="F3225" s="270">
        <v>13.3926</v>
      </c>
      <c r="G3225" s="270">
        <v>150.8546</v>
      </c>
      <c r="H3225" s="270">
        <v>1301.3678499999996</v>
      </c>
    </row>
    <row r="3226" spans="1:8">
      <c r="A3226" s="268">
        <v>42139</v>
      </c>
      <c r="B3226" s="269" t="s">
        <v>193</v>
      </c>
      <c r="C3226" s="270">
        <v>1365.0524</v>
      </c>
      <c r="D3226" s="270">
        <v>618.46339999999998</v>
      </c>
      <c r="E3226" s="270">
        <v>322.84699999999998</v>
      </c>
      <c r="F3226" s="270">
        <v>27.162599999999998</v>
      </c>
      <c r="G3226" s="270">
        <v>305.97109999999998</v>
      </c>
      <c r="H3226" s="270">
        <v>2639.4964999999997</v>
      </c>
    </row>
    <row r="3227" spans="1:8">
      <c r="A3227" s="268">
        <v>42139</v>
      </c>
      <c r="B3227" s="269" t="s">
        <v>65</v>
      </c>
      <c r="C3227" s="270">
        <v>2087.5039500000003</v>
      </c>
      <c r="D3227" s="270">
        <v>945.78394999999989</v>
      </c>
      <c r="E3227" s="270">
        <v>493.71315000000004</v>
      </c>
      <c r="F3227" s="270">
        <v>41.538649999999997</v>
      </c>
      <c r="G3227" s="270">
        <v>467.90544999999997</v>
      </c>
      <c r="H3227" s="270">
        <v>4036.44515</v>
      </c>
    </row>
    <row r="3228" spans="1:8">
      <c r="A3228" s="268">
        <v>42139</v>
      </c>
      <c r="B3228" s="269" t="s">
        <v>194</v>
      </c>
      <c r="C3228" s="270">
        <v>2604.6269499999999</v>
      </c>
      <c r="D3228" s="270">
        <v>1180.0771</v>
      </c>
      <c r="E3228" s="270">
        <v>616.01794999999993</v>
      </c>
      <c r="F3228" s="270">
        <v>51.828749999999999</v>
      </c>
      <c r="G3228" s="270">
        <v>583.81655000000001</v>
      </c>
      <c r="H3228" s="270">
        <v>5036.3672999999999</v>
      </c>
    </row>
    <row r="3229" spans="1:8">
      <c r="A3229" s="268">
        <v>42139</v>
      </c>
      <c r="B3229" s="269" t="s">
        <v>195</v>
      </c>
      <c r="C3229" s="270">
        <v>4030.5172499999999</v>
      </c>
      <c r="D3229" s="270">
        <v>1826.1043000000002</v>
      </c>
      <c r="E3229" s="270">
        <v>953.25374999999985</v>
      </c>
      <c r="F3229" s="270">
        <v>80.20259999999999</v>
      </c>
      <c r="G3229" s="270">
        <v>903.42420000000004</v>
      </c>
      <c r="H3229" s="270">
        <v>7793.5021000000006</v>
      </c>
    </row>
    <row r="3230" spans="1:8">
      <c r="A3230" s="268">
        <v>42139</v>
      </c>
      <c r="B3230" s="269" t="s">
        <v>196</v>
      </c>
      <c r="C3230" s="270">
        <v>6342.3608499999991</v>
      </c>
      <c r="D3230" s="270">
        <v>2873.5303999999996</v>
      </c>
      <c r="E3230" s="270">
        <v>1500.0255999999999</v>
      </c>
      <c r="F3230" s="270">
        <v>126.20545</v>
      </c>
      <c r="G3230" s="270">
        <v>1421.6148000000001</v>
      </c>
      <c r="H3230" s="270">
        <v>12263.737099999998</v>
      </c>
    </row>
    <row r="3231" spans="1:8">
      <c r="A3231" s="268">
        <v>42139</v>
      </c>
      <c r="B3231" s="269" t="s">
        <v>197</v>
      </c>
      <c r="C3231" s="270">
        <v>6741.6100999999999</v>
      </c>
      <c r="D3231" s="270">
        <v>3054.4180499999998</v>
      </c>
      <c r="E3231" s="270">
        <v>1594.4512500000001</v>
      </c>
      <c r="F3231" s="270">
        <v>134.15040000000002</v>
      </c>
      <c r="G3231" s="270">
        <v>1511.1044999999999</v>
      </c>
      <c r="H3231" s="270">
        <v>13035.7343</v>
      </c>
    </row>
    <row r="3232" spans="1:8">
      <c r="A3232" s="268">
        <v>42139</v>
      </c>
      <c r="B3232" s="269" t="s">
        <v>198</v>
      </c>
      <c r="C3232" s="270">
        <v>7456.4566999999997</v>
      </c>
      <c r="D3232" s="270">
        <v>3378.2927</v>
      </c>
      <c r="E3232" s="270">
        <v>1763.5188000000001</v>
      </c>
      <c r="F3232" s="270">
        <v>148.37514999999999</v>
      </c>
      <c r="G3232" s="270">
        <v>1671.3345999999999</v>
      </c>
      <c r="H3232" s="270">
        <v>14417.977949999997</v>
      </c>
    </row>
    <row r="3233" spans="1:8">
      <c r="A3233" s="268">
        <v>42139</v>
      </c>
      <c r="B3233" s="269" t="s">
        <v>199</v>
      </c>
      <c r="C3233" s="270">
        <v>11528.80075</v>
      </c>
      <c r="D3233" s="270">
        <v>5223.3477499999999</v>
      </c>
      <c r="E3233" s="270">
        <v>2726.6648499999997</v>
      </c>
      <c r="F3233" s="270">
        <v>229.40989999999999</v>
      </c>
      <c r="G3233" s="270">
        <v>2584.1334500000003</v>
      </c>
      <c r="H3233" s="270">
        <v>22292.3567</v>
      </c>
    </row>
    <row r="3234" spans="1:8">
      <c r="A3234" s="268">
        <v>42139</v>
      </c>
      <c r="B3234" s="269" t="s">
        <v>200</v>
      </c>
      <c r="C3234" s="270">
        <v>10992.665800000001</v>
      </c>
      <c r="D3234" s="270">
        <v>4980.4415499999996</v>
      </c>
      <c r="E3234" s="270">
        <v>2599.8643999999999</v>
      </c>
      <c r="F3234" s="270">
        <v>218.74155000000002</v>
      </c>
      <c r="G3234" s="270">
        <v>2463.9612999999999</v>
      </c>
      <c r="H3234" s="270">
        <v>21255.674599999998</v>
      </c>
    </row>
    <row r="3235" spans="1:8">
      <c r="A3235" s="268">
        <v>42139</v>
      </c>
      <c r="B3235" s="269" t="s">
        <v>201</v>
      </c>
      <c r="C3235" s="270">
        <v>7365.19985</v>
      </c>
      <c r="D3235" s="270">
        <v>3336.9470000000001</v>
      </c>
      <c r="E3235" s="270">
        <v>1741.9355999999998</v>
      </c>
      <c r="F3235" s="270">
        <v>146.55869999999999</v>
      </c>
      <c r="G3235" s="270">
        <v>1650.8793499999999</v>
      </c>
      <c r="H3235" s="270">
        <v>14241.520499999999</v>
      </c>
    </row>
    <row r="3236" spans="1:8">
      <c r="A3236" s="268">
        <v>42139</v>
      </c>
      <c r="B3236" s="269" t="s">
        <v>202</v>
      </c>
      <c r="C3236" s="270">
        <v>3224.4137999999998</v>
      </c>
      <c r="D3236" s="270">
        <v>1460.8830999999998</v>
      </c>
      <c r="E3236" s="270">
        <v>762.60299999999995</v>
      </c>
      <c r="F3236" s="270">
        <v>64.16225</v>
      </c>
      <c r="G3236" s="270">
        <v>722.73884999999996</v>
      </c>
      <c r="H3236" s="270">
        <v>6234.8009999999995</v>
      </c>
    </row>
    <row r="3237" spans="1:8">
      <c r="A3237" s="268">
        <v>42139</v>
      </c>
      <c r="B3237" s="269" t="s">
        <v>203</v>
      </c>
      <c r="C3237" s="270">
        <v>1657.83575</v>
      </c>
      <c r="D3237" s="270">
        <v>751.11439999999993</v>
      </c>
      <c r="E3237" s="270">
        <v>392.09309999999999</v>
      </c>
      <c r="F3237" s="270">
        <v>32.989350000000002</v>
      </c>
      <c r="G3237" s="270">
        <v>371.59704999999997</v>
      </c>
      <c r="H3237" s="270">
        <v>3205.6296500000003</v>
      </c>
    </row>
    <row r="3238" spans="1:8">
      <c r="A3238" s="268">
        <v>42139</v>
      </c>
      <c r="B3238" s="269" t="s">
        <v>204</v>
      </c>
      <c r="C3238" s="270">
        <v>209.13059999999999</v>
      </c>
      <c r="D3238" s="270">
        <v>94.750349999999997</v>
      </c>
      <c r="E3238" s="270">
        <v>49.461499999999994</v>
      </c>
      <c r="F3238" s="270">
        <v>4.1616</v>
      </c>
      <c r="G3238" s="270">
        <v>46.875799999999998</v>
      </c>
      <c r="H3238" s="270">
        <v>404.37985000000003</v>
      </c>
    </row>
    <row r="3239" spans="1:8">
      <c r="A3239" s="268">
        <v>42139</v>
      </c>
      <c r="B3239" s="269" t="s">
        <v>205</v>
      </c>
      <c r="C3239" s="270">
        <v>7.6049499999999988</v>
      </c>
      <c r="D3239" s="270">
        <v>3.4459</v>
      </c>
      <c r="E3239" s="270">
        <v>1.7986</v>
      </c>
      <c r="F3239" s="270">
        <v>0.15129999999999999</v>
      </c>
      <c r="G3239" s="270">
        <v>1.7042499999999998</v>
      </c>
      <c r="H3239" s="270">
        <v>14.705</v>
      </c>
    </row>
    <row r="3240" spans="1:8">
      <c r="A3240" s="268">
        <v>42139</v>
      </c>
      <c r="B3240" s="269" t="s">
        <v>71</v>
      </c>
      <c r="C3240" s="270">
        <v>0</v>
      </c>
      <c r="D3240" s="270">
        <v>0</v>
      </c>
      <c r="E3240" s="270">
        <v>0</v>
      </c>
      <c r="F3240" s="270">
        <v>0</v>
      </c>
      <c r="G3240" s="270">
        <v>0</v>
      </c>
      <c r="H3240" s="270">
        <v>0</v>
      </c>
    </row>
    <row r="3241" spans="1:8">
      <c r="A3241" s="268">
        <v>42139</v>
      </c>
      <c r="B3241" s="269" t="s">
        <v>206</v>
      </c>
      <c r="C3241" s="270">
        <v>0</v>
      </c>
      <c r="D3241" s="270">
        <v>0</v>
      </c>
      <c r="E3241" s="270">
        <v>0</v>
      </c>
      <c r="F3241" s="270">
        <v>0</v>
      </c>
      <c r="G3241" s="270">
        <v>0</v>
      </c>
      <c r="H3241" s="270">
        <v>0</v>
      </c>
    </row>
    <row r="3242" spans="1:8">
      <c r="A3242" s="268">
        <v>42140</v>
      </c>
      <c r="B3242" s="269" t="s">
        <v>185</v>
      </c>
      <c r="C3242" s="270">
        <v>3.8020499999999999</v>
      </c>
      <c r="D3242" s="270">
        <v>1.72295</v>
      </c>
      <c r="E3242" s="270">
        <v>0.89929999999999999</v>
      </c>
      <c r="F3242" s="270">
        <v>7.5649999999999995E-2</v>
      </c>
      <c r="G3242" s="270">
        <v>0.85254999999999992</v>
      </c>
      <c r="H3242" s="270">
        <v>7.3525</v>
      </c>
    </row>
    <row r="3243" spans="1:8">
      <c r="A3243" s="268">
        <v>42140</v>
      </c>
      <c r="B3243" s="269" t="s">
        <v>186</v>
      </c>
      <c r="C3243" s="270">
        <v>0</v>
      </c>
      <c r="D3243" s="270">
        <v>0</v>
      </c>
      <c r="E3243" s="270">
        <v>0</v>
      </c>
      <c r="F3243" s="270">
        <v>0</v>
      </c>
      <c r="G3243" s="270">
        <v>0</v>
      </c>
      <c r="H3243" s="270">
        <v>0</v>
      </c>
    </row>
    <row r="3244" spans="1:8">
      <c r="A3244" s="268">
        <v>42140</v>
      </c>
      <c r="B3244" s="269" t="s">
        <v>187</v>
      </c>
      <c r="C3244" s="270">
        <v>0</v>
      </c>
      <c r="D3244" s="270">
        <v>0</v>
      </c>
      <c r="E3244" s="270">
        <v>0</v>
      </c>
      <c r="F3244" s="270">
        <v>0</v>
      </c>
      <c r="G3244" s="270">
        <v>0</v>
      </c>
      <c r="H3244" s="270">
        <v>0</v>
      </c>
    </row>
    <row r="3245" spans="1:8">
      <c r="A3245" s="268">
        <v>42140</v>
      </c>
      <c r="B3245" s="269" t="s">
        <v>188</v>
      </c>
      <c r="C3245" s="270">
        <v>0</v>
      </c>
      <c r="D3245" s="270">
        <v>0</v>
      </c>
      <c r="E3245" s="270">
        <v>0</v>
      </c>
      <c r="F3245" s="270">
        <v>0</v>
      </c>
      <c r="G3245" s="270">
        <v>0</v>
      </c>
      <c r="H3245" s="270">
        <v>0</v>
      </c>
    </row>
    <row r="3246" spans="1:8">
      <c r="A3246" s="268">
        <v>42140</v>
      </c>
      <c r="B3246" s="269" t="s">
        <v>189</v>
      </c>
      <c r="C3246" s="270">
        <v>0</v>
      </c>
      <c r="D3246" s="270">
        <v>0</v>
      </c>
      <c r="E3246" s="270">
        <v>0</v>
      </c>
      <c r="F3246" s="270">
        <v>0</v>
      </c>
      <c r="G3246" s="270">
        <v>0</v>
      </c>
      <c r="H3246" s="270">
        <v>0</v>
      </c>
    </row>
    <row r="3247" spans="1:8">
      <c r="A3247" s="268">
        <v>42140</v>
      </c>
      <c r="B3247" s="269" t="s">
        <v>190</v>
      </c>
      <c r="C3247" s="270">
        <v>0</v>
      </c>
      <c r="D3247" s="270">
        <v>0</v>
      </c>
      <c r="E3247" s="270">
        <v>0</v>
      </c>
      <c r="F3247" s="270">
        <v>0</v>
      </c>
      <c r="G3247" s="270">
        <v>0</v>
      </c>
      <c r="H3247" s="270">
        <v>0</v>
      </c>
    </row>
    <row r="3248" spans="1:8">
      <c r="A3248" s="268">
        <v>42140</v>
      </c>
      <c r="B3248" s="269" t="s">
        <v>191</v>
      </c>
      <c r="C3248" s="270">
        <v>228.14255</v>
      </c>
      <c r="D3248" s="270">
        <v>103.36425</v>
      </c>
      <c r="E3248" s="270">
        <v>53.957999999999998</v>
      </c>
      <c r="F3248" s="270">
        <v>4.5398500000000004</v>
      </c>
      <c r="G3248" s="270">
        <v>51.136850000000003</v>
      </c>
      <c r="H3248" s="270">
        <v>441.14150000000001</v>
      </c>
    </row>
    <row r="3249" spans="1:8">
      <c r="A3249" s="268">
        <v>42140</v>
      </c>
      <c r="B3249" s="269" t="s">
        <v>192</v>
      </c>
      <c r="C3249" s="270">
        <v>806.10344999999995</v>
      </c>
      <c r="D3249" s="270">
        <v>365.22120000000001</v>
      </c>
      <c r="E3249" s="270">
        <v>190.65074999999999</v>
      </c>
      <c r="F3249" s="270">
        <v>16.04035</v>
      </c>
      <c r="G3249" s="270">
        <v>180.68449999999999</v>
      </c>
      <c r="H3249" s="270">
        <v>1558.7002500000001</v>
      </c>
    </row>
    <row r="3250" spans="1:8">
      <c r="A3250" s="268">
        <v>42140</v>
      </c>
      <c r="B3250" s="269" t="s">
        <v>193</v>
      </c>
      <c r="C3250" s="270">
        <v>1475.3212000000001</v>
      </c>
      <c r="D3250" s="270">
        <v>668.423</v>
      </c>
      <c r="E3250" s="270">
        <v>348.92669999999998</v>
      </c>
      <c r="F3250" s="270">
        <v>29.357299999999995</v>
      </c>
      <c r="G3250" s="270">
        <v>330.68739999999997</v>
      </c>
      <c r="H3250" s="270">
        <v>2852.7156</v>
      </c>
    </row>
    <row r="3251" spans="1:8">
      <c r="A3251" s="268">
        <v>42140</v>
      </c>
      <c r="B3251" s="269" t="s">
        <v>65</v>
      </c>
      <c r="C3251" s="270">
        <v>2897.4094500000001</v>
      </c>
      <c r="D3251" s="270">
        <v>1312.7281</v>
      </c>
      <c r="E3251" s="270">
        <v>685.26319999999998</v>
      </c>
      <c r="F3251" s="270">
        <v>57.655499999999996</v>
      </c>
      <c r="G3251" s="270">
        <v>649.4425</v>
      </c>
      <c r="H3251" s="270">
        <v>5602.4987499999997</v>
      </c>
    </row>
    <row r="3252" spans="1:8">
      <c r="A3252" s="268">
        <v>42140</v>
      </c>
      <c r="B3252" s="269" t="s">
        <v>194</v>
      </c>
      <c r="C3252" s="270">
        <v>4228.2408500000001</v>
      </c>
      <c r="D3252" s="270">
        <v>1915.6866499999999</v>
      </c>
      <c r="E3252" s="270">
        <v>1000.0165</v>
      </c>
      <c r="F3252" s="270">
        <v>84.137249999999995</v>
      </c>
      <c r="G3252" s="270">
        <v>947.74319999999989</v>
      </c>
      <c r="H3252" s="270">
        <v>8175.8244500000001</v>
      </c>
    </row>
    <row r="3253" spans="1:8">
      <c r="A3253" s="268">
        <v>42140</v>
      </c>
      <c r="B3253" s="269" t="s">
        <v>195</v>
      </c>
      <c r="C3253" s="270">
        <v>4661.7110999999995</v>
      </c>
      <c r="D3253" s="270">
        <v>2112.07915</v>
      </c>
      <c r="E3253" s="270">
        <v>1102.5367000000001</v>
      </c>
      <c r="F3253" s="270">
        <v>92.763049999999993</v>
      </c>
      <c r="G3253" s="270">
        <v>1044.9032999999999</v>
      </c>
      <c r="H3253" s="270">
        <v>9013.9933000000001</v>
      </c>
    </row>
    <row r="3254" spans="1:8">
      <c r="A3254" s="268">
        <v>42140</v>
      </c>
      <c r="B3254" s="269" t="s">
        <v>196</v>
      </c>
      <c r="C3254" s="270">
        <v>5182.6369999999997</v>
      </c>
      <c r="D3254" s="270">
        <v>2348.0944</v>
      </c>
      <c r="E3254" s="270">
        <v>1225.7399499999999</v>
      </c>
      <c r="F3254" s="270">
        <v>103.1288</v>
      </c>
      <c r="G3254" s="270">
        <v>1161.6669499999998</v>
      </c>
      <c r="H3254" s="270">
        <v>10021.267100000001</v>
      </c>
    </row>
    <row r="3255" spans="1:8">
      <c r="A3255" s="268">
        <v>42140</v>
      </c>
      <c r="B3255" s="269" t="s">
        <v>197</v>
      </c>
      <c r="C3255" s="270">
        <v>5323.3247499999998</v>
      </c>
      <c r="D3255" s="270">
        <v>2411.8359</v>
      </c>
      <c r="E3255" s="270">
        <v>1259.01405</v>
      </c>
      <c r="F3255" s="270">
        <v>105.92784999999999</v>
      </c>
      <c r="G3255" s="270">
        <v>1193.2019500000001</v>
      </c>
      <c r="H3255" s="270">
        <v>10293.304499999998</v>
      </c>
    </row>
    <row r="3256" spans="1:8">
      <c r="A3256" s="268">
        <v>42140</v>
      </c>
      <c r="B3256" s="269" t="s">
        <v>198</v>
      </c>
      <c r="C3256" s="270">
        <v>4597.0711500000007</v>
      </c>
      <c r="D3256" s="270">
        <v>2082.7923999999998</v>
      </c>
      <c r="E3256" s="270">
        <v>1087.2485999999999</v>
      </c>
      <c r="F3256" s="270">
        <v>91.476150000000004</v>
      </c>
      <c r="G3256" s="270">
        <v>1030.4150499999998</v>
      </c>
      <c r="H3256" s="270">
        <v>8889.0033500000009</v>
      </c>
    </row>
    <row r="3257" spans="1:8">
      <c r="A3257" s="268">
        <v>42140</v>
      </c>
      <c r="B3257" s="269" t="s">
        <v>199</v>
      </c>
      <c r="C3257" s="270">
        <v>3878.4225000000001</v>
      </c>
      <c r="D3257" s="270">
        <v>1757.1948</v>
      </c>
      <c r="E3257" s="270">
        <v>917.28174999999999</v>
      </c>
      <c r="F3257" s="270">
        <v>77.175749999999994</v>
      </c>
      <c r="G3257" s="270">
        <v>869.33240000000001</v>
      </c>
      <c r="H3257" s="270">
        <v>7499.4071999999996</v>
      </c>
    </row>
    <row r="3258" spans="1:8">
      <c r="A3258" s="268">
        <v>42140</v>
      </c>
      <c r="B3258" s="269" t="s">
        <v>200</v>
      </c>
      <c r="C3258" s="270">
        <v>2707.2907999999998</v>
      </c>
      <c r="D3258" s="270">
        <v>1226.5907999999999</v>
      </c>
      <c r="E3258" s="270">
        <v>640.29820000000007</v>
      </c>
      <c r="F3258" s="270">
        <v>53.872149999999998</v>
      </c>
      <c r="G3258" s="270">
        <v>606.82860000000005</v>
      </c>
      <c r="H3258" s="270">
        <v>5234.8805499999999</v>
      </c>
    </row>
    <row r="3259" spans="1:8">
      <c r="A3259" s="268">
        <v>42140</v>
      </c>
      <c r="B3259" s="269" t="s">
        <v>201</v>
      </c>
      <c r="C3259" s="270">
        <v>1646.4278999999999</v>
      </c>
      <c r="D3259" s="270">
        <v>745.94639999999993</v>
      </c>
      <c r="E3259" s="270">
        <v>389.39519999999999</v>
      </c>
      <c r="F3259" s="270">
        <v>32.7624</v>
      </c>
      <c r="G3259" s="270">
        <v>369.04025000000001</v>
      </c>
      <c r="H3259" s="270">
        <v>3183.57215</v>
      </c>
    </row>
    <row r="3260" spans="1:8">
      <c r="A3260" s="268">
        <v>42140</v>
      </c>
      <c r="B3260" s="269" t="s">
        <v>202</v>
      </c>
      <c r="C3260" s="270">
        <v>927.77925000000005</v>
      </c>
      <c r="D3260" s="270">
        <v>420.34879999999998</v>
      </c>
      <c r="E3260" s="270">
        <v>219.42834999999999</v>
      </c>
      <c r="F3260" s="270">
        <v>18.462</v>
      </c>
      <c r="G3260" s="270">
        <v>207.95760000000001</v>
      </c>
      <c r="H3260" s="270">
        <v>1793.9760000000003</v>
      </c>
    </row>
    <row r="3261" spans="1:8">
      <c r="A3261" s="268">
        <v>42140</v>
      </c>
      <c r="B3261" s="269" t="s">
        <v>203</v>
      </c>
      <c r="C3261" s="270">
        <v>334.60930000000002</v>
      </c>
      <c r="D3261" s="270">
        <v>151.6009</v>
      </c>
      <c r="E3261" s="270">
        <v>79.138400000000004</v>
      </c>
      <c r="F3261" s="270">
        <v>6.6580500000000002</v>
      </c>
      <c r="G3261" s="270">
        <v>75.001449999999991</v>
      </c>
      <c r="H3261" s="270">
        <v>647.00810000000001</v>
      </c>
    </row>
    <row r="3262" spans="1:8">
      <c r="A3262" s="268">
        <v>42140</v>
      </c>
      <c r="B3262" s="269" t="s">
        <v>204</v>
      </c>
      <c r="C3262" s="270">
        <v>45.62885</v>
      </c>
      <c r="D3262" s="270">
        <v>20.67285</v>
      </c>
      <c r="E3262" s="270">
        <v>10.791599999999999</v>
      </c>
      <c r="F3262" s="270">
        <v>0.90780000000000005</v>
      </c>
      <c r="G3262" s="270">
        <v>10.2272</v>
      </c>
      <c r="H3262" s="270">
        <v>88.22829999999999</v>
      </c>
    </row>
    <row r="3263" spans="1:8">
      <c r="A3263" s="268">
        <v>42140</v>
      </c>
      <c r="B3263" s="269" t="s">
        <v>205</v>
      </c>
      <c r="C3263" s="270">
        <v>3.8020499999999999</v>
      </c>
      <c r="D3263" s="270">
        <v>1.72295</v>
      </c>
      <c r="E3263" s="270">
        <v>0.89929999999999999</v>
      </c>
      <c r="F3263" s="270">
        <v>7.5649999999999995E-2</v>
      </c>
      <c r="G3263" s="270">
        <v>0.85254999999999992</v>
      </c>
      <c r="H3263" s="270">
        <v>7.3525</v>
      </c>
    </row>
    <row r="3264" spans="1:8">
      <c r="A3264" s="268">
        <v>42140</v>
      </c>
      <c r="B3264" s="269" t="s">
        <v>71</v>
      </c>
      <c r="C3264" s="270">
        <v>0</v>
      </c>
      <c r="D3264" s="270">
        <v>0</v>
      </c>
      <c r="E3264" s="270">
        <v>0</v>
      </c>
      <c r="F3264" s="270">
        <v>0</v>
      </c>
      <c r="G3264" s="270">
        <v>0</v>
      </c>
      <c r="H3264" s="270">
        <v>0</v>
      </c>
    </row>
    <row r="3265" spans="1:8">
      <c r="A3265" s="268">
        <v>42140</v>
      </c>
      <c r="B3265" s="269" t="s">
        <v>206</v>
      </c>
      <c r="C3265" s="270">
        <v>0</v>
      </c>
      <c r="D3265" s="270">
        <v>0</v>
      </c>
      <c r="E3265" s="270">
        <v>0</v>
      </c>
      <c r="F3265" s="270">
        <v>0</v>
      </c>
      <c r="G3265" s="270">
        <v>0</v>
      </c>
      <c r="H3265" s="270">
        <v>0</v>
      </c>
    </row>
    <row r="3266" spans="1:8">
      <c r="A3266" s="268">
        <v>42141</v>
      </c>
      <c r="B3266" s="269" t="s">
        <v>185</v>
      </c>
      <c r="C3266" s="270">
        <v>0</v>
      </c>
      <c r="D3266" s="270">
        <v>0</v>
      </c>
      <c r="E3266" s="270">
        <v>0</v>
      </c>
      <c r="F3266" s="270">
        <v>0</v>
      </c>
      <c r="G3266" s="270">
        <v>0</v>
      </c>
      <c r="H3266" s="270">
        <v>0</v>
      </c>
    </row>
    <row r="3267" spans="1:8">
      <c r="A3267" s="268">
        <v>42141</v>
      </c>
      <c r="B3267" s="269" t="s">
        <v>186</v>
      </c>
      <c r="C3267" s="270">
        <v>0</v>
      </c>
      <c r="D3267" s="270">
        <v>0</v>
      </c>
      <c r="E3267" s="270">
        <v>0</v>
      </c>
      <c r="F3267" s="270">
        <v>0</v>
      </c>
      <c r="G3267" s="270">
        <v>0</v>
      </c>
      <c r="H3267" s="270">
        <v>0</v>
      </c>
    </row>
    <row r="3268" spans="1:8">
      <c r="A3268" s="268">
        <v>42141</v>
      </c>
      <c r="B3268" s="269" t="s">
        <v>187</v>
      </c>
      <c r="C3268" s="270">
        <v>0</v>
      </c>
      <c r="D3268" s="270">
        <v>0</v>
      </c>
      <c r="E3268" s="270">
        <v>0</v>
      </c>
      <c r="F3268" s="270">
        <v>0</v>
      </c>
      <c r="G3268" s="270">
        <v>0</v>
      </c>
      <c r="H3268" s="270">
        <v>0</v>
      </c>
    </row>
    <row r="3269" spans="1:8">
      <c r="A3269" s="268">
        <v>42141</v>
      </c>
      <c r="B3269" s="269" t="s">
        <v>188</v>
      </c>
      <c r="C3269" s="270">
        <v>0</v>
      </c>
      <c r="D3269" s="270">
        <v>0</v>
      </c>
      <c r="E3269" s="270">
        <v>0</v>
      </c>
      <c r="F3269" s="270">
        <v>0</v>
      </c>
      <c r="G3269" s="270">
        <v>0</v>
      </c>
      <c r="H3269" s="270">
        <v>0</v>
      </c>
    </row>
    <row r="3270" spans="1:8">
      <c r="A3270" s="268">
        <v>42141</v>
      </c>
      <c r="B3270" s="269" t="s">
        <v>189</v>
      </c>
      <c r="C3270" s="270">
        <v>0</v>
      </c>
      <c r="D3270" s="270">
        <v>0</v>
      </c>
      <c r="E3270" s="270">
        <v>0</v>
      </c>
      <c r="F3270" s="270">
        <v>0</v>
      </c>
      <c r="G3270" s="270">
        <v>0</v>
      </c>
      <c r="H3270" s="270">
        <v>0</v>
      </c>
    </row>
    <row r="3271" spans="1:8">
      <c r="A3271" s="268">
        <v>42141</v>
      </c>
      <c r="B3271" s="269" t="s">
        <v>190</v>
      </c>
      <c r="C3271" s="270">
        <v>0</v>
      </c>
      <c r="D3271" s="270">
        <v>0</v>
      </c>
      <c r="E3271" s="270">
        <v>0</v>
      </c>
      <c r="F3271" s="270">
        <v>0</v>
      </c>
      <c r="G3271" s="270">
        <v>0</v>
      </c>
      <c r="H3271" s="270">
        <v>0</v>
      </c>
    </row>
    <row r="3272" spans="1:8">
      <c r="A3272" s="268">
        <v>42141</v>
      </c>
      <c r="B3272" s="269" t="s">
        <v>191</v>
      </c>
      <c r="C3272" s="270">
        <v>38.023899999999998</v>
      </c>
      <c r="D3272" s="270">
        <v>17.227799999999998</v>
      </c>
      <c r="E3272" s="270">
        <v>8.9930000000000003</v>
      </c>
      <c r="F3272" s="270">
        <v>0.75649999999999995</v>
      </c>
      <c r="G3272" s="270">
        <v>8.5229499999999998</v>
      </c>
      <c r="H3272" s="270">
        <v>73.524150000000006</v>
      </c>
    </row>
    <row r="3273" spans="1:8">
      <c r="A3273" s="268">
        <v>42141</v>
      </c>
      <c r="B3273" s="269" t="s">
        <v>192</v>
      </c>
      <c r="C3273" s="270">
        <v>452.48219999999998</v>
      </c>
      <c r="D3273" s="270">
        <v>205.00639999999999</v>
      </c>
      <c r="E3273" s="270">
        <v>107.01585</v>
      </c>
      <c r="F3273" s="270">
        <v>9.0040499999999994</v>
      </c>
      <c r="G3273" s="270">
        <v>101.422</v>
      </c>
      <c r="H3273" s="270">
        <v>874.93049999999994</v>
      </c>
    </row>
    <row r="3274" spans="1:8">
      <c r="A3274" s="268">
        <v>42141</v>
      </c>
      <c r="B3274" s="269" t="s">
        <v>193</v>
      </c>
      <c r="C3274" s="270">
        <v>1809.9304999999999</v>
      </c>
      <c r="D3274" s="270">
        <v>820.02390000000003</v>
      </c>
      <c r="E3274" s="270">
        <v>428.06509999999997</v>
      </c>
      <c r="F3274" s="270">
        <v>36.015349999999998</v>
      </c>
      <c r="G3274" s="270">
        <v>405.68885</v>
      </c>
      <c r="H3274" s="270">
        <v>3499.7237</v>
      </c>
    </row>
    <row r="3275" spans="1:8">
      <c r="A3275" s="268">
        <v>42141</v>
      </c>
      <c r="B3275" s="269" t="s">
        <v>65</v>
      </c>
      <c r="C3275" s="270">
        <v>3395.5205000000001</v>
      </c>
      <c r="D3275" s="270">
        <v>1538.4065000000001</v>
      </c>
      <c r="E3275" s="270">
        <v>803.0714999999999</v>
      </c>
      <c r="F3275" s="270">
        <v>67.567350000000005</v>
      </c>
      <c r="G3275" s="270">
        <v>761.09254999999996</v>
      </c>
      <c r="H3275" s="270">
        <v>6565.6584000000003</v>
      </c>
    </row>
    <row r="3276" spans="1:8">
      <c r="A3276" s="268">
        <v>42141</v>
      </c>
      <c r="B3276" s="269" t="s">
        <v>194</v>
      </c>
      <c r="C3276" s="270">
        <v>4981.1113500000001</v>
      </c>
      <c r="D3276" s="270">
        <v>2256.7891</v>
      </c>
      <c r="E3276" s="270">
        <v>1178.0770499999999</v>
      </c>
      <c r="F3276" s="270">
        <v>99.118499999999997</v>
      </c>
      <c r="G3276" s="270">
        <v>1116.4953999999998</v>
      </c>
      <c r="H3276" s="270">
        <v>9631.5913999999993</v>
      </c>
    </row>
    <row r="3277" spans="1:8">
      <c r="A3277" s="268">
        <v>42141</v>
      </c>
      <c r="B3277" s="269" t="s">
        <v>195</v>
      </c>
      <c r="C3277" s="270">
        <v>6897.5077499999998</v>
      </c>
      <c r="D3277" s="270">
        <v>3125.0505000000003</v>
      </c>
      <c r="E3277" s="270">
        <v>1631.3225499999999</v>
      </c>
      <c r="F3277" s="270">
        <v>137.25289999999998</v>
      </c>
      <c r="G3277" s="270">
        <v>1546.048</v>
      </c>
      <c r="H3277" s="270">
        <v>13337.181699999999</v>
      </c>
    </row>
    <row r="3278" spans="1:8">
      <c r="A3278" s="268">
        <v>42141</v>
      </c>
      <c r="B3278" s="269" t="s">
        <v>196</v>
      </c>
      <c r="C3278" s="270">
        <v>9631.4154499999986</v>
      </c>
      <c r="D3278" s="270">
        <v>4363.7002499999999</v>
      </c>
      <c r="E3278" s="270">
        <v>2277.9158499999999</v>
      </c>
      <c r="F3278" s="270">
        <v>191.65375</v>
      </c>
      <c r="G3278" s="270">
        <v>2158.8427499999998</v>
      </c>
      <c r="H3278" s="270">
        <v>18623.528050000001</v>
      </c>
    </row>
    <row r="3279" spans="1:8">
      <c r="A3279" s="268">
        <v>42141</v>
      </c>
      <c r="B3279" s="269" t="s">
        <v>197</v>
      </c>
      <c r="C3279" s="270">
        <v>10171.35245</v>
      </c>
      <c r="D3279" s="270">
        <v>4608.3294000000005</v>
      </c>
      <c r="E3279" s="270">
        <v>2405.61645</v>
      </c>
      <c r="F3279" s="270">
        <v>202.39860000000002</v>
      </c>
      <c r="G3279" s="270">
        <v>2279.8674500000002</v>
      </c>
      <c r="H3279" s="270">
        <v>19667.564350000001</v>
      </c>
    </row>
    <row r="3280" spans="1:8">
      <c r="A3280" s="268">
        <v>42141</v>
      </c>
      <c r="B3280" s="269" t="s">
        <v>198</v>
      </c>
      <c r="C3280" s="270">
        <v>8289.1770500000002</v>
      </c>
      <c r="D3280" s="270">
        <v>3755.57285</v>
      </c>
      <c r="E3280" s="270">
        <v>1960.4646500000001</v>
      </c>
      <c r="F3280" s="270">
        <v>164.94504999999998</v>
      </c>
      <c r="G3280" s="270">
        <v>1857.9852499999997</v>
      </c>
      <c r="H3280" s="270">
        <v>16028.144849999997</v>
      </c>
    </row>
    <row r="3281" spans="1:8">
      <c r="A3281" s="268">
        <v>42141</v>
      </c>
      <c r="B3281" s="269" t="s">
        <v>199</v>
      </c>
      <c r="C3281" s="270">
        <v>7874.7178999999996</v>
      </c>
      <c r="D3281" s="270">
        <v>3567.7942499999995</v>
      </c>
      <c r="E3281" s="270">
        <v>1862.4418000000001</v>
      </c>
      <c r="F3281" s="270">
        <v>156.69749999999999</v>
      </c>
      <c r="G3281" s="270">
        <v>1765.0862</v>
      </c>
      <c r="H3281" s="270">
        <v>15226.737650000001</v>
      </c>
    </row>
    <row r="3282" spans="1:8">
      <c r="A3282" s="268">
        <v>42141</v>
      </c>
      <c r="B3282" s="269" t="s">
        <v>200</v>
      </c>
      <c r="C3282" s="270">
        <v>8243.5481999999993</v>
      </c>
      <c r="D3282" s="270">
        <v>3734.9</v>
      </c>
      <c r="E3282" s="270">
        <v>1949.6730500000001</v>
      </c>
      <c r="F3282" s="270">
        <v>164.03725</v>
      </c>
      <c r="G3282" s="270">
        <v>1847.7580499999999</v>
      </c>
      <c r="H3282" s="270">
        <v>15939.91655</v>
      </c>
    </row>
    <row r="3283" spans="1:8">
      <c r="A3283" s="268">
        <v>42141</v>
      </c>
      <c r="B3283" s="269" t="s">
        <v>201</v>
      </c>
      <c r="C3283" s="270">
        <v>6479.2465499999998</v>
      </c>
      <c r="D3283" s="270">
        <v>2935.5489499999999</v>
      </c>
      <c r="E3283" s="270">
        <v>1532.3995500000001</v>
      </c>
      <c r="F3283" s="270">
        <v>128.9297</v>
      </c>
      <c r="G3283" s="270">
        <v>1452.2963999999999</v>
      </c>
      <c r="H3283" s="270">
        <v>12528.42115</v>
      </c>
    </row>
    <row r="3284" spans="1:8">
      <c r="A3284" s="268">
        <v>42141</v>
      </c>
      <c r="B3284" s="269" t="s">
        <v>202</v>
      </c>
      <c r="C3284" s="270">
        <v>3479.1732499999998</v>
      </c>
      <c r="D3284" s="270">
        <v>1576.3071500000001</v>
      </c>
      <c r="E3284" s="270">
        <v>822.85525000000007</v>
      </c>
      <c r="F3284" s="270">
        <v>69.231650000000002</v>
      </c>
      <c r="G3284" s="270">
        <v>779.84269999999992</v>
      </c>
      <c r="H3284" s="270">
        <v>6727.41</v>
      </c>
    </row>
    <row r="3285" spans="1:8">
      <c r="A3285" s="268">
        <v>42141</v>
      </c>
      <c r="B3285" s="269" t="s">
        <v>203</v>
      </c>
      <c r="C3285" s="270">
        <v>1361.25035</v>
      </c>
      <c r="D3285" s="270">
        <v>616.74129999999991</v>
      </c>
      <c r="E3285" s="270">
        <v>321.9477</v>
      </c>
      <c r="F3285" s="270">
        <v>27.086950000000002</v>
      </c>
      <c r="G3285" s="270">
        <v>305.11855000000003</v>
      </c>
      <c r="H3285" s="270">
        <v>2632.1448500000006</v>
      </c>
    </row>
    <row r="3286" spans="1:8">
      <c r="A3286" s="268">
        <v>42141</v>
      </c>
      <c r="B3286" s="269" t="s">
        <v>204</v>
      </c>
      <c r="C3286" s="270">
        <v>190.11865</v>
      </c>
      <c r="D3286" s="270">
        <v>86.137299999999996</v>
      </c>
      <c r="E3286" s="270">
        <v>44.964999999999996</v>
      </c>
      <c r="F3286" s="270">
        <v>3.7833499999999995</v>
      </c>
      <c r="G3286" s="270">
        <v>42.614749999999994</v>
      </c>
      <c r="H3286" s="270">
        <v>367.61904999999996</v>
      </c>
    </row>
    <row r="3287" spans="1:8">
      <c r="A3287" s="268">
        <v>42141</v>
      </c>
      <c r="B3287" s="269" t="s">
        <v>205</v>
      </c>
      <c r="C3287" s="270">
        <v>11.407</v>
      </c>
      <c r="D3287" s="270">
        <v>5.1680000000000001</v>
      </c>
      <c r="E3287" s="270">
        <v>2.6978999999999997</v>
      </c>
      <c r="F3287" s="270">
        <v>0.22695000000000001</v>
      </c>
      <c r="G3287" s="270">
        <v>2.5568</v>
      </c>
      <c r="H3287" s="270">
        <v>22.056649999999998</v>
      </c>
    </row>
    <row r="3288" spans="1:8">
      <c r="A3288" s="268">
        <v>42141</v>
      </c>
      <c r="B3288" s="269" t="s">
        <v>71</v>
      </c>
      <c r="C3288" s="270">
        <v>0</v>
      </c>
      <c r="D3288" s="270">
        <v>0</v>
      </c>
      <c r="E3288" s="270">
        <v>0</v>
      </c>
      <c r="F3288" s="270">
        <v>0</v>
      </c>
      <c r="G3288" s="270">
        <v>0</v>
      </c>
      <c r="H3288" s="270">
        <v>0</v>
      </c>
    </row>
    <row r="3289" spans="1:8">
      <c r="A3289" s="268">
        <v>42141</v>
      </c>
      <c r="B3289" s="269" t="s">
        <v>206</v>
      </c>
      <c r="C3289" s="270">
        <v>0</v>
      </c>
      <c r="D3289" s="270">
        <v>0</v>
      </c>
      <c r="E3289" s="270">
        <v>0</v>
      </c>
      <c r="F3289" s="270">
        <v>0</v>
      </c>
      <c r="G3289" s="270">
        <v>0</v>
      </c>
      <c r="H3289" s="270">
        <v>0</v>
      </c>
    </row>
    <row r="3290" spans="1:8">
      <c r="A3290" s="268">
        <v>42142</v>
      </c>
      <c r="B3290" s="269" t="s">
        <v>185</v>
      </c>
      <c r="C3290" s="270">
        <v>0</v>
      </c>
      <c r="D3290" s="270">
        <v>0</v>
      </c>
      <c r="E3290" s="270">
        <v>0</v>
      </c>
      <c r="F3290" s="270">
        <v>0</v>
      </c>
      <c r="G3290" s="270">
        <v>0</v>
      </c>
      <c r="H3290" s="270">
        <v>0</v>
      </c>
    </row>
    <row r="3291" spans="1:8">
      <c r="A3291" s="268">
        <v>42142</v>
      </c>
      <c r="B3291" s="269" t="s">
        <v>186</v>
      </c>
      <c r="C3291" s="270">
        <v>0</v>
      </c>
      <c r="D3291" s="270">
        <v>0</v>
      </c>
      <c r="E3291" s="270">
        <v>0</v>
      </c>
      <c r="F3291" s="270">
        <v>0</v>
      </c>
      <c r="G3291" s="270">
        <v>0</v>
      </c>
      <c r="H3291" s="270">
        <v>0</v>
      </c>
    </row>
    <row r="3292" spans="1:8">
      <c r="A3292" s="268">
        <v>42142</v>
      </c>
      <c r="B3292" s="269" t="s">
        <v>187</v>
      </c>
      <c r="C3292" s="270">
        <v>0</v>
      </c>
      <c r="D3292" s="270">
        <v>0</v>
      </c>
      <c r="E3292" s="270">
        <v>0</v>
      </c>
      <c r="F3292" s="270">
        <v>0</v>
      </c>
      <c r="G3292" s="270">
        <v>0</v>
      </c>
      <c r="H3292" s="270">
        <v>0</v>
      </c>
    </row>
    <row r="3293" spans="1:8">
      <c r="A3293" s="268">
        <v>42142</v>
      </c>
      <c r="B3293" s="269" t="s">
        <v>188</v>
      </c>
      <c r="C3293" s="270">
        <v>0</v>
      </c>
      <c r="D3293" s="270">
        <v>0</v>
      </c>
      <c r="E3293" s="270">
        <v>0</v>
      </c>
      <c r="F3293" s="270">
        <v>0</v>
      </c>
      <c r="G3293" s="270">
        <v>0</v>
      </c>
      <c r="H3293" s="270">
        <v>0</v>
      </c>
    </row>
    <row r="3294" spans="1:8">
      <c r="A3294" s="268">
        <v>42142</v>
      </c>
      <c r="B3294" s="269" t="s">
        <v>189</v>
      </c>
      <c r="C3294" s="270">
        <v>0</v>
      </c>
      <c r="D3294" s="270">
        <v>0</v>
      </c>
      <c r="E3294" s="270">
        <v>0</v>
      </c>
      <c r="F3294" s="270">
        <v>0</v>
      </c>
      <c r="G3294" s="270">
        <v>0</v>
      </c>
      <c r="H3294" s="270">
        <v>0</v>
      </c>
    </row>
    <row r="3295" spans="1:8">
      <c r="A3295" s="268">
        <v>42142</v>
      </c>
      <c r="B3295" s="269" t="s">
        <v>190</v>
      </c>
      <c r="C3295" s="270">
        <v>0</v>
      </c>
      <c r="D3295" s="270">
        <v>0</v>
      </c>
      <c r="E3295" s="270">
        <v>0</v>
      </c>
      <c r="F3295" s="270">
        <v>0</v>
      </c>
      <c r="G3295" s="270">
        <v>0</v>
      </c>
      <c r="H3295" s="270">
        <v>0</v>
      </c>
    </row>
    <row r="3296" spans="1:8">
      <c r="A3296" s="268">
        <v>42142</v>
      </c>
      <c r="B3296" s="269" t="s">
        <v>191</v>
      </c>
      <c r="C3296" s="270">
        <v>152.09475</v>
      </c>
      <c r="D3296" s="270">
        <v>68.909499999999994</v>
      </c>
      <c r="E3296" s="270">
        <v>35.972000000000001</v>
      </c>
      <c r="F3296" s="270">
        <v>3.02685</v>
      </c>
      <c r="G3296" s="270">
        <v>34.091799999999999</v>
      </c>
      <c r="H3296" s="270">
        <v>294.0949</v>
      </c>
    </row>
    <row r="3297" spans="1:8">
      <c r="A3297" s="268">
        <v>42142</v>
      </c>
      <c r="B3297" s="269" t="s">
        <v>192</v>
      </c>
      <c r="C3297" s="270">
        <v>1140.7127500000001</v>
      </c>
      <c r="D3297" s="270">
        <v>516.82209999999998</v>
      </c>
      <c r="E3297" s="270">
        <v>269.78829999999999</v>
      </c>
      <c r="F3297" s="270">
        <v>22.699249999999999</v>
      </c>
      <c r="G3297" s="270">
        <v>255.68595000000002</v>
      </c>
      <c r="H3297" s="270">
        <v>2205.7083499999999</v>
      </c>
    </row>
    <row r="3298" spans="1:8">
      <c r="A3298" s="268">
        <v>42142</v>
      </c>
      <c r="B3298" s="269" t="s">
        <v>193</v>
      </c>
      <c r="C3298" s="270">
        <v>3110.3429499999997</v>
      </c>
      <c r="D3298" s="270">
        <v>1409.2013999999999</v>
      </c>
      <c r="E3298" s="270">
        <v>735.62400000000002</v>
      </c>
      <c r="F3298" s="270">
        <v>61.891899999999993</v>
      </c>
      <c r="G3298" s="270">
        <v>697.17084999999997</v>
      </c>
      <c r="H3298" s="270">
        <v>6014.2311</v>
      </c>
    </row>
    <row r="3299" spans="1:8">
      <c r="A3299" s="268">
        <v>42142</v>
      </c>
      <c r="B3299" s="269" t="s">
        <v>65</v>
      </c>
      <c r="C3299" s="270">
        <v>4806.2017499999993</v>
      </c>
      <c r="D3299" s="270">
        <v>2177.5436</v>
      </c>
      <c r="E3299" s="270">
        <v>1136.7101</v>
      </c>
      <c r="F3299" s="270">
        <v>95.637749999999997</v>
      </c>
      <c r="G3299" s="270">
        <v>1077.2908500000001</v>
      </c>
      <c r="H3299" s="270">
        <v>9293.3840499999988</v>
      </c>
    </row>
    <row r="3300" spans="1:8">
      <c r="A3300" s="268">
        <v>42142</v>
      </c>
      <c r="B3300" s="269" t="s">
        <v>194</v>
      </c>
      <c r="C3300" s="270">
        <v>6247.30195</v>
      </c>
      <c r="D3300" s="270">
        <v>2830.4617499999999</v>
      </c>
      <c r="E3300" s="270">
        <v>1477.5431000000001</v>
      </c>
      <c r="F3300" s="270">
        <v>124.3142</v>
      </c>
      <c r="G3300" s="270">
        <v>1400.307</v>
      </c>
      <c r="H3300" s="270">
        <v>12079.928</v>
      </c>
    </row>
    <row r="3301" spans="1:8">
      <c r="A3301" s="268">
        <v>42142</v>
      </c>
      <c r="B3301" s="269" t="s">
        <v>195</v>
      </c>
      <c r="C3301" s="270">
        <v>8958.3948</v>
      </c>
      <c r="D3301" s="270">
        <v>4058.7754999999997</v>
      </c>
      <c r="E3301" s="270">
        <v>2118.7406000000001</v>
      </c>
      <c r="F3301" s="270">
        <v>178.262</v>
      </c>
      <c r="G3301" s="270">
        <v>2007.9881499999999</v>
      </c>
      <c r="H3301" s="270">
        <v>17322.161049999999</v>
      </c>
    </row>
    <row r="3302" spans="1:8">
      <c r="A3302" s="268">
        <v>42142</v>
      </c>
      <c r="B3302" s="269" t="s">
        <v>196</v>
      </c>
      <c r="C3302" s="270">
        <v>9889.9769500000002</v>
      </c>
      <c r="D3302" s="270">
        <v>4480.8463999999994</v>
      </c>
      <c r="E3302" s="270">
        <v>2339.0682499999998</v>
      </c>
      <c r="F3302" s="270">
        <v>196.7988</v>
      </c>
      <c r="G3302" s="270">
        <v>2216.7982999999999</v>
      </c>
      <c r="H3302" s="270">
        <v>19123.488699999998</v>
      </c>
    </row>
    <row r="3303" spans="1:8">
      <c r="A3303" s="268">
        <v>42142</v>
      </c>
      <c r="B3303" s="269" t="s">
        <v>197</v>
      </c>
      <c r="C3303" s="270">
        <v>5718.7719499999994</v>
      </c>
      <c r="D3303" s="270">
        <v>2591.0005999999998</v>
      </c>
      <c r="E3303" s="270">
        <v>1352.5403999999999</v>
      </c>
      <c r="F3303" s="270">
        <v>113.79714999999999</v>
      </c>
      <c r="G3303" s="270">
        <v>1281.8390999999999</v>
      </c>
      <c r="H3303" s="270">
        <v>11057.949200000001</v>
      </c>
    </row>
    <row r="3304" spans="1:8">
      <c r="A3304" s="268">
        <v>42142</v>
      </c>
      <c r="B3304" s="269" t="s">
        <v>198</v>
      </c>
      <c r="C3304" s="270">
        <v>4695.9329500000003</v>
      </c>
      <c r="D3304" s="270">
        <v>2127.5839999999998</v>
      </c>
      <c r="E3304" s="270">
        <v>1110.6304</v>
      </c>
      <c r="F3304" s="270">
        <v>93.443899999999999</v>
      </c>
      <c r="G3304" s="270">
        <v>1052.57455</v>
      </c>
      <c r="H3304" s="270">
        <v>9080.1658000000007</v>
      </c>
    </row>
    <row r="3305" spans="1:8">
      <c r="A3305" s="268">
        <v>42142</v>
      </c>
      <c r="B3305" s="269" t="s">
        <v>199</v>
      </c>
      <c r="C3305" s="270">
        <v>4277.6717500000004</v>
      </c>
      <c r="D3305" s="270">
        <v>1938.0824500000001</v>
      </c>
      <c r="E3305" s="270">
        <v>1011.7073999999999</v>
      </c>
      <c r="F3305" s="270">
        <v>85.120699999999999</v>
      </c>
      <c r="G3305" s="270">
        <v>958.82294999999999</v>
      </c>
      <c r="H3305" s="270">
        <v>8271.4052499999998</v>
      </c>
    </row>
    <row r="3306" spans="1:8">
      <c r="A3306" s="268">
        <v>42142</v>
      </c>
      <c r="B3306" s="269" t="s">
        <v>200</v>
      </c>
      <c r="C3306" s="270">
        <v>2680.6738999999998</v>
      </c>
      <c r="D3306" s="270">
        <v>1214.5318500000001</v>
      </c>
      <c r="E3306" s="270">
        <v>634.0030999999999</v>
      </c>
      <c r="F3306" s="270">
        <v>53.342599999999997</v>
      </c>
      <c r="G3306" s="270">
        <v>600.86245000000008</v>
      </c>
      <c r="H3306" s="270">
        <v>5183.4138999999996</v>
      </c>
    </row>
    <row r="3307" spans="1:8">
      <c r="A3307" s="268">
        <v>42142</v>
      </c>
      <c r="B3307" s="269" t="s">
        <v>201</v>
      </c>
      <c r="C3307" s="270">
        <v>1045.653</v>
      </c>
      <c r="D3307" s="270">
        <v>473.75344999999999</v>
      </c>
      <c r="E3307" s="270">
        <v>247.30664999999999</v>
      </c>
      <c r="F3307" s="270">
        <v>20.80715</v>
      </c>
      <c r="G3307" s="270">
        <v>234.37899999999999</v>
      </c>
      <c r="H3307" s="270">
        <v>2021.8992499999999</v>
      </c>
    </row>
    <row r="3308" spans="1:8">
      <c r="A3308" s="268">
        <v>42142</v>
      </c>
      <c r="B3308" s="269" t="s">
        <v>202</v>
      </c>
      <c r="C3308" s="270">
        <v>1007.6290999999999</v>
      </c>
      <c r="D3308" s="270">
        <v>456.5265</v>
      </c>
      <c r="E3308" s="270">
        <v>238.31365000000002</v>
      </c>
      <c r="F3308" s="270">
        <v>20.050649999999997</v>
      </c>
      <c r="G3308" s="270">
        <v>225.85605000000001</v>
      </c>
      <c r="H3308" s="270">
        <v>1948.3759500000003</v>
      </c>
    </row>
    <row r="3309" spans="1:8">
      <c r="A3309" s="268">
        <v>42142</v>
      </c>
      <c r="B3309" s="269" t="s">
        <v>203</v>
      </c>
      <c r="C3309" s="270">
        <v>718.64864999999998</v>
      </c>
      <c r="D3309" s="270">
        <v>325.5976</v>
      </c>
      <c r="E3309" s="270">
        <v>169.96684999999999</v>
      </c>
      <c r="F3309" s="270">
        <v>14.300400000000002</v>
      </c>
      <c r="G3309" s="270">
        <v>161.08180000000002</v>
      </c>
      <c r="H3309" s="270">
        <v>1389.5953000000002</v>
      </c>
    </row>
    <row r="3310" spans="1:8">
      <c r="A3310" s="268">
        <v>42142</v>
      </c>
      <c r="B3310" s="269" t="s">
        <v>204</v>
      </c>
      <c r="C3310" s="270">
        <v>163.50174999999999</v>
      </c>
      <c r="D3310" s="270">
        <v>74.077500000000001</v>
      </c>
      <c r="E3310" s="270">
        <v>38.669899999999998</v>
      </c>
      <c r="F3310" s="270">
        <v>3.2537999999999996</v>
      </c>
      <c r="G3310" s="270">
        <v>36.648600000000002</v>
      </c>
      <c r="H3310" s="270">
        <v>316.15154999999999</v>
      </c>
    </row>
    <row r="3311" spans="1:8">
      <c r="A3311" s="268">
        <v>42142</v>
      </c>
      <c r="B3311" s="269" t="s">
        <v>205</v>
      </c>
      <c r="C3311" s="270">
        <v>11.407</v>
      </c>
      <c r="D3311" s="270">
        <v>5.1680000000000001</v>
      </c>
      <c r="E3311" s="270">
        <v>2.6978999999999997</v>
      </c>
      <c r="F3311" s="270">
        <v>0.22695000000000001</v>
      </c>
      <c r="G3311" s="270">
        <v>2.5568</v>
      </c>
      <c r="H3311" s="270">
        <v>22.056649999999998</v>
      </c>
    </row>
    <row r="3312" spans="1:8">
      <c r="A3312" s="268">
        <v>42142</v>
      </c>
      <c r="B3312" s="269" t="s">
        <v>71</v>
      </c>
      <c r="C3312" s="270">
        <v>0</v>
      </c>
      <c r="D3312" s="270">
        <v>0</v>
      </c>
      <c r="E3312" s="270">
        <v>0</v>
      </c>
      <c r="F3312" s="270">
        <v>0</v>
      </c>
      <c r="G3312" s="270">
        <v>0</v>
      </c>
      <c r="H3312" s="270">
        <v>0</v>
      </c>
    </row>
    <row r="3313" spans="1:8">
      <c r="A3313" s="268">
        <v>42142</v>
      </c>
      <c r="B3313" s="269" t="s">
        <v>206</v>
      </c>
      <c r="C3313" s="270">
        <v>0</v>
      </c>
      <c r="D3313" s="270">
        <v>0</v>
      </c>
      <c r="E3313" s="270">
        <v>0</v>
      </c>
      <c r="F3313" s="270">
        <v>0</v>
      </c>
      <c r="G3313" s="270">
        <v>0</v>
      </c>
      <c r="H3313" s="270">
        <v>0</v>
      </c>
    </row>
    <row r="3314" spans="1:8">
      <c r="A3314" s="268">
        <v>42143</v>
      </c>
      <c r="B3314" s="269" t="s">
        <v>185</v>
      </c>
      <c r="C3314" s="270">
        <v>0</v>
      </c>
      <c r="D3314" s="270">
        <v>0</v>
      </c>
      <c r="E3314" s="270">
        <v>0</v>
      </c>
      <c r="F3314" s="270">
        <v>0</v>
      </c>
      <c r="G3314" s="270">
        <v>0</v>
      </c>
      <c r="H3314" s="270">
        <v>0</v>
      </c>
    </row>
    <row r="3315" spans="1:8">
      <c r="A3315" s="268">
        <v>42143</v>
      </c>
      <c r="B3315" s="269" t="s">
        <v>186</v>
      </c>
      <c r="C3315" s="270">
        <v>0</v>
      </c>
      <c r="D3315" s="270">
        <v>0</v>
      </c>
      <c r="E3315" s="270">
        <v>0</v>
      </c>
      <c r="F3315" s="270">
        <v>0</v>
      </c>
      <c r="G3315" s="270">
        <v>0</v>
      </c>
      <c r="H3315" s="270">
        <v>0</v>
      </c>
    </row>
    <row r="3316" spans="1:8">
      <c r="A3316" s="268">
        <v>42143</v>
      </c>
      <c r="B3316" s="269" t="s">
        <v>187</v>
      </c>
      <c r="C3316" s="270">
        <v>0</v>
      </c>
      <c r="D3316" s="270">
        <v>0</v>
      </c>
      <c r="E3316" s="270">
        <v>0</v>
      </c>
      <c r="F3316" s="270">
        <v>0</v>
      </c>
      <c r="G3316" s="270">
        <v>0</v>
      </c>
      <c r="H3316" s="270">
        <v>0</v>
      </c>
    </row>
    <row r="3317" spans="1:8">
      <c r="A3317" s="268">
        <v>42143</v>
      </c>
      <c r="B3317" s="269" t="s">
        <v>188</v>
      </c>
      <c r="C3317" s="270">
        <v>0</v>
      </c>
      <c r="D3317" s="270">
        <v>0</v>
      </c>
      <c r="E3317" s="270">
        <v>0</v>
      </c>
      <c r="F3317" s="270">
        <v>0</v>
      </c>
      <c r="G3317" s="270">
        <v>0</v>
      </c>
      <c r="H3317" s="270">
        <v>0</v>
      </c>
    </row>
    <row r="3318" spans="1:8">
      <c r="A3318" s="268">
        <v>42143</v>
      </c>
      <c r="B3318" s="269" t="s">
        <v>189</v>
      </c>
      <c r="C3318" s="270">
        <v>0</v>
      </c>
      <c r="D3318" s="270">
        <v>0</v>
      </c>
      <c r="E3318" s="270">
        <v>0</v>
      </c>
      <c r="F3318" s="270">
        <v>0</v>
      </c>
      <c r="G3318" s="270">
        <v>0</v>
      </c>
      <c r="H3318" s="270">
        <v>0</v>
      </c>
    </row>
    <row r="3319" spans="1:8">
      <c r="A3319" s="268">
        <v>42143</v>
      </c>
      <c r="B3319" s="269" t="s">
        <v>190</v>
      </c>
      <c r="C3319" s="270">
        <v>0</v>
      </c>
      <c r="D3319" s="270">
        <v>0</v>
      </c>
      <c r="E3319" s="270">
        <v>0</v>
      </c>
      <c r="F3319" s="270">
        <v>0</v>
      </c>
      <c r="G3319" s="270">
        <v>0</v>
      </c>
      <c r="H3319" s="270">
        <v>0</v>
      </c>
    </row>
    <row r="3320" spans="1:8">
      <c r="A3320" s="268">
        <v>42143</v>
      </c>
      <c r="B3320" s="269" t="s">
        <v>191</v>
      </c>
      <c r="C3320" s="270">
        <v>64.639949999999999</v>
      </c>
      <c r="D3320" s="270">
        <v>29.286749999999998</v>
      </c>
      <c r="E3320" s="270">
        <v>15.2881</v>
      </c>
      <c r="F3320" s="270">
        <v>1.2860499999999999</v>
      </c>
      <c r="G3320" s="270">
        <v>14.489099999999999</v>
      </c>
      <c r="H3320" s="270">
        <v>124.98994999999999</v>
      </c>
    </row>
    <row r="3321" spans="1:8">
      <c r="A3321" s="268">
        <v>42143</v>
      </c>
      <c r="B3321" s="269" t="s">
        <v>192</v>
      </c>
      <c r="C3321" s="270">
        <v>646.40375000000006</v>
      </c>
      <c r="D3321" s="270">
        <v>292.86579999999998</v>
      </c>
      <c r="E3321" s="270">
        <v>152.88015000000001</v>
      </c>
      <c r="F3321" s="270">
        <v>12.863049999999999</v>
      </c>
      <c r="G3321" s="270">
        <v>144.88844999999998</v>
      </c>
      <c r="H3321" s="270">
        <v>1249.9012000000002</v>
      </c>
    </row>
    <row r="3322" spans="1:8">
      <c r="A3322" s="268">
        <v>42143</v>
      </c>
      <c r="B3322" s="269" t="s">
        <v>193</v>
      </c>
      <c r="C3322" s="270">
        <v>1825.1395499999999</v>
      </c>
      <c r="D3322" s="270">
        <v>826.91485</v>
      </c>
      <c r="E3322" s="270">
        <v>431.66230000000002</v>
      </c>
      <c r="F3322" s="270">
        <v>36.317949999999996</v>
      </c>
      <c r="G3322" s="270">
        <v>409.09735000000001</v>
      </c>
      <c r="H3322" s="270">
        <v>3529.1320000000001</v>
      </c>
    </row>
    <row r="3323" spans="1:8">
      <c r="A3323" s="268">
        <v>42143</v>
      </c>
      <c r="B3323" s="269" t="s">
        <v>65</v>
      </c>
      <c r="C3323" s="270">
        <v>4855.6326499999996</v>
      </c>
      <c r="D3323" s="270">
        <v>2199.9385499999999</v>
      </c>
      <c r="E3323" s="270">
        <v>1148.4009999999998</v>
      </c>
      <c r="F3323" s="270">
        <v>96.621200000000002</v>
      </c>
      <c r="G3323" s="270">
        <v>1088.3706</v>
      </c>
      <c r="H3323" s="270">
        <v>9388.9639999999999</v>
      </c>
    </row>
    <row r="3324" spans="1:8">
      <c r="A3324" s="268">
        <v>42143</v>
      </c>
      <c r="B3324" s="269" t="s">
        <v>194</v>
      </c>
      <c r="C3324" s="270">
        <v>7167.4762500000006</v>
      </c>
      <c r="D3324" s="270">
        <v>3247.36465</v>
      </c>
      <c r="E3324" s="270">
        <v>1695.1728499999999</v>
      </c>
      <c r="F3324" s="270">
        <v>142.6249</v>
      </c>
      <c r="G3324" s="270">
        <v>1606.56035</v>
      </c>
      <c r="H3324" s="270">
        <v>13859.199000000001</v>
      </c>
    </row>
    <row r="3325" spans="1:8">
      <c r="A3325" s="268">
        <v>42143</v>
      </c>
      <c r="B3325" s="269" t="s">
        <v>195</v>
      </c>
      <c r="C3325" s="270">
        <v>8319.5959999999995</v>
      </c>
      <c r="D3325" s="270">
        <v>3769.35475</v>
      </c>
      <c r="E3325" s="270">
        <v>1967.65905</v>
      </c>
      <c r="F3325" s="270">
        <v>165.55024999999998</v>
      </c>
      <c r="G3325" s="270">
        <v>1864.80395</v>
      </c>
      <c r="H3325" s="270">
        <v>16086.964</v>
      </c>
    </row>
    <row r="3326" spans="1:8">
      <c r="A3326" s="268">
        <v>42143</v>
      </c>
      <c r="B3326" s="269" t="s">
        <v>196</v>
      </c>
      <c r="C3326" s="270">
        <v>9711.2652999999991</v>
      </c>
      <c r="D3326" s="270">
        <v>4399.8779500000001</v>
      </c>
      <c r="E3326" s="270">
        <v>2296.8011500000002</v>
      </c>
      <c r="F3326" s="270">
        <v>193.24324999999999</v>
      </c>
      <c r="G3326" s="270">
        <v>2176.74035</v>
      </c>
      <c r="H3326" s="270">
        <v>18777.928</v>
      </c>
    </row>
    <row r="3327" spans="1:8">
      <c r="A3327" s="268">
        <v>42143</v>
      </c>
      <c r="B3327" s="269" t="s">
        <v>197</v>
      </c>
      <c r="C3327" s="270">
        <v>9886.1740499999996</v>
      </c>
      <c r="D3327" s="270">
        <v>4479.1242999999995</v>
      </c>
      <c r="E3327" s="270">
        <v>2338.1689499999998</v>
      </c>
      <c r="F3327" s="270">
        <v>196.72314999999998</v>
      </c>
      <c r="G3327" s="270">
        <v>2215.9457499999999</v>
      </c>
      <c r="H3327" s="270">
        <v>19116.136199999997</v>
      </c>
    </row>
    <row r="3328" spans="1:8">
      <c r="A3328" s="268">
        <v>42143</v>
      </c>
      <c r="B3328" s="269" t="s">
        <v>198</v>
      </c>
      <c r="C3328" s="270">
        <v>9216.9562999999998</v>
      </c>
      <c r="D3328" s="270">
        <v>4175.9216500000002</v>
      </c>
      <c r="E3328" s="270">
        <v>2179.893</v>
      </c>
      <c r="F3328" s="270">
        <v>183.40705</v>
      </c>
      <c r="G3328" s="270">
        <v>2065.9428499999999</v>
      </c>
      <c r="H3328" s="270">
        <v>17822.120849999999</v>
      </c>
    </row>
    <row r="3329" spans="1:8">
      <c r="A3329" s="268">
        <v>42143</v>
      </c>
      <c r="B3329" s="269" t="s">
        <v>199</v>
      </c>
      <c r="C3329" s="270">
        <v>10235.99325</v>
      </c>
      <c r="D3329" s="270">
        <v>4637.6161499999998</v>
      </c>
      <c r="E3329" s="270">
        <v>2420.9045500000002</v>
      </c>
      <c r="F3329" s="270">
        <v>203.68464999999998</v>
      </c>
      <c r="G3329" s="270">
        <v>2294.3557000000001</v>
      </c>
      <c r="H3329" s="270">
        <v>19792.5543</v>
      </c>
    </row>
    <row r="3330" spans="1:8">
      <c r="A3330" s="268">
        <v>42143</v>
      </c>
      <c r="B3330" s="269" t="s">
        <v>200</v>
      </c>
      <c r="C3330" s="270">
        <v>8882.3478500000001</v>
      </c>
      <c r="D3330" s="270">
        <v>4024.3207499999999</v>
      </c>
      <c r="E3330" s="270">
        <v>2100.7546000000002</v>
      </c>
      <c r="F3330" s="270">
        <v>176.74814999999998</v>
      </c>
      <c r="G3330" s="270">
        <v>1990.9422499999998</v>
      </c>
      <c r="H3330" s="270">
        <v>17175.113599999997</v>
      </c>
    </row>
    <row r="3331" spans="1:8">
      <c r="A3331" s="268">
        <v>42143</v>
      </c>
      <c r="B3331" s="269" t="s">
        <v>201</v>
      </c>
      <c r="C3331" s="270">
        <v>6007.7524000000003</v>
      </c>
      <c r="D3331" s="270">
        <v>2721.9294999999997</v>
      </c>
      <c r="E3331" s="270">
        <v>1420.8872000000001</v>
      </c>
      <c r="F3331" s="270">
        <v>119.5474</v>
      </c>
      <c r="G3331" s="270">
        <v>1346.6133499999999</v>
      </c>
      <c r="H3331" s="270">
        <v>11616.72985</v>
      </c>
    </row>
    <row r="3332" spans="1:8">
      <c r="A3332" s="268">
        <v>42143</v>
      </c>
      <c r="B3332" s="269" t="s">
        <v>202</v>
      </c>
      <c r="C3332" s="270">
        <v>2387.8914</v>
      </c>
      <c r="D3332" s="270">
        <v>1081.88085</v>
      </c>
      <c r="E3332" s="270">
        <v>564.75785000000008</v>
      </c>
      <c r="F3332" s="270">
        <v>47.5167</v>
      </c>
      <c r="G3332" s="270">
        <v>535.23649999999998</v>
      </c>
      <c r="H3332" s="270">
        <v>4617.2833000000001</v>
      </c>
    </row>
    <row r="3333" spans="1:8">
      <c r="A3333" s="268">
        <v>42143</v>
      </c>
      <c r="B3333" s="269" t="s">
        <v>203</v>
      </c>
      <c r="C3333" s="270">
        <v>1038.0480499999999</v>
      </c>
      <c r="D3333" s="270">
        <v>470.30839999999995</v>
      </c>
      <c r="E3333" s="270">
        <v>245.50805000000003</v>
      </c>
      <c r="F3333" s="270">
        <v>20.655849999999997</v>
      </c>
      <c r="G3333" s="270">
        <v>232.67389999999997</v>
      </c>
      <c r="H3333" s="270">
        <v>2007.1942499999998</v>
      </c>
    </row>
    <row r="3334" spans="1:8">
      <c r="A3334" s="268">
        <v>42143</v>
      </c>
      <c r="B3334" s="269" t="s">
        <v>204</v>
      </c>
      <c r="C3334" s="270">
        <v>201.52564999999998</v>
      </c>
      <c r="D3334" s="270">
        <v>91.305300000000003</v>
      </c>
      <c r="E3334" s="270">
        <v>47.6629</v>
      </c>
      <c r="F3334" s="270">
        <v>4.0103</v>
      </c>
      <c r="G3334" s="270">
        <v>45.171549999999996</v>
      </c>
      <c r="H3334" s="270">
        <v>389.67570000000001</v>
      </c>
    </row>
    <row r="3335" spans="1:8">
      <c r="A3335" s="268">
        <v>42143</v>
      </c>
      <c r="B3335" s="269" t="s">
        <v>205</v>
      </c>
      <c r="C3335" s="270">
        <v>11.407</v>
      </c>
      <c r="D3335" s="270">
        <v>5.1680000000000001</v>
      </c>
      <c r="E3335" s="270">
        <v>2.6978999999999997</v>
      </c>
      <c r="F3335" s="270">
        <v>0.22695000000000001</v>
      </c>
      <c r="G3335" s="270">
        <v>2.5568</v>
      </c>
      <c r="H3335" s="270">
        <v>22.056649999999998</v>
      </c>
    </row>
    <row r="3336" spans="1:8">
      <c r="A3336" s="268">
        <v>42143</v>
      </c>
      <c r="B3336" s="269" t="s">
        <v>71</v>
      </c>
      <c r="C3336" s="270">
        <v>0</v>
      </c>
      <c r="D3336" s="270">
        <v>0</v>
      </c>
      <c r="E3336" s="270">
        <v>0</v>
      </c>
      <c r="F3336" s="270">
        <v>0</v>
      </c>
      <c r="G3336" s="270">
        <v>0</v>
      </c>
      <c r="H3336" s="270">
        <v>0</v>
      </c>
    </row>
    <row r="3337" spans="1:8">
      <c r="A3337" s="268">
        <v>42143</v>
      </c>
      <c r="B3337" s="269" t="s">
        <v>206</v>
      </c>
      <c r="C3337" s="270">
        <v>0</v>
      </c>
      <c r="D3337" s="270">
        <v>0</v>
      </c>
      <c r="E3337" s="270">
        <v>0</v>
      </c>
      <c r="F3337" s="270">
        <v>0</v>
      </c>
      <c r="G3337" s="270">
        <v>0</v>
      </c>
      <c r="H3337" s="270">
        <v>0</v>
      </c>
    </row>
    <row r="3338" spans="1:8">
      <c r="A3338" s="268">
        <v>42144</v>
      </c>
      <c r="B3338" s="269" t="s">
        <v>185</v>
      </c>
      <c r="C3338" s="270">
        <v>0</v>
      </c>
      <c r="D3338" s="270">
        <v>0</v>
      </c>
      <c r="E3338" s="270">
        <v>0</v>
      </c>
      <c r="F3338" s="270">
        <v>0</v>
      </c>
      <c r="G3338" s="270">
        <v>0</v>
      </c>
      <c r="H3338" s="270">
        <v>0</v>
      </c>
    </row>
    <row r="3339" spans="1:8">
      <c r="A3339" s="268">
        <v>42144</v>
      </c>
      <c r="B3339" s="269" t="s">
        <v>186</v>
      </c>
      <c r="C3339" s="270">
        <v>0</v>
      </c>
      <c r="D3339" s="270">
        <v>0</v>
      </c>
      <c r="E3339" s="270">
        <v>0</v>
      </c>
      <c r="F3339" s="270">
        <v>0</v>
      </c>
      <c r="G3339" s="270">
        <v>0</v>
      </c>
      <c r="H3339" s="270">
        <v>0</v>
      </c>
    </row>
    <row r="3340" spans="1:8">
      <c r="A3340" s="268">
        <v>42144</v>
      </c>
      <c r="B3340" s="269" t="s">
        <v>187</v>
      </c>
      <c r="C3340" s="270">
        <v>0</v>
      </c>
      <c r="D3340" s="270">
        <v>0</v>
      </c>
      <c r="E3340" s="270">
        <v>0</v>
      </c>
      <c r="F3340" s="270">
        <v>0</v>
      </c>
      <c r="G3340" s="270">
        <v>0</v>
      </c>
      <c r="H3340" s="270">
        <v>0</v>
      </c>
    </row>
    <row r="3341" spans="1:8">
      <c r="A3341" s="268">
        <v>42144</v>
      </c>
      <c r="B3341" s="269" t="s">
        <v>188</v>
      </c>
      <c r="C3341" s="270">
        <v>0</v>
      </c>
      <c r="D3341" s="270">
        <v>0</v>
      </c>
      <c r="E3341" s="270">
        <v>0</v>
      </c>
      <c r="F3341" s="270">
        <v>0</v>
      </c>
      <c r="G3341" s="270">
        <v>0</v>
      </c>
      <c r="H3341" s="270">
        <v>0</v>
      </c>
    </row>
    <row r="3342" spans="1:8">
      <c r="A3342" s="268">
        <v>42144</v>
      </c>
      <c r="B3342" s="269" t="s">
        <v>189</v>
      </c>
      <c r="C3342" s="270">
        <v>0</v>
      </c>
      <c r="D3342" s="270">
        <v>0</v>
      </c>
      <c r="E3342" s="270">
        <v>0</v>
      </c>
      <c r="F3342" s="270">
        <v>0</v>
      </c>
      <c r="G3342" s="270">
        <v>0</v>
      </c>
      <c r="H3342" s="270">
        <v>0</v>
      </c>
    </row>
    <row r="3343" spans="1:8">
      <c r="A3343" s="268">
        <v>42144</v>
      </c>
      <c r="B3343" s="269" t="s">
        <v>190</v>
      </c>
      <c r="C3343" s="270">
        <v>0</v>
      </c>
      <c r="D3343" s="270">
        <v>0</v>
      </c>
      <c r="E3343" s="270">
        <v>0</v>
      </c>
      <c r="F3343" s="270">
        <v>0</v>
      </c>
      <c r="G3343" s="270">
        <v>0</v>
      </c>
      <c r="H3343" s="270">
        <v>0</v>
      </c>
    </row>
    <row r="3344" spans="1:8">
      <c r="A3344" s="268">
        <v>42144</v>
      </c>
      <c r="B3344" s="269" t="s">
        <v>191</v>
      </c>
      <c r="C3344" s="270">
        <v>72.244900000000001</v>
      </c>
      <c r="D3344" s="270">
        <v>32.7318</v>
      </c>
      <c r="E3344" s="270">
        <v>17.0867</v>
      </c>
      <c r="F3344" s="270">
        <v>1.4373499999999999</v>
      </c>
      <c r="G3344" s="270">
        <v>16.193349999999999</v>
      </c>
      <c r="H3344" s="270">
        <v>139.69409999999999</v>
      </c>
    </row>
    <row r="3345" spans="1:8">
      <c r="A3345" s="268">
        <v>42144</v>
      </c>
      <c r="B3345" s="269" t="s">
        <v>192</v>
      </c>
      <c r="C3345" s="270">
        <v>817.51044999999999</v>
      </c>
      <c r="D3345" s="270">
        <v>370.38920000000002</v>
      </c>
      <c r="E3345" s="270">
        <v>193.34864999999999</v>
      </c>
      <c r="F3345" s="270">
        <v>16.267300000000002</v>
      </c>
      <c r="G3345" s="270">
        <v>183.2413</v>
      </c>
      <c r="H3345" s="270">
        <v>1580.7568999999999</v>
      </c>
    </row>
    <row r="3346" spans="1:8">
      <c r="A3346" s="268">
        <v>42144</v>
      </c>
      <c r="B3346" s="269" t="s">
        <v>193</v>
      </c>
      <c r="C3346" s="270">
        <v>2882.2004000000002</v>
      </c>
      <c r="D3346" s="270">
        <v>1305.8371500000001</v>
      </c>
      <c r="E3346" s="270">
        <v>681.66600000000005</v>
      </c>
      <c r="F3346" s="270">
        <v>57.352899999999998</v>
      </c>
      <c r="G3346" s="270">
        <v>646.03314999999998</v>
      </c>
      <c r="H3346" s="270">
        <v>5573.0896000000002</v>
      </c>
    </row>
    <row r="3347" spans="1:8">
      <c r="A3347" s="268">
        <v>42144</v>
      </c>
      <c r="B3347" s="269" t="s">
        <v>65</v>
      </c>
      <c r="C3347" s="270">
        <v>5996.3454000000002</v>
      </c>
      <c r="D3347" s="270">
        <v>2716.7606499999997</v>
      </c>
      <c r="E3347" s="270">
        <v>1418.1893</v>
      </c>
      <c r="F3347" s="270">
        <v>119.32045000000001</v>
      </c>
      <c r="G3347" s="270">
        <v>1344.05655</v>
      </c>
      <c r="H3347" s="270">
        <v>11594.672350000001</v>
      </c>
    </row>
    <row r="3348" spans="1:8">
      <c r="A3348" s="268">
        <v>42144</v>
      </c>
      <c r="B3348" s="269" t="s">
        <v>194</v>
      </c>
      <c r="C3348" s="270">
        <v>8585.7624500000002</v>
      </c>
      <c r="D3348" s="270">
        <v>3889.9468000000002</v>
      </c>
      <c r="E3348" s="270">
        <v>2030.61005</v>
      </c>
      <c r="F3348" s="270">
        <v>170.8466</v>
      </c>
      <c r="G3348" s="270">
        <v>1924.4637499999999</v>
      </c>
      <c r="H3348" s="270">
        <v>16601.629650000003</v>
      </c>
    </row>
    <row r="3349" spans="1:8">
      <c r="A3349" s="268">
        <v>42144</v>
      </c>
      <c r="B3349" s="269" t="s">
        <v>195</v>
      </c>
      <c r="C3349" s="270">
        <v>10802.54715</v>
      </c>
      <c r="D3349" s="270">
        <v>4894.3042500000001</v>
      </c>
      <c r="E3349" s="270">
        <v>2554.8994000000002</v>
      </c>
      <c r="F3349" s="270">
        <v>214.95820000000001</v>
      </c>
      <c r="G3349" s="270">
        <v>2421.3465499999998</v>
      </c>
      <c r="H3349" s="270">
        <v>20888.055550000001</v>
      </c>
    </row>
    <row r="3350" spans="1:8">
      <c r="A3350" s="268">
        <v>42144</v>
      </c>
      <c r="B3350" s="269" t="s">
        <v>196</v>
      </c>
      <c r="C3350" s="270">
        <v>11840.5952</v>
      </c>
      <c r="D3350" s="270">
        <v>5364.61265</v>
      </c>
      <c r="E3350" s="270">
        <v>2800.4065999999998</v>
      </c>
      <c r="F3350" s="270">
        <v>235.61404999999999</v>
      </c>
      <c r="G3350" s="270">
        <v>2654.0212999999999</v>
      </c>
      <c r="H3350" s="270">
        <v>22895.249799999998</v>
      </c>
    </row>
    <row r="3351" spans="1:8">
      <c r="A3351" s="268">
        <v>42144</v>
      </c>
      <c r="B3351" s="269" t="s">
        <v>197</v>
      </c>
      <c r="C3351" s="270">
        <v>9836.7439999999988</v>
      </c>
      <c r="D3351" s="270">
        <v>4456.7285000000002</v>
      </c>
      <c r="E3351" s="270">
        <v>2326.4780499999997</v>
      </c>
      <c r="F3351" s="270">
        <v>195.7397</v>
      </c>
      <c r="G3351" s="270">
        <v>2204.866</v>
      </c>
      <c r="H3351" s="270">
        <v>19020.556249999998</v>
      </c>
    </row>
    <row r="3352" spans="1:8">
      <c r="A3352" s="268">
        <v>42144</v>
      </c>
      <c r="B3352" s="269" t="s">
        <v>198</v>
      </c>
      <c r="C3352" s="270">
        <v>8194.1172999999999</v>
      </c>
      <c r="D3352" s="270">
        <v>3712.5050500000002</v>
      </c>
      <c r="E3352" s="270">
        <v>1937.9821499999998</v>
      </c>
      <c r="F3352" s="270">
        <v>163.0538</v>
      </c>
      <c r="G3352" s="270">
        <v>1836.6782999999998</v>
      </c>
      <c r="H3352" s="270">
        <v>15844.336600000001</v>
      </c>
    </row>
    <row r="3353" spans="1:8">
      <c r="A3353" s="268">
        <v>42144</v>
      </c>
      <c r="B3353" s="269" t="s">
        <v>199</v>
      </c>
      <c r="C3353" s="270">
        <v>9551.5655999999999</v>
      </c>
      <c r="D3353" s="270">
        <v>4327.5225500000006</v>
      </c>
      <c r="E3353" s="270">
        <v>2259.0305499999999</v>
      </c>
      <c r="F3353" s="270">
        <v>190.0651</v>
      </c>
      <c r="G3353" s="270">
        <v>2140.9442999999997</v>
      </c>
      <c r="H3353" s="270">
        <v>18469.128099999998</v>
      </c>
    </row>
    <row r="3354" spans="1:8">
      <c r="A3354" s="268">
        <v>42144</v>
      </c>
      <c r="B3354" s="269" t="s">
        <v>200</v>
      </c>
      <c r="C3354" s="270">
        <v>6749.2150499999998</v>
      </c>
      <c r="D3354" s="270">
        <v>3057.8631</v>
      </c>
      <c r="E3354" s="270">
        <v>1596.2498499999999</v>
      </c>
      <c r="F3354" s="270">
        <v>134.30170000000001</v>
      </c>
      <c r="G3354" s="270">
        <v>1512.8087500000001</v>
      </c>
      <c r="H3354" s="270">
        <v>13050.43845</v>
      </c>
    </row>
    <row r="3355" spans="1:8">
      <c r="A3355" s="268">
        <v>42144</v>
      </c>
      <c r="B3355" s="269" t="s">
        <v>201</v>
      </c>
      <c r="C3355" s="270">
        <v>4144.5880999999999</v>
      </c>
      <c r="D3355" s="270">
        <v>1877.78685</v>
      </c>
      <c r="E3355" s="270">
        <v>980.2327499999999</v>
      </c>
      <c r="F3355" s="270">
        <v>82.472949999999997</v>
      </c>
      <c r="G3355" s="270">
        <v>928.99304999999993</v>
      </c>
      <c r="H3355" s="270">
        <v>8014.0736999999999</v>
      </c>
    </row>
    <row r="3356" spans="1:8">
      <c r="A3356" s="268">
        <v>42144</v>
      </c>
      <c r="B3356" s="269" t="s">
        <v>202</v>
      </c>
      <c r="C3356" s="270">
        <v>1779.5115499999999</v>
      </c>
      <c r="D3356" s="270">
        <v>806.24199999999996</v>
      </c>
      <c r="E3356" s="270">
        <v>420.8707</v>
      </c>
      <c r="F3356" s="270">
        <v>35.410150000000002</v>
      </c>
      <c r="G3356" s="270">
        <v>398.87015000000002</v>
      </c>
      <c r="H3356" s="270">
        <v>3440.9045499999997</v>
      </c>
    </row>
    <row r="3357" spans="1:8">
      <c r="A3357" s="268">
        <v>42144</v>
      </c>
      <c r="B3357" s="269" t="s">
        <v>203</v>
      </c>
      <c r="C3357" s="270">
        <v>615.98479999999995</v>
      </c>
      <c r="D3357" s="270">
        <v>279.08389999999997</v>
      </c>
      <c r="E3357" s="270">
        <v>145.68575000000001</v>
      </c>
      <c r="F3357" s="270">
        <v>12.257</v>
      </c>
      <c r="G3357" s="270">
        <v>138.07060000000001</v>
      </c>
      <c r="H3357" s="270">
        <v>1191.08205</v>
      </c>
    </row>
    <row r="3358" spans="1:8">
      <c r="A3358" s="268">
        <v>42144</v>
      </c>
      <c r="B3358" s="269" t="s">
        <v>204</v>
      </c>
      <c r="C3358" s="270">
        <v>83.651899999999998</v>
      </c>
      <c r="D3358" s="270">
        <v>37.900649999999999</v>
      </c>
      <c r="E3358" s="270">
        <v>19.784600000000001</v>
      </c>
      <c r="F3358" s="270">
        <v>1.6642999999999999</v>
      </c>
      <c r="G3358" s="270">
        <v>18.750150000000001</v>
      </c>
      <c r="H3358" s="270">
        <v>161.7516</v>
      </c>
    </row>
    <row r="3359" spans="1:8">
      <c r="A3359" s="268">
        <v>42144</v>
      </c>
      <c r="B3359" s="269" t="s">
        <v>205</v>
      </c>
      <c r="C3359" s="270">
        <v>3.8020499999999999</v>
      </c>
      <c r="D3359" s="270">
        <v>1.72295</v>
      </c>
      <c r="E3359" s="270">
        <v>0.89929999999999999</v>
      </c>
      <c r="F3359" s="270">
        <v>7.5649999999999995E-2</v>
      </c>
      <c r="G3359" s="270">
        <v>0.85254999999999992</v>
      </c>
      <c r="H3359" s="270">
        <v>7.3525</v>
      </c>
    </row>
    <row r="3360" spans="1:8">
      <c r="A3360" s="268">
        <v>42144</v>
      </c>
      <c r="B3360" s="269" t="s">
        <v>71</v>
      </c>
      <c r="C3360" s="270">
        <v>0</v>
      </c>
      <c r="D3360" s="270">
        <v>0</v>
      </c>
      <c r="E3360" s="270">
        <v>0</v>
      </c>
      <c r="F3360" s="270">
        <v>0</v>
      </c>
      <c r="G3360" s="270">
        <v>0</v>
      </c>
      <c r="H3360" s="270">
        <v>0</v>
      </c>
    </row>
    <row r="3361" spans="1:8">
      <c r="A3361" s="268">
        <v>42144</v>
      </c>
      <c r="B3361" s="269" t="s">
        <v>206</v>
      </c>
      <c r="C3361" s="270">
        <v>0</v>
      </c>
      <c r="D3361" s="270">
        <v>0</v>
      </c>
      <c r="E3361" s="270">
        <v>0</v>
      </c>
      <c r="F3361" s="270">
        <v>0</v>
      </c>
      <c r="G3361" s="270">
        <v>0</v>
      </c>
      <c r="H3361" s="270">
        <v>0</v>
      </c>
    </row>
    <row r="3362" spans="1:8">
      <c r="A3362" s="268">
        <v>42145</v>
      </c>
      <c r="B3362" s="269" t="s">
        <v>185</v>
      </c>
      <c r="C3362" s="270">
        <v>0</v>
      </c>
      <c r="D3362" s="270">
        <v>0</v>
      </c>
      <c r="E3362" s="270">
        <v>0</v>
      </c>
      <c r="F3362" s="270">
        <v>0</v>
      </c>
      <c r="G3362" s="270">
        <v>0</v>
      </c>
      <c r="H3362" s="270">
        <v>0</v>
      </c>
    </row>
    <row r="3363" spans="1:8">
      <c r="A3363" s="268">
        <v>42145</v>
      </c>
      <c r="B3363" s="269" t="s">
        <v>186</v>
      </c>
      <c r="C3363" s="270">
        <v>0</v>
      </c>
      <c r="D3363" s="270">
        <v>0</v>
      </c>
      <c r="E3363" s="270">
        <v>0</v>
      </c>
      <c r="F3363" s="270">
        <v>0</v>
      </c>
      <c r="G3363" s="270">
        <v>0</v>
      </c>
      <c r="H3363" s="270">
        <v>0</v>
      </c>
    </row>
    <row r="3364" spans="1:8">
      <c r="A3364" s="268">
        <v>42145</v>
      </c>
      <c r="B3364" s="269" t="s">
        <v>187</v>
      </c>
      <c r="C3364" s="270">
        <v>0</v>
      </c>
      <c r="D3364" s="270">
        <v>0</v>
      </c>
      <c r="E3364" s="270">
        <v>0</v>
      </c>
      <c r="F3364" s="270">
        <v>0</v>
      </c>
      <c r="G3364" s="270">
        <v>0</v>
      </c>
      <c r="H3364" s="270">
        <v>0</v>
      </c>
    </row>
    <row r="3365" spans="1:8">
      <c r="A3365" s="268">
        <v>42145</v>
      </c>
      <c r="B3365" s="269" t="s">
        <v>188</v>
      </c>
      <c r="C3365" s="270">
        <v>0</v>
      </c>
      <c r="D3365" s="270">
        <v>0</v>
      </c>
      <c r="E3365" s="270">
        <v>0</v>
      </c>
      <c r="F3365" s="270">
        <v>0</v>
      </c>
      <c r="G3365" s="270">
        <v>0</v>
      </c>
      <c r="H3365" s="270">
        <v>0</v>
      </c>
    </row>
    <row r="3366" spans="1:8">
      <c r="A3366" s="268">
        <v>42145</v>
      </c>
      <c r="B3366" s="269" t="s">
        <v>189</v>
      </c>
      <c r="C3366" s="270">
        <v>0</v>
      </c>
      <c r="D3366" s="270">
        <v>0</v>
      </c>
      <c r="E3366" s="270">
        <v>0</v>
      </c>
      <c r="F3366" s="270">
        <v>0</v>
      </c>
      <c r="G3366" s="270">
        <v>0</v>
      </c>
      <c r="H3366" s="270">
        <v>0</v>
      </c>
    </row>
    <row r="3367" spans="1:8">
      <c r="A3367" s="268">
        <v>42145</v>
      </c>
      <c r="B3367" s="269" t="s">
        <v>190</v>
      </c>
      <c r="C3367" s="270">
        <v>0</v>
      </c>
      <c r="D3367" s="270">
        <v>0</v>
      </c>
      <c r="E3367" s="270">
        <v>0</v>
      </c>
      <c r="F3367" s="270">
        <v>0</v>
      </c>
      <c r="G3367" s="270">
        <v>0</v>
      </c>
      <c r="H3367" s="270">
        <v>0</v>
      </c>
    </row>
    <row r="3368" spans="1:8">
      <c r="A3368" s="268">
        <v>42145</v>
      </c>
      <c r="B3368" s="269" t="s">
        <v>191</v>
      </c>
      <c r="C3368" s="270">
        <v>117.87375</v>
      </c>
      <c r="D3368" s="270">
        <v>53.404649999999997</v>
      </c>
      <c r="E3368" s="270">
        <v>27.878299999999999</v>
      </c>
      <c r="F3368" s="270">
        <v>2.3451499999999998</v>
      </c>
      <c r="G3368" s="270">
        <v>26.420549999999999</v>
      </c>
      <c r="H3368" s="270">
        <v>227.92240000000001</v>
      </c>
    </row>
    <row r="3369" spans="1:8">
      <c r="A3369" s="268">
        <v>42145</v>
      </c>
      <c r="B3369" s="269" t="s">
        <v>192</v>
      </c>
      <c r="C3369" s="270">
        <v>950.59410000000003</v>
      </c>
      <c r="D3369" s="270">
        <v>430.6848</v>
      </c>
      <c r="E3369" s="270">
        <v>224.82415</v>
      </c>
      <c r="F3369" s="270">
        <v>18.915900000000001</v>
      </c>
      <c r="G3369" s="270">
        <v>213.07204999999999</v>
      </c>
      <c r="H3369" s="270">
        <v>1838.0909999999999</v>
      </c>
    </row>
    <row r="3370" spans="1:8">
      <c r="A3370" s="268">
        <v>42145</v>
      </c>
      <c r="B3370" s="269" t="s">
        <v>193</v>
      </c>
      <c r="C3370" s="270">
        <v>3041.9000999999998</v>
      </c>
      <c r="D3370" s="270">
        <v>1378.1917000000001</v>
      </c>
      <c r="E3370" s="270">
        <v>719.4366</v>
      </c>
      <c r="F3370" s="270">
        <v>60.530200000000001</v>
      </c>
      <c r="G3370" s="270">
        <v>681.82920000000001</v>
      </c>
      <c r="H3370" s="270">
        <v>5881.8878000000004</v>
      </c>
    </row>
    <row r="3371" spans="1:8">
      <c r="A3371" s="268">
        <v>42145</v>
      </c>
      <c r="B3371" s="269" t="s">
        <v>65</v>
      </c>
      <c r="C3371" s="270">
        <v>5692.1550500000003</v>
      </c>
      <c r="D3371" s="270">
        <v>2578.9416499999998</v>
      </c>
      <c r="E3371" s="270">
        <v>1346.2461499999999</v>
      </c>
      <c r="F3371" s="270">
        <v>113.2676</v>
      </c>
      <c r="G3371" s="270">
        <v>1275.8729499999999</v>
      </c>
      <c r="H3371" s="270">
        <v>11006.483399999999</v>
      </c>
    </row>
    <row r="3372" spans="1:8">
      <c r="A3372" s="268">
        <v>42145</v>
      </c>
      <c r="B3372" s="269" t="s">
        <v>194</v>
      </c>
      <c r="C3372" s="270">
        <v>7464.0616499999996</v>
      </c>
      <c r="D3372" s="270">
        <v>3381.7386000000001</v>
      </c>
      <c r="E3372" s="270">
        <v>1765.3173999999999</v>
      </c>
      <c r="F3372" s="270">
        <v>148.52644999999998</v>
      </c>
      <c r="G3372" s="270">
        <v>1673.0388499999999</v>
      </c>
      <c r="H3372" s="270">
        <v>14432.68295</v>
      </c>
    </row>
    <row r="3373" spans="1:8">
      <c r="A3373" s="268">
        <v>42145</v>
      </c>
      <c r="B3373" s="269" t="s">
        <v>195</v>
      </c>
      <c r="C3373" s="270">
        <v>8791.09015</v>
      </c>
      <c r="D3373" s="270">
        <v>3982.97505</v>
      </c>
      <c r="E3373" s="270">
        <v>2079.1713999999997</v>
      </c>
      <c r="F3373" s="270">
        <v>174.93254999999999</v>
      </c>
      <c r="G3373" s="270">
        <v>1970.4869999999999</v>
      </c>
      <c r="H3373" s="270">
        <v>16998.656150000003</v>
      </c>
    </row>
    <row r="3374" spans="1:8">
      <c r="A3374" s="268">
        <v>42145</v>
      </c>
      <c r="B3374" s="269" t="s">
        <v>196</v>
      </c>
      <c r="C3374" s="270">
        <v>10178.957400000001</v>
      </c>
      <c r="D3374" s="270">
        <v>4611.7753000000002</v>
      </c>
      <c r="E3374" s="270">
        <v>2407.4150500000001</v>
      </c>
      <c r="F3374" s="270">
        <v>202.54990000000001</v>
      </c>
      <c r="G3374" s="270">
        <v>2281.5717</v>
      </c>
      <c r="H3374" s="270">
        <v>19682.269350000002</v>
      </c>
    </row>
    <row r="3375" spans="1:8">
      <c r="A3375" s="268">
        <v>42145</v>
      </c>
      <c r="B3375" s="269" t="s">
        <v>197</v>
      </c>
      <c r="C3375" s="270">
        <v>8863.3359</v>
      </c>
      <c r="D3375" s="270">
        <v>4015.7068499999996</v>
      </c>
      <c r="E3375" s="270">
        <v>2096.2581</v>
      </c>
      <c r="F3375" s="270">
        <v>176.3699</v>
      </c>
      <c r="G3375" s="270">
        <v>1986.6803500000001</v>
      </c>
      <c r="H3375" s="270">
        <v>17138.3511</v>
      </c>
    </row>
    <row r="3376" spans="1:8">
      <c r="A3376" s="268">
        <v>42145</v>
      </c>
      <c r="B3376" s="269" t="s">
        <v>198</v>
      </c>
      <c r="C3376" s="270">
        <v>7874.7178999999996</v>
      </c>
      <c r="D3376" s="270">
        <v>3567.7942499999995</v>
      </c>
      <c r="E3376" s="270">
        <v>1862.4418000000001</v>
      </c>
      <c r="F3376" s="270">
        <v>156.69749999999999</v>
      </c>
      <c r="G3376" s="270">
        <v>1765.0862</v>
      </c>
      <c r="H3376" s="270">
        <v>15226.737650000001</v>
      </c>
    </row>
    <row r="3377" spans="1:8">
      <c r="A3377" s="268">
        <v>42145</v>
      </c>
      <c r="B3377" s="269" t="s">
        <v>199</v>
      </c>
      <c r="C3377" s="270">
        <v>5083.7752</v>
      </c>
      <c r="D3377" s="270">
        <v>2303.3036499999998</v>
      </c>
      <c r="E3377" s="270">
        <v>1202.35815</v>
      </c>
      <c r="F3377" s="270">
        <v>101.16105</v>
      </c>
      <c r="G3377" s="270">
        <v>1139.5074500000001</v>
      </c>
      <c r="H3377" s="270">
        <v>9830.1055000000015</v>
      </c>
    </row>
    <row r="3378" spans="1:8">
      <c r="A3378" s="268">
        <v>42145</v>
      </c>
      <c r="B3378" s="269" t="s">
        <v>200</v>
      </c>
      <c r="C3378" s="270">
        <v>3486.7773500000003</v>
      </c>
      <c r="D3378" s="270">
        <v>1579.7521999999999</v>
      </c>
      <c r="E3378" s="270">
        <v>824.65385000000003</v>
      </c>
      <c r="F3378" s="270">
        <v>69.382949999999994</v>
      </c>
      <c r="G3378" s="270">
        <v>781.54694999999992</v>
      </c>
      <c r="H3378" s="270">
        <v>6742.1133</v>
      </c>
    </row>
    <row r="3379" spans="1:8">
      <c r="A3379" s="268">
        <v>42145</v>
      </c>
      <c r="B3379" s="269" t="s">
        <v>201</v>
      </c>
      <c r="C3379" s="270">
        <v>2585.6150000000002</v>
      </c>
      <c r="D3379" s="270">
        <v>1171.4631999999999</v>
      </c>
      <c r="E3379" s="270">
        <v>611.52144999999996</v>
      </c>
      <c r="F3379" s="270">
        <v>51.450499999999998</v>
      </c>
      <c r="G3379" s="270">
        <v>579.55464999999992</v>
      </c>
      <c r="H3379" s="270">
        <v>4999.6048000000001</v>
      </c>
    </row>
    <row r="3380" spans="1:8">
      <c r="A3380" s="268">
        <v>42145</v>
      </c>
      <c r="B3380" s="269" t="s">
        <v>202</v>
      </c>
      <c r="C3380" s="270">
        <v>1760.4995999999999</v>
      </c>
      <c r="D3380" s="270">
        <v>797.62894999999992</v>
      </c>
      <c r="E3380" s="270">
        <v>416.37419999999997</v>
      </c>
      <c r="F3380" s="270">
        <v>35.0319</v>
      </c>
      <c r="G3380" s="270">
        <v>394.60909999999996</v>
      </c>
      <c r="H3380" s="270">
        <v>3404.1437499999997</v>
      </c>
    </row>
    <row r="3381" spans="1:8">
      <c r="A3381" s="268">
        <v>42145</v>
      </c>
      <c r="B3381" s="269" t="s">
        <v>203</v>
      </c>
      <c r="C3381" s="270">
        <v>916.37225000000001</v>
      </c>
      <c r="D3381" s="270">
        <v>415.17995000000002</v>
      </c>
      <c r="E3381" s="270">
        <v>216.73044999999999</v>
      </c>
      <c r="F3381" s="270">
        <v>18.235049999999998</v>
      </c>
      <c r="G3381" s="270">
        <v>205.4008</v>
      </c>
      <c r="H3381" s="270">
        <v>1771.9185</v>
      </c>
    </row>
    <row r="3382" spans="1:8">
      <c r="A3382" s="268">
        <v>42145</v>
      </c>
      <c r="B3382" s="269" t="s">
        <v>204</v>
      </c>
      <c r="C3382" s="270">
        <v>201.52564999999998</v>
      </c>
      <c r="D3382" s="270">
        <v>91.305300000000003</v>
      </c>
      <c r="E3382" s="270">
        <v>47.6629</v>
      </c>
      <c r="F3382" s="270">
        <v>4.0103</v>
      </c>
      <c r="G3382" s="270">
        <v>45.171549999999996</v>
      </c>
      <c r="H3382" s="270">
        <v>389.67570000000001</v>
      </c>
    </row>
    <row r="3383" spans="1:8">
      <c r="A3383" s="268">
        <v>42145</v>
      </c>
      <c r="B3383" s="269" t="s">
        <v>205</v>
      </c>
      <c r="C3383" s="270">
        <v>22.814</v>
      </c>
      <c r="D3383" s="270">
        <v>10.33685</v>
      </c>
      <c r="E3383" s="270">
        <v>5.3957999999999995</v>
      </c>
      <c r="F3383" s="270">
        <v>0.45390000000000003</v>
      </c>
      <c r="G3383" s="270">
        <v>5.1135999999999999</v>
      </c>
      <c r="H3383" s="270">
        <v>44.114149999999995</v>
      </c>
    </row>
    <row r="3384" spans="1:8">
      <c r="A3384" s="268">
        <v>42145</v>
      </c>
      <c r="B3384" s="269" t="s">
        <v>71</v>
      </c>
      <c r="C3384" s="270">
        <v>0</v>
      </c>
      <c r="D3384" s="270">
        <v>0</v>
      </c>
      <c r="E3384" s="270">
        <v>0</v>
      </c>
      <c r="F3384" s="270">
        <v>0</v>
      </c>
      <c r="G3384" s="270">
        <v>0</v>
      </c>
      <c r="H3384" s="270">
        <v>0</v>
      </c>
    </row>
    <row r="3385" spans="1:8">
      <c r="A3385" s="268">
        <v>42145</v>
      </c>
      <c r="B3385" s="269" t="s">
        <v>206</v>
      </c>
      <c r="C3385" s="270">
        <v>0</v>
      </c>
      <c r="D3385" s="270">
        <v>0</v>
      </c>
      <c r="E3385" s="270">
        <v>0</v>
      </c>
      <c r="F3385" s="270">
        <v>0</v>
      </c>
      <c r="G3385" s="270">
        <v>0</v>
      </c>
      <c r="H3385" s="270">
        <v>0</v>
      </c>
    </row>
    <row r="3386" spans="1:8">
      <c r="A3386" s="268">
        <v>42146</v>
      </c>
      <c r="B3386" s="269" t="s">
        <v>185</v>
      </c>
      <c r="C3386" s="270">
        <v>0</v>
      </c>
      <c r="D3386" s="270">
        <v>0</v>
      </c>
      <c r="E3386" s="270">
        <v>0</v>
      </c>
      <c r="F3386" s="270">
        <v>0</v>
      </c>
      <c r="G3386" s="270">
        <v>0</v>
      </c>
      <c r="H3386" s="270">
        <v>0</v>
      </c>
    </row>
    <row r="3387" spans="1:8">
      <c r="A3387" s="268">
        <v>42146</v>
      </c>
      <c r="B3387" s="269" t="s">
        <v>186</v>
      </c>
      <c r="C3387" s="270">
        <v>0</v>
      </c>
      <c r="D3387" s="270">
        <v>0</v>
      </c>
      <c r="E3387" s="270">
        <v>0</v>
      </c>
      <c r="F3387" s="270">
        <v>0</v>
      </c>
      <c r="G3387" s="270">
        <v>0</v>
      </c>
      <c r="H3387" s="270">
        <v>0</v>
      </c>
    </row>
    <row r="3388" spans="1:8">
      <c r="A3388" s="268">
        <v>42146</v>
      </c>
      <c r="B3388" s="269" t="s">
        <v>187</v>
      </c>
      <c r="C3388" s="270">
        <v>0</v>
      </c>
      <c r="D3388" s="270">
        <v>0</v>
      </c>
      <c r="E3388" s="270">
        <v>0</v>
      </c>
      <c r="F3388" s="270">
        <v>0</v>
      </c>
      <c r="G3388" s="270">
        <v>0</v>
      </c>
      <c r="H3388" s="270">
        <v>0</v>
      </c>
    </row>
    <row r="3389" spans="1:8">
      <c r="A3389" s="268">
        <v>42146</v>
      </c>
      <c r="B3389" s="269" t="s">
        <v>188</v>
      </c>
      <c r="C3389" s="270">
        <v>0</v>
      </c>
      <c r="D3389" s="270">
        <v>0</v>
      </c>
      <c r="E3389" s="270">
        <v>0</v>
      </c>
      <c r="F3389" s="270">
        <v>0</v>
      </c>
      <c r="G3389" s="270">
        <v>0</v>
      </c>
      <c r="H3389" s="270">
        <v>0</v>
      </c>
    </row>
    <row r="3390" spans="1:8">
      <c r="A3390" s="268">
        <v>42146</v>
      </c>
      <c r="B3390" s="269" t="s">
        <v>189</v>
      </c>
      <c r="C3390" s="270">
        <v>0</v>
      </c>
      <c r="D3390" s="270">
        <v>0</v>
      </c>
      <c r="E3390" s="270">
        <v>0</v>
      </c>
      <c r="F3390" s="270">
        <v>0</v>
      </c>
      <c r="G3390" s="270">
        <v>0</v>
      </c>
      <c r="H3390" s="270">
        <v>0</v>
      </c>
    </row>
    <row r="3391" spans="1:8">
      <c r="A3391" s="268">
        <v>42146</v>
      </c>
      <c r="B3391" s="269" t="s">
        <v>190</v>
      </c>
      <c r="C3391" s="270">
        <v>0</v>
      </c>
      <c r="D3391" s="270">
        <v>0</v>
      </c>
      <c r="E3391" s="270">
        <v>0</v>
      </c>
      <c r="F3391" s="270">
        <v>0</v>
      </c>
      <c r="G3391" s="270">
        <v>0</v>
      </c>
      <c r="H3391" s="270">
        <v>0</v>
      </c>
    </row>
    <row r="3392" spans="1:8">
      <c r="A3392" s="268">
        <v>42146</v>
      </c>
      <c r="B3392" s="269" t="s">
        <v>191</v>
      </c>
      <c r="C3392" s="270">
        <v>155.89765</v>
      </c>
      <c r="D3392" s="270">
        <v>70.632449999999992</v>
      </c>
      <c r="E3392" s="270">
        <v>36.871299999999998</v>
      </c>
      <c r="F3392" s="270">
        <v>3.1025</v>
      </c>
      <c r="G3392" s="270">
        <v>34.9435</v>
      </c>
      <c r="H3392" s="270">
        <v>301.44739999999996</v>
      </c>
    </row>
    <row r="3393" spans="1:8">
      <c r="A3393" s="268">
        <v>42146</v>
      </c>
      <c r="B3393" s="269" t="s">
        <v>192</v>
      </c>
      <c r="C3393" s="270">
        <v>1041.85095</v>
      </c>
      <c r="D3393" s="270">
        <v>472.03050000000002</v>
      </c>
      <c r="E3393" s="270">
        <v>246.40735000000001</v>
      </c>
      <c r="F3393" s="270">
        <v>20.7315</v>
      </c>
      <c r="G3393" s="270">
        <v>233.52645000000001</v>
      </c>
      <c r="H3393" s="270">
        <v>2014.5467500000002</v>
      </c>
    </row>
    <row r="3394" spans="1:8">
      <c r="A3394" s="268">
        <v>42146</v>
      </c>
      <c r="B3394" s="269" t="s">
        <v>193</v>
      </c>
      <c r="C3394" s="270">
        <v>2490.5552499999999</v>
      </c>
      <c r="D3394" s="270">
        <v>1128.39455</v>
      </c>
      <c r="E3394" s="270">
        <v>589.03895</v>
      </c>
      <c r="F3394" s="270">
        <v>49.559249999999999</v>
      </c>
      <c r="G3394" s="270">
        <v>558.2476999999999</v>
      </c>
      <c r="H3394" s="270">
        <v>4815.7956999999997</v>
      </c>
    </row>
    <row r="3395" spans="1:8">
      <c r="A3395" s="268">
        <v>42146</v>
      </c>
      <c r="B3395" s="269" t="s">
        <v>65</v>
      </c>
      <c r="C3395" s="270">
        <v>3642.6749999999997</v>
      </c>
      <c r="D3395" s="270">
        <v>1650.38465</v>
      </c>
      <c r="E3395" s="270">
        <v>861.52514999999994</v>
      </c>
      <c r="F3395" s="270">
        <v>72.48545</v>
      </c>
      <c r="G3395" s="270">
        <v>816.49045000000001</v>
      </c>
      <c r="H3395" s="270">
        <v>7043.5606999999991</v>
      </c>
    </row>
    <row r="3396" spans="1:8">
      <c r="A3396" s="268">
        <v>42146</v>
      </c>
      <c r="B3396" s="269" t="s">
        <v>194</v>
      </c>
      <c r="C3396" s="270">
        <v>4962.0994000000001</v>
      </c>
      <c r="D3396" s="270">
        <v>2248.17605</v>
      </c>
      <c r="E3396" s="270">
        <v>1173.5805499999999</v>
      </c>
      <c r="F3396" s="270">
        <v>98.740250000000003</v>
      </c>
      <c r="G3396" s="270">
        <v>1112.2343499999999</v>
      </c>
      <c r="H3396" s="270">
        <v>9594.8306000000011</v>
      </c>
    </row>
    <row r="3397" spans="1:8">
      <c r="A3397" s="268">
        <v>42146</v>
      </c>
      <c r="B3397" s="269" t="s">
        <v>195</v>
      </c>
      <c r="C3397" s="270">
        <v>6996.3695499999994</v>
      </c>
      <c r="D3397" s="270">
        <v>3169.8412499999999</v>
      </c>
      <c r="E3397" s="270">
        <v>1654.70435</v>
      </c>
      <c r="F3397" s="270">
        <v>139.21979999999999</v>
      </c>
      <c r="G3397" s="270">
        <v>1568.2075</v>
      </c>
      <c r="H3397" s="270">
        <v>13528.34245</v>
      </c>
    </row>
    <row r="3398" spans="1:8">
      <c r="A3398" s="268">
        <v>42146</v>
      </c>
      <c r="B3398" s="269" t="s">
        <v>196</v>
      </c>
      <c r="C3398" s="270">
        <v>7699.80915</v>
      </c>
      <c r="D3398" s="270">
        <v>3488.5487499999999</v>
      </c>
      <c r="E3398" s="270">
        <v>1821.0740000000001</v>
      </c>
      <c r="F3398" s="270">
        <v>153.2176</v>
      </c>
      <c r="G3398" s="270">
        <v>1725.8808000000001</v>
      </c>
      <c r="H3398" s="270">
        <v>14888.5303</v>
      </c>
    </row>
    <row r="3399" spans="1:8">
      <c r="A3399" s="268">
        <v>42146</v>
      </c>
      <c r="B3399" s="269" t="s">
        <v>197</v>
      </c>
      <c r="C3399" s="270">
        <v>7559.1214</v>
      </c>
      <c r="D3399" s="270">
        <v>3424.8072499999998</v>
      </c>
      <c r="E3399" s="270">
        <v>1787.7998999999998</v>
      </c>
      <c r="F3399" s="270">
        <v>150.4177</v>
      </c>
      <c r="G3399" s="270">
        <v>1694.3457999999998</v>
      </c>
      <c r="H3399" s="270">
        <v>14616.492049999999</v>
      </c>
    </row>
    <row r="3400" spans="1:8">
      <c r="A3400" s="268">
        <v>42146</v>
      </c>
      <c r="B3400" s="269" t="s">
        <v>198</v>
      </c>
      <c r="C3400" s="270">
        <v>5673.1431000000002</v>
      </c>
      <c r="D3400" s="270">
        <v>2570.3277499999999</v>
      </c>
      <c r="E3400" s="270">
        <v>1341.74965</v>
      </c>
      <c r="F3400" s="270">
        <v>112.88935000000001</v>
      </c>
      <c r="G3400" s="270">
        <v>1271.6118999999999</v>
      </c>
      <c r="H3400" s="270">
        <v>10969.721750000001</v>
      </c>
    </row>
    <row r="3401" spans="1:8">
      <c r="A3401" s="268">
        <v>42146</v>
      </c>
      <c r="B3401" s="269" t="s">
        <v>199</v>
      </c>
      <c r="C3401" s="270">
        <v>3844.2006499999998</v>
      </c>
      <c r="D3401" s="270">
        <v>1741.68995</v>
      </c>
      <c r="E3401" s="270">
        <v>909.18804999999998</v>
      </c>
      <c r="F3401" s="270">
        <v>76.494900000000001</v>
      </c>
      <c r="G3401" s="270">
        <v>861.66200000000003</v>
      </c>
      <c r="H3401" s="270">
        <v>7433.2355500000003</v>
      </c>
    </row>
    <row r="3402" spans="1:8">
      <c r="A3402" s="268">
        <v>42146</v>
      </c>
      <c r="B3402" s="269" t="s">
        <v>200</v>
      </c>
      <c r="C3402" s="270">
        <v>4076.1461000000004</v>
      </c>
      <c r="D3402" s="270">
        <v>1846.7771500000001</v>
      </c>
      <c r="E3402" s="270">
        <v>964.04534999999998</v>
      </c>
      <c r="F3402" s="270">
        <v>81.110399999999998</v>
      </c>
      <c r="G3402" s="270">
        <v>913.65139999999997</v>
      </c>
      <c r="H3402" s="270">
        <v>7881.7304000000013</v>
      </c>
    </row>
    <row r="3403" spans="1:8">
      <c r="A3403" s="268">
        <v>42146</v>
      </c>
      <c r="B3403" s="269" t="s">
        <v>201</v>
      </c>
      <c r="C3403" s="270">
        <v>3703.5128999999997</v>
      </c>
      <c r="D3403" s="270">
        <v>1677.9484499999999</v>
      </c>
      <c r="E3403" s="270">
        <v>875.91395</v>
      </c>
      <c r="F3403" s="270">
        <v>73.695849999999993</v>
      </c>
      <c r="G3403" s="270">
        <v>830.12699999999995</v>
      </c>
      <c r="H3403" s="270">
        <v>7161.1981500000002</v>
      </c>
    </row>
    <row r="3404" spans="1:8">
      <c r="A3404" s="268">
        <v>42146</v>
      </c>
      <c r="B3404" s="269" t="s">
        <v>202</v>
      </c>
      <c r="C3404" s="270">
        <v>2551.3931499999999</v>
      </c>
      <c r="D3404" s="270">
        <v>1155.9583499999999</v>
      </c>
      <c r="E3404" s="270">
        <v>603.42774999999995</v>
      </c>
      <c r="F3404" s="270">
        <v>50.769649999999999</v>
      </c>
      <c r="G3404" s="270">
        <v>571.88424999999995</v>
      </c>
      <c r="H3404" s="270">
        <v>4933.4331500000008</v>
      </c>
    </row>
    <row r="3405" spans="1:8">
      <c r="A3405" s="268">
        <v>42146</v>
      </c>
      <c r="B3405" s="269" t="s">
        <v>203</v>
      </c>
      <c r="C3405" s="270">
        <v>1323.2264500000001</v>
      </c>
      <c r="D3405" s="270">
        <v>599.51349999999991</v>
      </c>
      <c r="E3405" s="270">
        <v>312.9547</v>
      </c>
      <c r="F3405" s="270">
        <v>26.330449999999999</v>
      </c>
      <c r="G3405" s="270">
        <v>296.59559999999999</v>
      </c>
      <c r="H3405" s="270">
        <v>2558.6207000000004</v>
      </c>
    </row>
    <row r="3406" spans="1:8">
      <c r="A3406" s="268">
        <v>42146</v>
      </c>
      <c r="B3406" s="269" t="s">
        <v>204</v>
      </c>
      <c r="C3406" s="270">
        <v>247.15449999999998</v>
      </c>
      <c r="D3406" s="270">
        <v>111.97815</v>
      </c>
      <c r="E3406" s="270">
        <v>58.454499999999996</v>
      </c>
      <c r="F3406" s="270">
        <v>4.9180999999999999</v>
      </c>
      <c r="G3406" s="270">
        <v>55.398749999999993</v>
      </c>
      <c r="H3406" s="270">
        <v>477.904</v>
      </c>
    </row>
    <row r="3407" spans="1:8">
      <c r="A3407" s="268">
        <v>42146</v>
      </c>
      <c r="B3407" s="269" t="s">
        <v>205</v>
      </c>
      <c r="C3407" s="270">
        <v>15.209899999999998</v>
      </c>
      <c r="D3407" s="270">
        <v>6.8909499999999992</v>
      </c>
      <c r="E3407" s="270">
        <v>3.5972</v>
      </c>
      <c r="F3407" s="270">
        <v>0.30259999999999998</v>
      </c>
      <c r="G3407" s="270">
        <v>3.4093499999999999</v>
      </c>
      <c r="H3407" s="270">
        <v>29.41</v>
      </c>
    </row>
    <row r="3408" spans="1:8">
      <c r="A3408" s="268">
        <v>42146</v>
      </c>
      <c r="B3408" s="269" t="s">
        <v>71</v>
      </c>
      <c r="C3408" s="270">
        <v>0</v>
      </c>
      <c r="D3408" s="270">
        <v>0</v>
      </c>
      <c r="E3408" s="270">
        <v>0</v>
      </c>
      <c r="F3408" s="270">
        <v>0</v>
      </c>
      <c r="G3408" s="270">
        <v>0</v>
      </c>
      <c r="H3408" s="270">
        <v>0</v>
      </c>
    </row>
    <row r="3409" spans="1:8">
      <c r="A3409" s="268">
        <v>42146</v>
      </c>
      <c r="B3409" s="269" t="s">
        <v>206</v>
      </c>
      <c r="C3409" s="270">
        <v>0</v>
      </c>
      <c r="D3409" s="270">
        <v>0</v>
      </c>
      <c r="E3409" s="270">
        <v>0</v>
      </c>
      <c r="F3409" s="270">
        <v>0</v>
      </c>
      <c r="G3409" s="270">
        <v>0</v>
      </c>
      <c r="H3409" s="270">
        <v>0</v>
      </c>
    </row>
    <row r="3410" spans="1:8">
      <c r="A3410" s="268">
        <v>42147</v>
      </c>
      <c r="B3410" s="269" t="s">
        <v>185</v>
      </c>
      <c r="C3410" s="270">
        <v>0</v>
      </c>
      <c r="D3410" s="270">
        <v>0</v>
      </c>
      <c r="E3410" s="270">
        <v>0</v>
      </c>
      <c r="F3410" s="270">
        <v>0</v>
      </c>
      <c r="G3410" s="270">
        <v>0</v>
      </c>
      <c r="H3410" s="270">
        <v>0</v>
      </c>
    </row>
    <row r="3411" spans="1:8">
      <c r="A3411" s="268">
        <v>42147</v>
      </c>
      <c r="B3411" s="269" t="s">
        <v>186</v>
      </c>
      <c r="C3411" s="270">
        <v>0</v>
      </c>
      <c r="D3411" s="270">
        <v>0</v>
      </c>
      <c r="E3411" s="270">
        <v>0</v>
      </c>
      <c r="F3411" s="270">
        <v>0</v>
      </c>
      <c r="G3411" s="270">
        <v>0</v>
      </c>
      <c r="H3411" s="270">
        <v>0</v>
      </c>
    </row>
    <row r="3412" spans="1:8">
      <c r="A3412" s="268">
        <v>42147</v>
      </c>
      <c r="B3412" s="269" t="s">
        <v>187</v>
      </c>
      <c r="C3412" s="270">
        <v>0</v>
      </c>
      <c r="D3412" s="270">
        <v>0</v>
      </c>
      <c r="E3412" s="270">
        <v>0</v>
      </c>
      <c r="F3412" s="270">
        <v>0</v>
      </c>
      <c r="G3412" s="270">
        <v>0</v>
      </c>
      <c r="H3412" s="270">
        <v>0</v>
      </c>
    </row>
    <row r="3413" spans="1:8">
      <c r="A3413" s="268">
        <v>42147</v>
      </c>
      <c r="B3413" s="269" t="s">
        <v>188</v>
      </c>
      <c r="C3413" s="270">
        <v>0</v>
      </c>
      <c r="D3413" s="270">
        <v>0</v>
      </c>
      <c r="E3413" s="270">
        <v>0</v>
      </c>
      <c r="F3413" s="270">
        <v>0</v>
      </c>
      <c r="G3413" s="270">
        <v>0</v>
      </c>
      <c r="H3413" s="270">
        <v>0</v>
      </c>
    </row>
    <row r="3414" spans="1:8">
      <c r="A3414" s="268">
        <v>42147</v>
      </c>
      <c r="B3414" s="269" t="s">
        <v>189</v>
      </c>
      <c r="C3414" s="270">
        <v>0</v>
      </c>
      <c r="D3414" s="270">
        <v>0</v>
      </c>
      <c r="E3414" s="270">
        <v>0</v>
      </c>
      <c r="F3414" s="270">
        <v>0</v>
      </c>
      <c r="G3414" s="270">
        <v>0</v>
      </c>
      <c r="H3414" s="270">
        <v>0</v>
      </c>
    </row>
    <row r="3415" spans="1:8">
      <c r="A3415" s="268">
        <v>42147</v>
      </c>
      <c r="B3415" s="269" t="s">
        <v>190</v>
      </c>
      <c r="C3415" s="270">
        <v>0</v>
      </c>
      <c r="D3415" s="270">
        <v>0</v>
      </c>
      <c r="E3415" s="270">
        <v>0</v>
      </c>
      <c r="F3415" s="270">
        <v>0</v>
      </c>
      <c r="G3415" s="270">
        <v>0</v>
      </c>
      <c r="H3415" s="270">
        <v>0</v>
      </c>
    </row>
    <row r="3416" spans="1:8">
      <c r="A3416" s="268">
        <v>42147</v>
      </c>
      <c r="B3416" s="269" t="s">
        <v>191</v>
      </c>
      <c r="C3416" s="270">
        <v>178.71164999999999</v>
      </c>
      <c r="D3416" s="270">
        <v>80.968450000000004</v>
      </c>
      <c r="E3416" s="270">
        <v>42.267099999999999</v>
      </c>
      <c r="F3416" s="270">
        <v>3.5564</v>
      </c>
      <c r="G3416" s="270">
        <v>40.057099999999998</v>
      </c>
      <c r="H3416" s="270">
        <v>345.56069999999994</v>
      </c>
    </row>
    <row r="3417" spans="1:8">
      <c r="A3417" s="268">
        <v>42147</v>
      </c>
      <c r="B3417" s="269" t="s">
        <v>192</v>
      </c>
      <c r="C3417" s="270">
        <v>1098.8859500000001</v>
      </c>
      <c r="D3417" s="270">
        <v>497.87219999999996</v>
      </c>
      <c r="E3417" s="270">
        <v>259.89685000000003</v>
      </c>
      <c r="F3417" s="270">
        <v>21.866250000000001</v>
      </c>
      <c r="G3417" s="270">
        <v>246.31130000000002</v>
      </c>
      <c r="H3417" s="270">
        <v>2124.8325499999996</v>
      </c>
    </row>
    <row r="3418" spans="1:8">
      <c r="A3418" s="268">
        <v>42147</v>
      </c>
      <c r="B3418" s="269" t="s">
        <v>193</v>
      </c>
      <c r="C3418" s="270">
        <v>2589.41705</v>
      </c>
      <c r="D3418" s="270">
        <v>1173.18615</v>
      </c>
      <c r="E3418" s="270">
        <v>612.42075</v>
      </c>
      <c r="F3418" s="270">
        <v>51.526150000000001</v>
      </c>
      <c r="G3418" s="270">
        <v>580.40719999999999</v>
      </c>
      <c r="H3418" s="270">
        <v>5006.9573</v>
      </c>
    </row>
    <row r="3419" spans="1:8">
      <c r="A3419" s="268">
        <v>42147</v>
      </c>
      <c r="B3419" s="269" t="s">
        <v>65</v>
      </c>
      <c r="C3419" s="270">
        <v>3809.9796499999998</v>
      </c>
      <c r="D3419" s="270">
        <v>1726.1850999999999</v>
      </c>
      <c r="E3419" s="270">
        <v>901.09435000000008</v>
      </c>
      <c r="F3419" s="270">
        <v>75.814049999999995</v>
      </c>
      <c r="G3419" s="270">
        <v>853.99159999999995</v>
      </c>
      <c r="H3419" s="270">
        <v>7367.0647499999995</v>
      </c>
    </row>
    <row r="3420" spans="1:8">
      <c r="A3420" s="268">
        <v>42147</v>
      </c>
      <c r="B3420" s="269" t="s">
        <v>194</v>
      </c>
      <c r="C3420" s="270">
        <v>5144.6130999999996</v>
      </c>
      <c r="D3420" s="270">
        <v>2330.8674500000002</v>
      </c>
      <c r="E3420" s="270">
        <v>1216.74695</v>
      </c>
      <c r="F3420" s="270">
        <v>102.3723</v>
      </c>
      <c r="G3420" s="270">
        <v>1153.144</v>
      </c>
      <c r="H3420" s="270">
        <v>9947.7438000000002</v>
      </c>
    </row>
    <row r="3421" spans="1:8">
      <c r="A3421" s="268">
        <v>42147</v>
      </c>
      <c r="B3421" s="269" t="s">
        <v>195</v>
      </c>
      <c r="C3421" s="270">
        <v>6897.5077499999998</v>
      </c>
      <c r="D3421" s="270">
        <v>3125.0505000000003</v>
      </c>
      <c r="E3421" s="270">
        <v>1631.3225499999999</v>
      </c>
      <c r="F3421" s="270">
        <v>137.25289999999998</v>
      </c>
      <c r="G3421" s="270">
        <v>1546.048</v>
      </c>
      <c r="H3421" s="270">
        <v>13337.181699999999</v>
      </c>
    </row>
    <row r="3422" spans="1:8">
      <c r="A3422" s="268">
        <v>42147</v>
      </c>
      <c r="B3422" s="269" t="s">
        <v>196</v>
      </c>
      <c r="C3422" s="270">
        <v>7467.8636999999999</v>
      </c>
      <c r="D3422" s="270">
        <v>3383.46155</v>
      </c>
      <c r="E3422" s="270">
        <v>1766.2166999999999</v>
      </c>
      <c r="F3422" s="270">
        <v>148.60209999999998</v>
      </c>
      <c r="G3422" s="270">
        <v>1673.8914</v>
      </c>
      <c r="H3422" s="270">
        <v>14440.035449999998</v>
      </c>
    </row>
    <row r="3423" spans="1:8">
      <c r="A3423" s="268">
        <v>42147</v>
      </c>
      <c r="B3423" s="269" t="s">
        <v>197</v>
      </c>
      <c r="C3423" s="270">
        <v>9118.0944999999992</v>
      </c>
      <c r="D3423" s="270">
        <v>4131.1300499999998</v>
      </c>
      <c r="E3423" s="270">
        <v>2156.5111999999999</v>
      </c>
      <c r="F3423" s="270">
        <v>181.4393</v>
      </c>
      <c r="G3423" s="270">
        <v>2043.7842000000001</v>
      </c>
      <c r="H3423" s="270">
        <v>17630.95925</v>
      </c>
    </row>
    <row r="3424" spans="1:8">
      <c r="A3424" s="268">
        <v>42147</v>
      </c>
      <c r="B3424" s="269" t="s">
        <v>198</v>
      </c>
      <c r="C3424" s="270">
        <v>8536.3315500000008</v>
      </c>
      <c r="D3424" s="270">
        <v>3867.5510000000004</v>
      </c>
      <c r="E3424" s="270">
        <v>2018.9191499999999</v>
      </c>
      <c r="F3424" s="270">
        <v>169.86314999999999</v>
      </c>
      <c r="G3424" s="270">
        <v>1913.384</v>
      </c>
      <c r="H3424" s="270">
        <v>16506.048849999999</v>
      </c>
    </row>
    <row r="3425" spans="1:8">
      <c r="A3425" s="268">
        <v>42147</v>
      </c>
      <c r="B3425" s="269" t="s">
        <v>199</v>
      </c>
      <c r="C3425" s="270">
        <v>7110.4412499999999</v>
      </c>
      <c r="D3425" s="270">
        <v>3221.5237999999999</v>
      </c>
      <c r="E3425" s="270">
        <v>1681.68335</v>
      </c>
      <c r="F3425" s="270">
        <v>141.48929999999999</v>
      </c>
      <c r="G3425" s="270">
        <v>1593.7763499999999</v>
      </c>
      <c r="H3425" s="270">
        <v>13748.914050000003</v>
      </c>
    </row>
    <row r="3426" spans="1:8">
      <c r="A3426" s="268">
        <v>42147</v>
      </c>
      <c r="B3426" s="269" t="s">
        <v>200</v>
      </c>
      <c r="C3426" s="270">
        <v>5882.2736999999997</v>
      </c>
      <c r="D3426" s="270">
        <v>2665.0789500000001</v>
      </c>
      <c r="E3426" s="270">
        <v>1391.2103</v>
      </c>
      <c r="F3426" s="270">
        <v>117.05009999999999</v>
      </c>
      <c r="G3426" s="270">
        <v>1318.4876999999999</v>
      </c>
      <c r="H3426" s="270">
        <v>11374.100750000001</v>
      </c>
    </row>
    <row r="3427" spans="1:8">
      <c r="A3427" s="268">
        <v>42147</v>
      </c>
      <c r="B3427" s="269" t="s">
        <v>201</v>
      </c>
      <c r="C3427" s="270">
        <v>5365.1507000000001</v>
      </c>
      <c r="D3427" s="270">
        <v>2430.7858000000001</v>
      </c>
      <c r="E3427" s="270">
        <v>1268.90635</v>
      </c>
      <c r="F3427" s="270">
        <v>106.75999999999999</v>
      </c>
      <c r="G3427" s="270">
        <v>1202.5766000000001</v>
      </c>
      <c r="H3427" s="270">
        <v>10374.179450000001</v>
      </c>
    </row>
    <row r="3428" spans="1:8">
      <c r="A3428" s="268">
        <v>42147</v>
      </c>
      <c r="B3428" s="269" t="s">
        <v>202</v>
      </c>
      <c r="C3428" s="270">
        <v>4129.3790499999996</v>
      </c>
      <c r="D3428" s="270">
        <v>1870.8959</v>
      </c>
      <c r="E3428" s="270">
        <v>976.63554999999997</v>
      </c>
      <c r="F3428" s="270">
        <v>82.169499999999999</v>
      </c>
      <c r="G3428" s="270">
        <v>925.58370000000002</v>
      </c>
      <c r="H3428" s="270">
        <v>7984.6636999999992</v>
      </c>
    </row>
    <row r="3429" spans="1:8">
      <c r="A3429" s="268">
        <v>42147</v>
      </c>
      <c r="B3429" s="269" t="s">
        <v>203</v>
      </c>
      <c r="C3429" s="270">
        <v>1912.5943499999998</v>
      </c>
      <c r="D3429" s="270">
        <v>866.53845000000001</v>
      </c>
      <c r="E3429" s="270">
        <v>452.34535000000005</v>
      </c>
      <c r="F3429" s="270">
        <v>38.058749999999996</v>
      </c>
      <c r="G3429" s="270">
        <v>428.70004999999998</v>
      </c>
      <c r="H3429" s="270">
        <v>3698.2369499999991</v>
      </c>
    </row>
    <row r="3430" spans="1:8">
      <c r="A3430" s="268">
        <v>42147</v>
      </c>
      <c r="B3430" s="269" t="s">
        <v>204</v>
      </c>
      <c r="C3430" s="270">
        <v>212.93265</v>
      </c>
      <c r="D3430" s="270">
        <v>96.473299999999995</v>
      </c>
      <c r="E3430" s="270">
        <v>50.360799999999998</v>
      </c>
      <c r="F3430" s="270">
        <v>4.2372500000000004</v>
      </c>
      <c r="G3430" s="270">
        <v>47.728349999999999</v>
      </c>
      <c r="H3430" s="270">
        <v>411.73235</v>
      </c>
    </row>
    <row r="3431" spans="1:8">
      <c r="A3431" s="268">
        <v>42147</v>
      </c>
      <c r="B3431" s="269" t="s">
        <v>205</v>
      </c>
      <c r="C3431" s="270">
        <v>15.209899999999998</v>
      </c>
      <c r="D3431" s="270">
        <v>6.8909499999999992</v>
      </c>
      <c r="E3431" s="270">
        <v>3.5972</v>
      </c>
      <c r="F3431" s="270">
        <v>0.30259999999999998</v>
      </c>
      <c r="G3431" s="270">
        <v>3.4093499999999999</v>
      </c>
      <c r="H3431" s="270">
        <v>29.41</v>
      </c>
    </row>
    <row r="3432" spans="1:8">
      <c r="A3432" s="268">
        <v>42147</v>
      </c>
      <c r="B3432" s="269" t="s">
        <v>71</v>
      </c>
      <c r="C3432" s="270">
        <v>0</v>
      </c>
      <c r="D3432" s="270">
        <v>0</v>
      </c>
      <c r="E3432" s="270">
        <v>0</v>
      </c>
      <c r="F3432" s="270">
        <v>0</v>
      </c>
      <c r="G3432" s="270">
        <v>0</v>
      </c>
      <c r="H3432" s="270">
        <v>0</v>
      </c>
    </row>
    <row r="3433" spans="1:8">
      <c r="A3433" s="268">
        <v>42147</v>
      </c>
      <c r="B3433" s="269" t="s">
        <v>206</v>
      </c>
      <c r="C3433" s="270">
        <v>0</v>
      </c>
      <c r="D3433" s="270">
        <v>0</v>
      </c>
      <c r="E3433" s="270">
        <v>0</v>
      </c>
      <c r="F3433" s="270">
        <v>0</v>
      </c>
      <c r="G3433" s="270">
        <v>0</v>
      </c>
      <c r="H3433" s="270">
        <v>0</v>
      </c>
    </row>
    <row r="3434" spans="1:8">
      <c r="A3434" s="268">
        <v>42148</v>
      </c>
      <c r="B3434" s="269" t="s">
        <v>185</v>
      </c>
      <c r="C3434" s="270">
        <v>0</v>
      </c>
      <c r="D3434" s="270">
        <v>0</v>
      </c>
      <c r="E3434" s="270">
        <v>0</v>
      </c>
      <c r="F3434" s="270">
        <v>0</v>
      </c>
      <c r="G3434" s="270">
        <v>0</v>
      </c>
      <c r="H3434" s="270">
        <v>0</v>
      </c>
    </row>
    <row r="3435" spans="1:8">
      <c r="A3435" s="268">
        <v>42148</v>
      </c>
      <c r="B3435" s="269" t="s">
        <v>186</v>
      </c>
      <c r="C3435" s="270">
        <v>0</v>
      </c>
      <c r="D3435" s="270">
        <v>0</v>
      </c>
      <c r="E3435" s="270">
        <v>0</v>
      </c>
      <c r="F3435" s="270">
        <v>0</v>
      </c>
      <c r="G3435" s="270">
        <v>0</v>
      </c>
      <c r="H3435" s="270">
        <v>0</v>
      </c>
    </row>
    <row r="3436" spans="1:8">
      <c r="A3436" s="268">
        <v>42148</v>
      </c>
      <c r="B3436" s="269" t="s">
        <v>187</v>
      </c>
      <c r="C3436" s="270">
        <v>0</v>
      </c>
      <c r="D3436" s="270">
        <v>0</v>
      </c>
      <c r="E3436" s="270">
        <v>0</v>
      </c>
      <c r="F3436" s="270">
        <v>0</v>
      </c>
      <c r="G3436" s="270">
        <v>0</v>
      </c>
      <c r="H3436" s="270">
        <v>0</v>
      </c>
    </row>
    <row r="3437" spans="1:8">
      <c r="A3437" s="268">
        <v>42148</v>
      </c>
      <c r="B3437" s="269" t="s">
        <v>188</v>
      </c>
      <c r="C3437" s="270">
        <v>0</v>
      </c>
      <c r="D3437" s="270">
        <v>0</v>
      </c>
      <c r="E3437" s="270">
        <v>0</v>
      </c>
      <c r="F3437" s="270">
        <v>0</v>
      </c>
      <c r="G3437" s="270">
        <v>0</v>
      </c>
      <c r="H3437" s="270">
        <v>0</v>
      </c>
    </row>
    <row r="3438" spans="1:8">
      <c r="A3438" s="268">
        <v>42148</v>
      </c>
      <c r="B3438" s="269" t="s">
        <v>189</v>
      </c>
      <c r="C3438" s="270">
        <v>0</v>
      </c>
      <c r="D3438" s="270">
        <v>0</v>
      </c>
      <c r="E3438" s="270">
        <v>0</v>
      </c>
      <c r="F3438" s="270">
        <v>0</v>
      </c>
      <c r="G3438" s="270">
        <v>0</v>
      </c>
      <c r="H3438" s="270">
        <v>0</v>
      </c>
    </row>
    <row r="3439" spans="1:8">
      <c r="A3439" s="268">
        <v>42148</v>
      </c>
      <c r="B3439" s="269" t="s">
        <v>190</v>
      </c>
      <c r="C3439" s="270">
        <v>0</v>
      </c>
      <c r="D3439" s="270">
        <v>0</v>
      </c>
      <c r="E3439" s="270">
        <v>0</v>
      </c>
      <c r="F3439" s="270">
        <v>0</v>
      </c>
      <c r="G3439" s="270">
        <v>0</v>
      </c>
      <c r="H3439" s="270">
        <v>0</v>
      </c>
    </row>
    <row r="3440" spans="1:8">
      <c r="A3440" s="268">
        <v>42148</v>
      </c>
      <c r="B3440" s="269" t="s">
        <v>191</v>
      </c>
      <c r="C3440" s="270">
        <v>148.2927</v>
      </c>
      <c r="D3440" s="270">
        <v>67.186549999999997</v>
      </c>
      <c r="E3440" s="270">
        <v>35.072699999999998</v>
      </c>
      <c r="F3440" s="270">
        <v>2.9512</v>
      </c>
      <c r="G3440" s="270">
        <v>33.239249999999998</v>
      </c>
      <c r="H3440" s="270">
        <v>286.74239999999998</v>
      </c>
    </row>
    <row r="3441" spans="1:8">
      <c r="A3441" s="268">
        <v>42148</v>
      </c>
      <c r="B3441" s="269" t="s">
        <v>192</v>
      </c>
      <c r="C3441" s="270">
        <v>1030.4439500000001</v>
      </c>
      <c r="D3441" s="270">
        <v>466.86250000000001</v>
      </c>
      <c r="E3441" s="270">
        <v>243.70944999999998</v>
      </c>
      <c r="F3441" s="270">
        <v>20.504550000000002</v>
      </c>
      <c r="G3441" s="270">
        <v>230.96964999999997</v>
      </c>
      <c r="H3441" s="270">
        <v>1992.4900999999998</v>
      </c>
    </row>
    <row r="3442" spans="1:8">
      <c r="A3442" s="268">
        <v>42148</v>
      </c>
      <c r="B3442" s="269" t="s">
        <v>193</v>
      </c>
      <c r="C3442" s="270">
        <v>3110.3429499999997</v>
      </c>
      <c r="D3442" s="270">
        <v>1409.2013999999999</v>
      </c>
      <c r="E3442" s="270">
        <v>735.62400000000002</v>
      </c>
      <c r="F3442" s="270">
        <v>61.891899999999993</v>
      </c>
      <c r="G3442" s="270">
        <v>697.17084999999997</v>
      </c>
      <c r="H3442" s="270">
        <v>6014.2311</v>
      </c>
    </row>
    <row r="3443" spans="1:8">
      <c r="A3443" s="268">
        <v>42148</v>
      </c>
      <c r="B3443" s="269" t="s">
        <v>65</v>
      </c>
      <c r="C3443" s="270">
        <v>3905.0385499999993</v>
      </c>
      <c r="D3443" s="270">
        <v>1769.2537499999999</v>
      </c>
      <c r="E3443" s="270">
        <v>923.57684999999992</v>
      </c>
      <c r="F3443" s="270">
        <v>77.706149999999994</v>
      </c>
      <c r="G3443" s="270">
        <v>875.29854999999986</v>
      </c>
      <c r="H3443" s="270">
        <v>7550.8738499999981</v>
      </c>
    </row>
    <row r="3444" spans="1:8">
      <c r="A3444" s="268">
        <v>42148</v>
      </c>
      <c r="B3444" s="269" t="s">
        <v>194</v>
      </c>
      <c r="C3444" s="270">
        <v>5273.8938500000004</v>
      </c>
      <c r="D3444" s="270">
        <v>2389.4401000000003</v>
      </c>
      <c r="E3444" s="270">
        <v>1247.3231499999999</v>
      </c>
      <c r="F3444" s="270">
        <v>104.9444</v>
      </c>
      <c r="G3444" s="270">
        <v>1182.1222</v>
      </c>
      <c r="H3444" s="270">
        <v>10197.7237</v>
      </c>
    </row>
    <row r="3445" spans="1:8">
      <c r="A3445" s="268">
        <v>42148</v>
      </c>
      <c r="B3445" s="269" t="s">
        <v>195</v>
      </c>
      <c r="C3445" s="270">
        <v>6159.8471499999996</v>
      </c>
      <c r="D3445" s="270">
        <v>2790.8389999999999</v>
      </c>
      <c r="E3445" s="270">
        <v>1456.8591999999999</v>
      </c>
      <c r="F3445" s="270">
        <v>122.57425000000001</v>
      </c>
      <c r="G3445" s="270">
        <v>1380.7042999999999</v>
      </c>
      <c r="H3445" s="270">
        <v>11910.823899999999</v>
      </c>
    </row>
    <row r="3446" spans="1:8">
      <c r="A3446" s="268">
        <v>42148</v>
      </c>
      <c r="B3446" s="269" t="s">
        <v>196</v>
      </c>
      <c r="C3446" s="270">
        <v>6627.5392499999998</v>
      </c>
      <c r="D3446" s="270">
        <v>3002.7355000000002</v>
      </c>
      <c r="E3446" s="270">
        <v>1567.47225</v>
      </c>
      <c r="F3446" s="270">
        <v>131.88004999999998</v>
      </c>
      <c r="G3446" s="270">
        <v>1485.53565</v>
      </c>
      <c r="H3446" s="270">
        <v>12815.162700000001</v>
      </c>
    </row>
    <row r="3447" spans="1:8">
      <c r="A3447" s="268">
        <v>42148</v>
      </c>
      <c r="B3447" s="269" t="s">
        <v>197</v>
      </c>
      <c r="C3447" s="270">
        <v>8562.9475999999995</v>
      </c>
      <c r="D3447" s="270">
        <v>3879.6107999999995</v>
      </c>
      <c r="E3447" s="270">
        <v>2025.21425</v>
      </c>
      <c r="F3447" s="270">
        <v>170.39269999999999</v>
      </c>
      <c r="G3447" s="270">
        <v>1919.3501500000002</v>
      </c>
      <c r="H3447" s="270">
        <v>16557.515500000001</v>
      </c>
    </row>
    <row r="3448" spans="1:8">
      <c r="A3448" s="268">
        <v>42148</v>
      </c>
      <c r="B3448" s="269" t="s">
        <v>198</v>
      </c>
      <c r="C3448" s="270">
        <v>10601.02065</v>
      </c>
      <c r="D3448" s="270">
        <v>4802.9989500000001</v>
      </c>
      <c r="E3448" s="270">
        <v>2507.2365</v>
      </c>
      <c r="F3448" s="270">
        <v>210.9479</v>
      </c>
      <c r="G3448" s="270">
        <v>2376.1758500000001</v>
      </c>
      <c r="H3448" s="270">
        <v>20498.379849999998</v>
      </c>
    </row>
    <row r="3449" spans="1:8">
      <c r="A3449" s="268">
        <v>42148</v>
      </c>
      <c r="B3449" s="269" t="s">
        <v>199</v>
      </c>
      <c r="C3449" s="270">
        <v>10391.89005</v>
      </c>
      <c r="D3449" s="270">
        <v>4708.2485999999999</v>
      </c>
      <c r="E3449" s="270">
        <v>2457.7750000000001</v>
      </c>
      <c r="F3449" s="270">
        <v>206.78629999999998</v>
      </c>
      <c r="G3449" s="270">
        <v>2329.3000499999998</v>
      </c>
      <c r="H3449" s="270">
        <v>20093.999999999996</v>
      </c>
    </row>
    <row r="3450" spans="1:8">
      <c r="A3450" s="268">
        <v>42148</v>
      </c>
      <c r="B3450" s="269" t="s">
        <v>200</v>
      </c>
      <c r="C3450" s="270">
        <v>9319.6209999999992</v>
      </c>
      <c r="D3450" s="270">
        <v>4222.4353499999997</v>
      </c>
      <c r="E3450" s="270">
        <v>2204.1741000000002</v>
      </c>
      <c r="F3450" s="270">
        <v>185.44959999999998</v>
      </c>
      <c r="G3450" s="270">
        <v>2088.9549000000002</v>
      </c>
      <c r="H3450" s="270">
        <v>18020.63495</v>
      </c>
    </row>
    <row r="3451" spans="1:8">
      <c r="A3451" s="268">
        <v>42148</v>
      </c>
      <c r="B3451" s="269" t="s">
        <v>201</v>
      </c>
      <c r="C3451" s="270">
        <v>7110.4412499999999</v>
      </c>
      <c r="D3451" s="270">
        <v>3221.5237999999999</v>
      </c>
      <c r="E3451" s="270">
        <v>1681.68335</v>
      </c>
      <c r="F3451" s="270">
        <v>141.48929999999999</v>
      </c>
      <c r="G3451" s="270">
        <v>1593.7763499999999</v>
      </c>
      <c r="H3451" s="270">
        <v>13748.914050000003</v>
      </c>
    </row>
    <row r="3452" spans="1:8">
      <c r="A3452" s="268">
        <v>42148</v>
      </c>
      <c r="B3452" s="269" t="s">
        <v>202</v>
      </c>
      <c r="C3452" s="270">
        <v>4087.5531000000001</v>
      </c>
      <c r="D3452" s="270">
        <v>1851.94515</v>
      </c>
      <c r="E3452" s="270">
        <v>966.74324999999999</v>
      </c>
      <c r="F3452" s="270">
        <v>81.337350000000001</v>
      </c>
      <c r="G3452" s="270">
        <v>916.20820000000003</v>
      </c>
      <c r="H3452" s="270">
        <v>7903.7870499999999</v>
      </c>
    </row>
    <row r="3453" spans="1:8">
      <c r="A3453" s="268">
        <v>42148</v>
      </c>
      <c r="B3453" s="269" t="s">
        <v>203</v>
      </c>
      <c r="C3453" s="270">
        <v>1250.98155</v>
      </c>
      <c r="D3453" s="270">
        <v>566.7817</v>
      </c>
      <c r="E3453" s="270">
        <v>295.86799999999999</v>
      </c>
      <c r="F3453" s="270">
        <v>24.8931</v>
      </c>
      <c r="G3453" s="270">
        <v>280.40224999999998</v>
      </c>
      <c r="H3453" s="270">
        <v>2418.9266000000002</v>
      </c>
    </row>
    <row r="3454" spans="1:8">
      <c r="A3454" s="268">
        <v>42148</v>
      </c>
      <c r="B3454" s="269" t="s">
        <v>204</v>
      </c>
      <c r="C3454" s="270">
        <v>186.31659999999999</v>
      </c>
      <c r="D3454" s="270">
        <v>84.414349999999999</v>
      </c>
      <c r="E3454" s="270">
        <v>44.0657</v>
      </c>
      <c r="F3454" s="270">
        <v>3.7077</v>
      </c>
      <c r="G3454" s="270">
        <v>41.7622</v>
      </c>
      <c r="H3454" s="270">
        <v>360.26655</v>
      </c>
    </row>
    <row r="3455" spans="1:8">
      <c r="A3455" s="268">
        <v>42148</v>
      </c>
      <c r="B3455" s="269" t="s">
        <v>205</v>
      </c>
      <c r="C3455" s="270">
        <v>11.407</v>
      </c>
      <c r="D3455" s="270">
        <v>5.1680000000000001</v>
      </c>
      <c r="E3455" s="270">
        <v>2.6978999999999997</v>
      </c>
      <c r="F3455" s="270">
        <v>0.22695000000000001</v>
      </c>
      <c r="G3455" s="270">
        <v>2.5568</v>
      </c>
      <c r="H3455" s="270">
        <v>22.056649999999998</v>
      </c>
    </row>
    <row r="3456" spans="1:8">
      <c r="A3456" s="268">
        <v>42148</v>
      </c>
      <c r="B3456" s="269" t="s">
        <v>71</v>
      </c>
      <c r="C3456" s="270">
        <v>0</v>
      </c>
      <c r="D3456" s="270">
        <v>0</v>
      </c>
      <c r="E3456" s="270">
        <v>0</v>
      </c>
      <c r="F3456" s="270">
        <v>0</v>
      </c>
      <c r="G3456" s="270">
        <v>0</v>
      </c>
      <c r="H3456" s="270">
        <v>0</v>
      </c>
    </row>
    <row r="3457" spans="1:8">
      <c r="A3457" s="268">
        <v>42148</v>
      </c>
      <c r="B3457" s="269" t="s">
        <v>206</v>
      </c>
      <c r="C3457" s="270">
        <v>0</v>
      </c>
      <c r="D3457" s="270">
        <v>0</v>
      </c>
      <c r="E3457" s="270">
        <v>0</v>
      </c>
      <c r="F3457" s="270">
        <v>0</v>
      </c>
      <c r="G3457" s="270">
        <v>0</v>
      </c>
      <c r="H3457" s="270">
        <v>0</v>
      </c>
    </row>
    <row r="3458" spans="1:8">
      <c r="A3458" s="268">
        <v>42149</v>
      </c>
      <c r="B3458" s="269" t="s">
        <v>185</v>
      </c>
      <c r="C3458" s="270">
        <v>0</v>
      </c>
      <c r="D3458" s="270">
        <v>0</v>
      </c>
      <c r="E3458" s="270">
        <v>0</v>
      </c>
      <c r="F3458" s="270">
        <v>0</v>
      </c>
      <c r="G3458" s="270">
        <v>0</v>
      </c>
      <c r="H3458" s="270">
        <v>0</v>
      </c>
    </row>
    <row r="3459" spans="1:8">
      <c r="A3459" s="268">
        <v>42149</v>
      </c>
      <c r="B3459" s="269" t="s">
        <v>186</v>
      </c>
      <c r="C3459" s="270">
        <v>0</v>
      </c>
      <c r="D3459" s="270">
        <v>0</v>
      </c>
      <c r="E3459" s="270">
        <v>0</v>
      </c>
      <c r="F3459" s="270">
        <v>0</v>
      </c>
      <c r="G3459" s="270">
        <v>0</v>
      </c>
      <c r="H3459" s="270">
        <v>0</v>
      </c>
    </row>
    <row r="3460" spans="1:8">
      <c r="A3460" s="268">
        <v>42149</v>
      </c>
      <c r="B3460" s="269" t="s">
        <v>187</v>
      </c>
      <c r="C3460" s="270">
        <v>0</v>
      </c>
      <c r="D3460" s="270">
        <v>0</v>
      </c>
      <c r="E3460" s="270">
        <v>0</v>
      </c>
      <c r="F3460" s="270">
        <v>0</v>
      </c>
      <c r="G3460" s="270">
        <v>0</v>
      </c>
      <c r="H3460" s="270">
        <v>0</v>
      </c>
    </row>
    <row r="3461" spans="1:8">
      <c r="A3461" s="268">
        <v>42149</v>
      </c>
      <c r="B3461" s="269" t="s">
        <v>188</v>
      </c>
      <c r="C3461" s="270">
        <v>0</v>
      </c>
      <c r="D3461" s="270">
        <v>0</v>
      </c>
      <c r="E3461" s="270">
        <v>0</v>
      </c>
      <c r="F3461" s="270">
        <v>0</v>
      </c>
      <c r="G3461" s="270">
        <v>0</v>
      </c>
      <c r="H3461" s="270">
        <v>0</v>
      </c>
    </row>
    <row r="3462" spans="1:8">
      <c r="A3462" s="268">
        <v>42149</v>
      </c>
      <c r="B3462" s="269" t="s">
        <v>189</v>
      </c>
      <c r="C3462" s="270">
        <v>0</v>
      </c>
      <c r="D3462" s="270">
        <v>0</v>
      </c>
      <c r="E3462" s="270">
        <v>0</v>
      </c>
      <c r="F3462" s="270">
        <v>0</v>
      </c>
      <c r="G3462" s="270">
        <v>0</v>
      </c>
      <c r="H3462" s="270">
        <v>0</v>
      </c>
    </row>
    <row r="3463" spans="1:8">
      <c r="A3463" s="268">
        <v>42149</v>
      </c>
      <c r="B3463" s="269" t="s">
        <v>190</v>
      </c>
      <c r="C3463" s="270">
        <v>0</v>
      </c>
      <c r="D3463" s="270">
        <v>0</v>
      </c>
      <c r="E3463" s="270">
        <v>0</v>
      </c>
      <c r="F3463" s="270">
        <v>0</v>
      </c>
      <c r="G3463" s="270">
        <v>0</v>
      </c>
      <c r="H3463" s="270">
        <v>0</v>
      </c>
    </row>
    <row r="3464" spans="1:8">
      <c r="A3464" s="268">
        <v>42149</v>
      </c>
      <c r="B3464" s="269" t="s">
        <v>191</v>
      </c>
      <c r="C3464" s="270">
        <v>155.89765</v>
      </c>
      <c r="D3464" s="270">
        <v>70.632449999999992</v>
      </c>
      <c r="E3464" s="270">
        <v>36.871299999999998</v>
      </c>
      <c r="F3464" s="270">
        <v>3.1025</v>
      </c>
      <c r="G3464" s="270">
        <v>34.9435</v>
      </c>
      <c r="H3464" s="270">
        <v>301.44739999999996</v>
      </c>
    </row>
    <row r="3465" spans="1:8">
      <c r="A3465" s="268">
        <v>42149</v>
      </c>
      <c r="B3465" s="269" t="s">
        <v>192</v>
      </c>
      <c r="C3465" s="270">
        <v>866.94135000000006</v>
      </c>
      <c r="D3465" s="270">
        <v>392.78500000000003</v>
      </c>
      <c r="E3465" s="270">
        <v>205.03955000000002</v>
      </c>
      <c r="F3465" s="270">
        <v>17.25075</v>
      </c>
      <c r="G3465" s="270">
        <v>194.32104999999999</v>
      </c>
      <c r="H3465" s="270">
        <v>1676.3377</v>
      </c>
    </row>
    <row r="3466" spans="1:8">
      <c r="A3466" s="268">
        <v>42149</v>
      </c>
      <c r="B3466" s="269" t="s">
        <v>193</v>
      </c>
      <c r="C3466" s="270">
        <v>2152.1439</v>
      </c>
      <c r="D3466" s="270">
        <v>975.07069999999999</v>
      </c>
      <c r="E3466" s="270">
        <v>509.00125000000003</v>
      </c>
      <c r="F3466" s="270">
        <v>42.82555</v>
      </c>
      <c r="G3466" s="270">
        <v>482.39454999999998</v>
      </c>
      <c r="H3466" s="270">
        <v>4161.43595</v>
      </c>
    </row>
    <row r="3467" spans="1:8">
      <c r="A3467" s="268">
        <v>42149</v>
      </c>
      <c r="B3467" s="269" t="s">
        <v>65</v>
      </c>
      <c r="C3467" s="270">
        <v>5406.9766500000005</v>
      </c>
      <c r="D3467" s="270">
        <v>2449.7365500000001</v>
      </c>
      <c r="E3467" s="270">
        <v>1278.79865</v>
      </c>
      <c r="F3467" s="270">
        <v>107.59299999999999</v>
      </c>
      <c r="G3467" s="270">
        <v>1211.9521</v>
      </c>
      <c r="H3467" s="270">
        <v>10455.056949999998</v>
      </c>
    </row>
    <row r="3468" spans="1:8">
      <c r="A3468" s="268">
        <v>42149</v>
      </c>
      <c r="B3468" s="269" t="s">
        <v>194</v>
      </c>
      <c r="C3468" s="270">
        <v>7779.6590000000006</v>
      </c>
      <c r="D3468" s="270">
        <v>3524.7255999999998</v>
      </c>
      <c r="E3468" s="270">
        <v>1839.9592999999998</v>
      </c>
      <c r="F3468" s="270">
        <v>154.80625000000001</v>
      </c>
      <c r="G3468" s="270">
        <v>1743.77925</v>
      </c>
      <c r="H3468" s="270">
        <v>15042.929400000001</v>
      </c>
    </row>
    <row r="3469" spans="1:8">
      <c r="A3469" s="268">
        <v>42149</v>
      </c>
      <c r="B3469" s="269" t="s">
        <v>195</v>
      </c>
      <c r="C3469" s="270">
        <v>11372.9031</v>
      </c>
      <c r="D3469" s="270">
        <v>5152.7152999999998</v>
      </c>
      <c r="E3469" s="270">
        <v>2689.7935499999999</v>
      </c>
      <c r="F3469" s="270">
        <v>226.30740000000003</v>
      </c>
      <c r="G3469" s="270">
        <v>2549.18995</v>
      </c>
      <c r="H3469" s="270">
        <v>21990.909299999999</v>
      </c>
    </row>
    <row r="3470" spans="1:8">
      <c r="A3470" s="268">
        <v>42149</v>
      </c>
      <c r="B3470" s="269" t="s">
        <v>196</v>
      </c>
      <c r="C3470" s="270">
        <v>10867.187099999999</v>
      </c>
      <c r="D3470" s="270">
        <v>4923.5910000000003</v>
      </c>
      <c r="E3470" s="270">
        <v>2570.1875</v>
      </c>
      <c r="F3470" s="270">
        <v>216.24424999999999</v>
      </c>
      <c r="G3470" s="270">
        <v>2435.83565</v>
      </c>
      <c r="H3470" s="270">
        <v>21013.045499999997</v>
      </c>
    </row>
    <row r="3471" spans="1:8">
      <c r="A3471" s="268">
        <v>42149</v>
      </c>
      <c r="B3471" s="269" t="s">
        <v>197</v>
      </c>
      <c r="C3471" s="270">
        <v>10509.763799999999</v>
      </c>
      <c r="D3471" s="270">
        <v>4761.6532499999994</v>
      </c>
      <c r="E3471" s="270">
        <v>2485.6532999999999</v>
      </c>
      <c r="F3471" s="270">
        <v>209.13230000000001</v>
      </c>
      <c r="G3471" s="270">
        <v>2355.7206000000001</v>
      </c>
      <c r="H3471" s="270">
        <v>20321.92325</v>
      </c>
    </row>
    <row r="3472" spans="1:8">
      <c r="A3472" s="268">
        <v>42149</v>
      </c>
      <c r="B3472" s="269" t="s">
        <v>198</v>
      </c>
      <c r="C3472" s="270">
        <v>10958.443950000001</v>
      </c>
      <c r="D3472" s="270">
        <v>4964.9367000000002</v>
      </c>
      <c r="E3472" s="270">
        <v>2591.7706999999996</v>
      </c>
      <c r="F3472" s="270">
        <v>218.06069999999997</v>
      </c>
      <c r="G3472" s="270">
        <v>2456.2909</v>
      </c>
      <c r="H3472" s="270">
        <v>21189.502950000002</v>
      </c>
    </row>
    <row r="3473" spans="1:8">
      <c r="A3473" s="268">
        <v>42149</v>
      </c>
      <c r="B3473" s="269" t="s">
        <v>199</v>
      </c>
      <c r="C3473" s="270">
        <v>10836.76815</v>
      </c>
      <c r="D3473" s="270">
        <v>4909.8091000000004</v>
      </c>
      <c r="E3473" s="270">
        <v>2562.9931000000001</v>
      </c>
      <c r="F3473" s="270">
        <v>215.63905</v>
      </c>
      <c r="G3473" s="270">
        <v>2429.0178000000001</v>
      </c>
      <c r="H3473" s="270">
        <v>20954.227199999998</v>
      </c>
    </row>
    <row r="3474" spans="1:8">
      <c r="A3474" s="268">
        <v>42149</v>
      </c>
      <c r="B3474" s="269" t="s">
        <v>200</v>
      </c>
      <c r="C3474" s="270">
        <v>10475.542799999999</v>
      </c>
      <c r="D3474" s="270">
        <v>4746.1484</v>
      </c>
      <c r="E3474" s="270">
        <v>2477.5595999999996</v>
      </c>
      <c r="F3474" s="270">
        <v>208.45144999999999</v>
      </c>
      <c r="G3474" s="270">
        <v>2348.0501999999997</v>
      </c>
      <c r="H3474" s="270">
        <v>20255.75245</v>
      </c>
    </row>
    <row r="3475" spans="1:8">
      <c r="A3475" s="268">
        <v>42149</v>
      </c>
      <c r="B3475" s="269" t="s">
        <v>201</v>
      </c>
      <c r="C3475" s="270">
        <v>7445.0496999999996</v>
      </c>
      <c r="D3475" s="270">
        <v>3373.1246999999998</v>
      </c>
      <c r="E3475" s="270">
        <v>1760.8208999999999</v>
      </c>
      <c r="F3475" s="270">
        <v>148.1482</v>
      </c>
      <c r="G3475" s="270">
        <v>1668.7778000000001</v>
      </c>
      <c r="H3475" s="270">
        <v>14395.921299999996</v>
      </c>
    </row>
    <row r="3476" spans="1:8">
      <c r="A3476" s="268">
        <v>42149</v>
      </c>
      <c r="B3476" s="269" t="s">
        <v>202</v>
      </c>
      <c r="C3476" s="270">
        <v>3064.7140999999997</v>
      </c>
      <c r="D3476" s="270">
        <v>1388.52855</v>
      </c>
      <c r="E3476" s="270">
        <v>724.83240000000001</v>
      </c>
      <c r="F3476" s="270">
        <v>60.984099999999991</v>
      </c>
      <c r="G3476" s="270">
        <v>686.94280000000003</v>
      </c>
      <c r="H3476" s="270">
        <v>5926.0019499999999</v>
      </c>
    </row>
    <row r="3477" spans="1:8">
      <c r="A3477" s="268">
        <v>42149</v>
      </c>
      <c r="B3477" s="269" t="s">
        <v>203</v>
      </c>
      <c r="C3477" s="270">
        <v>1182.5387000000001</v>
      </c>
      <c r="D3477" s="270">
        <v>535.77200000000005</v>
      </c>
      <c r="E3477" s="270">
        <v>279.68059999999997</v>
      </c>
      <c r="F3477" s="270">
        <v>23.531400000000001</v>
      </c>
      <c r="G3477" s="270">
        <v>265.06144999999998</v>
      </c>
      <c r="H3477" s="270">
        <v>2286.5841500000001</v>
      </c>
    </row>
    <row r="3478" spans="1:8">
      <c r="A3478" s="268">
        <v>42149</v>
      </c>
      <c r="B3478" s="269" t="s">
        <v>204</v>
      </c>
      <c r="C3478" s="270">
        <v>319.39940000000001</v>
      </c>
      <c r="D3478" s="270">
        <v>144.70995000000002</v>
      </c>
      <c r="E3478" s="270">
        <v>75.541200000000003</v>
      </c>
      <c r="F3478" s="270">
        <v>6.3554500000000003</v>
      </c>
      <c r="G3478" s="270">
        <v>71.592100000000002</v>
      </c>
      <c r="H3478" s="270">
        <v>617.59809999999993</v>
      </c>
    </row>
    <row r="3479" spans="1:8">
      <c r="A3479" s="268">
        <v>42149</v>
      </c>
      <c r="B3479" s="269" t="s">
        <v>205</v>
      </c>
      <c r="C3479" s="270">
        <v>34.220999999999997</v>
      </c>
      <c r="D3479" s="270">
        <v>15.504849999999999</v>
      </c>
      <c r="E3479" s="270">
        <v>8.0937000000000001</v>
      </c>
      <c r="F3479" s="270">
        <v>0.68085000000000007</v>
      </c>
      <c r="G3479" s="270">
        <v>7.670399999999999</v>
      </c>
      <c r="H3479" s="270">
        <v>66.1708</v>
      </c>
    </row>
    <row r="3480" spans="1:8">
      <c r="A3480" s="268">
        <v>42149</v>
      </c>
      <c r="B3480" s="269" t="s">
        <v>71</v>
      </c>
      <c r="C3480" s="270">
        <v>0</v>
      </c>
      <c r="D3480" s="270">
        <v>0</v>
      </c>
      <c r="E3480" s="270">
        <v>0</v>
      </c>
      <c r="F3480" s="270">
        <v>0</v>
      </c>
      <c r="G3480" s="270">
        <v>0</v>
      </c>
      <c r="H3480" s="270">
        <v>0</v>
      </c>
    </row>
    <row r="3481" spans="1:8">
      <c r="A3481" s="268">
        <v>42149</v>
      </c>
      <c r="B3481" s="269" t="s">
        <v>206</v>
      </c>
      <c r="C3481" s="270">
        <v>0</v>
      </c>
      <c r="D3481" s="270">
        <v>0</v>
      </c>
      <c r="E3481" s="270">
        <v>0</v>
      </c>
      <c r="F3481" s="270">
        <v>0</v>
      </c>
      <c r="G3481" s="270">
        <v>0</v>
      </c>
      <c r="H3481" s="270">
        <v>0</v>
      </c>
    </row>
    <row r="3482" spans="1:8">
      <c r="A3482" s="268">
        <v>42150</v>
      </c>
      <c r="B3482" s="269" t="s">
        <v>185</v>
      </c>
      <c r="C3482" s="270">
        <v>0</v>
      </c>
      <c r="D3482" s="270">
        <v>0</v>
      </c>
      <c r="E3482" s="270">
        <v>0</v>
      </c>
      <c r="F3482" s="270">
        <v>0</v>
      </c>
      <c r="G3482" s="270">
        <v>0</v>
      </c>
      <c r="H3482" s="270">
        <v>0</v>
      </c>
    </row>
    <row r="3483" spans="1:8">
      <c r="A3483" s="268">
        <v>42150</v>
      </c>
      <c r="B3483" s="269" t="s">
        <v>186</v>
      </c>
      <c r="C3483" s="270">
        <v>0</v>
      </c>
      <c r="D3483" s="270">
        <v>0</v>
      </c>
      <c r="E3483" s="270">
        <v>0</v>
      </c>
      <c r="F3483" s="270">
        <v>0</v>
      </c>
      <c r="G3483" s="270">
        <v>0</v>
      </c>
      <c r="H3483" s="270">
        <v>0</v>
      </c>
    </row>
    <row r="3484" spans="1:8">
      <c r="A3484" s="268">
        <v>42150</v>
      </c>
      <c r="B3484" s="269" t="s">
        <v>187</v>
      </c>
      <c r="C3484" s="270">
        <v>0</v>
      </c>
      <c r="D3484" s="270">
        <v>0</v>
      </c>
      <c r="E3484" s="270">
        <v>0</v>
      </c>
      <c r="F3484" s="270">
        <v>0</v>
      </c>
      <c r="G3484" s="270">
        <v>0</v>
      </c>
      <c r="H3484" s="270">
        <v>0</v>
      </c>
    </row>
    <row r="3485" spans="1:8">
      <c r="A3485" s="268">
        <v>42150</v>
      </c>
      <c r="B3485" s="269" t="s">
        <v>188</v>
      </c>
      <c r="C3485" s="270">
        <v>0</v>
      </c>
      <c r="D3485" s="270">
        <v>0</v>
      </c>
      <c r="E3485" s="270">
        <v>0</v>
      </c>
      <c r="F3485" s="270">
        <v>0</v>
      </c>
      <c r="G3485" s="270">
        <v>0</v>
      </c>
      <c r="H3485" s="270">
        <v>0</v>
      </c>
    </row>
    <row r="3486" spans="1:8">
      <c r="A3486" s="268">
        <v>42150</v>
      </c>
      <c r="B3486" s="269" t="s">
        <v>189</v>
      </c>
      <c r="C3486" s="270">
        <v>0</v>
      </c>
      <c r="D3486" s="270">
        <v>0</v>
      </c>
      <c r="E3486" s="270">
        <v>0</v>
      </c>
      <c r="F3486" s="270">
        <v>0</v>
      </c>
      <c r="G3486" s="270">
        <v>0</v>
      </c>
      <c r="H3486" s="270">
        <v>0</v>
      </c>
    </row>
    <row r="3487" spans="1:8">
      <c r="A3487" s="268">
        <v>42150</v>
      </c>
      <c r="B3487" s="269" t="s">
        <v>190</v>
      </c>
      <c r="C3487" s="270">
        <v>0</v>
      </c>
      <c r="D3487" s="270">
        <v>0</v>
      </c>
      <c r="E3487" s="270">
        <v>0</v>
      </c>
      <c r="F3487" s="270">
        <v>0</v>
      </c>
      <c r="G3487" s="270">
        <v>0</v>
      </c>
      <c r="H3487" s="270">
        <v>0</v>
      </c>
    </row>
    <row r="3488" spans="1:8">
      <c r="A3488" s="268">
        <v>42150</v>
      </c>
      <c r="B3488" s="269" t="s">
        <v>191</v>
      </c>
      <c r="C3488" s="270">
        <v>125.4787</v>
      </c>
      <c r="D3488" s="270">
        <v>56.850549999999991</v>
      </c>
      <c r="E3488" s="270">
        <v>29.6769</v>
      </c>
      <c r="F3488" s="270">
        <v>2.4973000000000001</v>
      </c>
      <c r="G3488" s="270">
        <v>28.125649999999997</v>
      </c>
      <c r="H3488" s="270">
        <v>242.62909999999997</v>
      </c>
    </row>
    <row r="3489" spans="1:8">
      <c r="A3489" s="268">
        <v>42150</v>
      </c>
      <c r="B3489" s="269" t="s">
        <v>192</v>
      </c>
      <c r="C3489" s="270">
        <v>673.02064999999993</v>
      </c>
      <c r="D3489" s="270">
        <v>304.92475000000002</v>
      </c>
      <c r="E3489" s="270">
        <v>159.17524999999998</v>
      </c>
      <c r="F3489" s="270">
        <v>13.3926</v>
      </c>
      <c r="G3489" s="270">
        <v>150.8546</v>
      </c>
      <c r="H3489" s="270">
        <v>1301.3678499999996</v>
      </c>
    </row>
    <row r="3490" spans="1:8">
      <c r="A3490" s="268">
        <v>42150</v>
      </c>
      <c r="B3490" s="269" t="s">
        <v>193</v>
      </c>
      <c r="C3490" s="270">
        <v>1665.43985</v>
      </c>
      <c r="D3490" s="270">
        <v>754.56029999999998</v>
      </c>
      <c r="E3490" s="270">
        <v>393.89169999999996</v>
      </c>
      <c r="F3490" s="270">
        <v>33.140649999999994</v>
      </c>
      <c r="G3490" s="270">
        <v>373.30129999999997</v>
      </c>
      <c r="H3490" s="270">
        <v>3220.3337999999999</v>
      </c>
    </row>
    <row r="3491" spans="1:8">
      <c r="A3491" s="268">
        <v>42150</v>
      </c>
      <c r="B3491" s="269" t="s">
        <v>65</v>
      </c>
      <c r="C3491" s="270">
        <v>3049.5041999999999</v>
      </c>
      <c r="D3491" s="270">
        <v>1381.6375999999998</v>
      </c>
      <c r="E3491" s="270">
        <v>721.23519999999996</v>
      </c>
      <c r="F3491" s="270">
        <v>60.6815</v>
      </c>
      <c r="G3491" s="270">
        <v>683.53430000000003</v>
      </c>
      <c r="H3491" s="270">
        <v>5896.5928000000004</v>
      </c>
    </row>
    <row r="3492" spans="1:8">
      <c r="A3492" s="268">
        <v>42150</v>
      </c>
      <c r="B3492" s="269" t="s">
        <v>194</v>
      </c>
      <c r="C3492" s="270">
        <v>3022.8881499999998</v>
      </c>
      <c r="D3492" s="270">
        <v>1369.5786499999999</v>
      </c>
      <c r="E3492" s="270">
        <v>714.94010000000003</v>
      </c>
      <c r="F3492" s="270">
        <v>60.151949999999992</v>
      </c>
      <c r="G3492" s="270">
        <v>677.56814999999995</v>
      </c>
      <c r="H3492" s="270">
        <v>5845.1269999999995</v>
      </c>
    </row>
    <row r="3493" spans="1:8">
      <c r="A3493" s="268">
        <v>42150</v>
      </c>
      <c r="B3493" s="269" t="s">
        <v>195</v>
      </c>
      <c r="C3493" s="270">
        <v>3133.1569500000001</v>
      </c>
      <c r="D3493" s="270">
        <v>1419.5373999999999</v>
      </c>
      <c r="E3493" s="270">
        <v>741.01980000000003</v>
      </c>
      <c r="F3493" s="270">
        <v>62.346650000000004</v>
      </c>
      <c r="G3493" s="270">
        <v>702.28444999999999</v>
      </c>
      <c r="H3493" s="270">
        <v>6058.3452499999994</v>
      </c>
    </row>
    <row r="3494" spans="1:8">
      <c r="A3494" s="268">
        <v>42150</v>
      </c>
      <c r="B3494" s="269" t="s">
        <v>196</v>
      </c>
      <c r="C3494" s="270">
        <v>5182.6369999999997</v>
      </c>
      <c r="D3494" s="270">
        <v>2348.0944</v>
      </c>
      <c r="E3494" s="270">
        <v>1225.7399499999999</v>
      </c>
      <c r="F3494" s="270">
        <v>103.1288</v>
      </c>
      <c r="G3494" s="270">
        <v>1161.6669499999998</v>
      </c>
      <c r="H3494" s="270">
        <v>10021.267100000001</v>
      </c>
    </row>
    <row r="3495" spans="1:8">
      <c r="A3495" s="268">
        <v>42150</v>
      </c>
      <c r="B3495" s="269" t="s">
        <v>197</v>
      </c>
      <c r="C3495" s="270">
        <v>7905.1368499999999</v>
      </c>
      <c r="D3495" s="270">
        <v>3581.5761499999994</v>
      </c>
      <c r="E3495" s="270">
        <v>1869.6362000000001</v>
      </c>
      <c r="F3495" s="270">
        <v>157.30354999999997</v>
      </c>
      <c r="G3495" s="270">
        <v>1771.9040499999999</v>
      </c>
      <c r="H3495" s="270">
        <v>15285.556799999998</v>
      </c>
    </row>
    <row r="3496" spans="1:8">
      <c r="A3496" s="268">
        <v>42150</v>
      </c>
      <c r="B3496" s="269" t="s">
        <v>198</v>
      </c>
      <c r="C3496" s="270">
        <v>6429.8156499999996</v>
      </c>
      <c r="D3496" s="270">
        <v>2913.1531500000001</v>
      </c>
      <c r="E3496" s="270">
        <v>1520.7094999999999</v>
      </c>
      <c r="F3496" s="270">
        <v>127.94625000000001</v>
      </c>
      <c r="G3496" s="270">
        <v>1441.2166499999998</v>
      </c>
      <c r="H3496" s="270">
        <v>12432.841199999999</v>
      </c>
    </row>
    <row r="3497" spans="1:8">
      <c r="A3497" s="268">
        <v>42150</v>
      </c>
      <c r="B3497" s="269" t="s">
        <v>199</v>
      </c>
      <c r="C3497" s="270">
        <v>6167.4520999999995</v>
      </c>
      <c r="D3497" s="270">
        <v>2794.2840499999998</v>
      </c>
      <c r="E3497" s="270">
        <v>1458.6578</v>
      </c>
      <c r="F3497" s="270">
        <v>122.72555</v>
      </c>
      <c r="G3497" s="270">
        <v>1382.4094</v>
      </c>
      <c r="H3497" s="270">
        <v>11925.528899999999</v>
      </c>
    </row>
    <row r="3498" spans="1:8">
      <c r="A3498" s="268">
        <v>42150</v>
      </c>
      <c r="B3498" s="269" t="s">
        <v>200</v>
      </c>
      <c r="C3498" s="270">
        <v>4292.8807999999999</v>
      </c>
      <c r="D3498" s="270">
        <v>1944.9734000000001</v>
      </c>
      <c r="E3498" s="270">
        <v>1015.3046000000001</v>
      </c>
      <c r="F3498" s="270">
        <v>85.423299999999998</v>
      </c>
      <c r="G3498" s="270">
        <v>962.23145</v>
      </c>
      <c r="H3498" s="270">
        <v>8300.8135500000008</v>
      </c>
    </row>
    <row r="3499" spans="1:8">
      <c r="A3499" s="268">
        <v>42150</v>
      </c>
      <c r="B3499" s="269" t="s">
        <v>201</v>
      </c>
      <c r="C3499" s="270">
        <v>4608.4781499999999</v>
      </c>
      <c r="D3499" s="270">
        <v>2087.9612500000003</v>
      </c>
      <c r="E3499" s="270">
        <v>1089.9465</v>
      </c>
      <c r="F3499" s="270">
        <v>91.703099999999992</v>
      </c>
      <c r="G3499" s="270">
        <v>1032.9718499999999</v>
      </c>
      <c r="H3499" s="270">
        <v>8911.0608499999998</v>
      </c>
    </row>
    <row r="3500" spans="1:8">
      <c r="A3500" s="268">
        <v>42150</v>
      </c>
      <c r="B3500" s="269" t="s">
        <v>202</v>
      </c>
      <c r="C3500" s="270">
        <v>2646.4529000000002</v>
      </c>
      <c r="D3500" s="270">
        <v>1199.0269999999998</v>
      </c>
      <c r="E3500" s="270">
        <v>625.91025000000002</v>
      </c>
      <c r="F3500" s="270">
        <v>52.661749999999998</v>
      </c>
      <c r="G3500" s="270">
        <v>593.19204999999999</v>
      </c>
      <c r="H3500" s="270">
        <v>5117.24395</v>
      </c>
    </row>
    <row r="3501" spans="1:8">
      <c r="A3501" s="268">
        <v>42150</v>
      </c>
      <c r="B3501" s="269" t="s">
        <v>203</v>
      </c>
      <c r="C3501" s="270">
        <v>1414.4832999999999</v>
      </c>
      <c r="D3501" s="270">
        <v>640.85919999999999</v>
      </c>
      <c r="E3501" s="270">
        <v>334.53789999999998</v>
      </c>
      <c r="F3501" s="270">
        <v>28.146899999999995</v>
      </c>
      <c r="G3501" s="270">
        <v>317.05084999999997</v>
      </c>
      <c r="H3501" s="270">
        <v>2735.0781500000003</v>
      </c>
    </row>
    <row r="3502" spans="1:8">
      <c r="A3502" s="268">
        <v>42150</v>
      </c>
      <c r="B3502" s="269" t="s">
        <v>204</v>
      </c>
      <c r="C3502" s="270">
        <v>387.84225000000004</v>
      </c>
      <c r="D3502" s="270">
        <v>175.71965</v>
      </c>
      <c r="E3502" s="270">
        <v>91.72775</v>
      </c>
      <c r="F3502" s="270">
        <v>7.718</v>
      </c>
      <c r="G3502" s="270">
        <v>86.932900000000004</v>
      </c>
      <c r="H3502" s="270">
        <v>749.94055000000003</v>
      </c>
    </row>
    <row r="3503" spans="1:8">
      <c r="A3503" s="268">
        <v>42150</v>
      </c>
      <c r="B3503" s="269" t="s">
        <v>205</v>
      </c>
      <c r="C3503" s="270">
        <v>19.011949999999999</v>
      </c>
      <c r="D3503" s="270">
        <v>8.6138999999999992</v>
      </c>
      <c r="E3503" s="270">
        <v>4.4965000000000002</v>
      </c>
      <c r="F3503" s="270">
        <v>0.37824999999999998</v>
      </c>
      <c r="G3503" s="270">
        <v>4.26105</v>
      </c>
      <c r="H3503" s="270">
        <v>36.761650000000003</v>
      </c>
    </row>
    <row r="3504" spans="1:8">
      <c r="A3504" s="268">
        <v>42150</v>
      </c>
      <c r="B3504" s="269" t="s">
        <v>71</v>
      </c>
      <c r="C3504" s="270">
        <v>0</v>
      </c>
      <c r="D3504" s="270">
        <v>0</v>
      </c>
      <c r="E3504" s="270">
        <v>0</v>
      </c>
      <c r="F3504" s="270">
        <v>0</v>
      </c>
      <c r="G3504" s="270">
        <v>0</v>
      </c>
      <c r="H3504" s="270">
        <v>0</v>
      </c>
    </row>
    <row r="3505" spans="1:8">
      <c r="A3505" s="268">
        <v>42150</v>
      </c>
      <c r="B3505" s="269" t="s">
        <v>206</v>
      </c>
      <c r="C3505" s="270">
        <v>0</v>
      </c>
      <c r="D3505" s="270">
        <v>0</v>
      </c>
      <c r="E3505" s="270">
        <v>0</v>
      </c>
      <c r="F3505" s="270">
        <v>0</v>
      </c>
      <c r="G3505" s="270">
        <v>0</v>
      </c>
      <c r="H3505" s="270">
        <v>0</v>
      </c>
    </row>
    <row r="3506" spans="1:8">
      <c r="A3506" s="268">
        <v>42151</v>
      </c>
      <c r="B3506" s="269" t="s">
        <v>185</v>
      </c>
      <c r="C3506" s="270">
        <v>0</v>
      </c>
      <c r="D3506" s="270">
        <v>0</v>
      </c>
      <c r="E3506" s="270">
        <v>0</v>
      </c>
      <c r="F3506" s="270">
        <v>0</v>
      </c>
      <c r="G3506" s="270">
        <v>0</v>
      </c>
      <c r="H3506" s="270">
        <v>0</v>
      </c>
    </row>
    <row r="3507" spans="1:8">
      <c r="A3507" s="268">
        <v>42151</v>
      </c>
      <c r="B3507" s="269" t="s">
        <v>186</v>
      </c>
      <c r="C3507" s="270">
        <v>3.8020499999999999</v>
      </c>
      <c r="D3507" s="270">
        <v>1.72295</v>
      </c>
      <c r="E3507" s="270">
        <v>0.89929999999999999</v>
      </c>
      <c r="F3507" s="270">
        <v>7.5649999999999995E-2</v>
      </c>
      <c r="G3507" s="270">
        <v>0.85254999999999992</v>
      </c>
      <c r="H3507" s="270">
        <v>7.3525</v>
      </c>
    </row>
    <row r="3508" spans="1:8">
      <c r="A3508" s="268">
        <v>42151</v>
      </c>
      <c r="B3508" s="269" t="s">
        <v>187</v>
      </c>
      <c r="C3508" s="270">
        <v>0</v>
      </c>
      <c r="D3508" s="270">
        <v>0</v>
      </c>
      <c r="E3508" s="270">
        <v>0</v>
      </c>
      <c r="F3508" s="270">
        <v>0</v>
      </c>
      <c r="G3508" s="270">
        <v>0</v>
      </c>
      <c r="H3508" s="270">
        <v>0</v>
      </c>
    </row>
    <row r="3509" spans="1:8">
      <c r="A3509" s="268">
        <v>42151</v>
      </c>
      <c r="B3509" s="269" t="s">
        <v>188</v>
      </c>
      <c r="C3509" s="270">
        <v>0</v>
      </c>
      <c r="D3509" s="270">
        <v>0</v>
      </c>
      <c r="E3509" s="270">
        <v>0</v>
      </c>
      <c r="F3509" s="270">
        <v>0</v>
      </c>
      <c r="G3509" s="270">
        <v>0</v>
      </c>
      <c r="H3509" s="270">
        <v>0</v>
      </c>
    </row>
    <row r="3510" spans="1:8">
      <c r="A3510" s="268">
        <v>42151</v>
      </c>
      <c r="B3510" s="269" t="s">
        <v>189</v>
      </c>
      <c r="C3510" s="270">
        <v>0</v>
      </c>
      <c r="D3510" s="270">
        <v>0</v>
      </c>
      <c r="E3510" s="270">
        <v>0</v>
      </c>
      <c r="F3510" s="270">
        <v>0</v>
      </c>
      <c r="G3510" s="270">
        <v>0</v>
      </c>
      <c r="H3510" s="270">
        <v>0</v>
      </c>
    </row>
    <row r="3511" spans="1:8">
      <c r="A3511" s="268">
        <v>42151</v>
      </c>
      <c r="B3511" s="269" t="s">
        <v>190</v>
      </c>
      <c r="C3511" s="270">
        <v>0</v>
      </c>
      <c r="D3511" s="270">
        <v>0</v>
      </c>
      <c r="E3511" s="270">
        <v>0</v>
      </c>
      <c r="F3511" s="270">
        <v>0</v>
      </c>
      <c r="G3511" s="270">
        <v>0</v>
      </c>
      <c r="H3511" s="270">
        <v>0</v>
      </c>
    </row>
    <row r="3512" spans="1:8">
      <c r="A3512" s="268">
        <v>42151</v>
      </c>
      <c r="B3512" s="269" t="s">
        <v>191</v>
      </c>
      <c r="C3512" s="270">
        <v>163.50174999999999</v>
      </c>
      <c r="D3512" s="270">
        <v>74.077500000000001</v>
      </c>
      <c r="E3512" s="270">
        <v>38.669899999999998</v>
      </c>
      <c r="F3512" s="270">
        <v>3.2537999999999996</v>
      </c>
      <c r="G3512" s="270">
        <v>36.648600000000002</v>
      </c>
      <c r="H3512" s="270">
        <v>316.15154999999999</v>
      </c>
    </row>
    <row r="3513" spans="1:8">
      <c r="A3513" s="268">
        <v>42151</v>
      </c>
      <c r="B3513" s="269" t="s">
        <v>192</v>
      </c>
      <c r="C3513" s="270">
        <v>1193.9457</v>
      </c>
      <c r="D3513" s="270">
        <v>540.93999999999994</v>
      </c>
      <c r="E3513" s="270">
        <v>282.37849999999997</v>
      </c>
      <c r="F3513" s="270">
        <v>23.75835</v>
      </c>
      <c r="G3513" s="270">
        <v>267.61824999999999</v>
      </c>
      <c r="H3513" s="270">
        <v>2308.6407999999997</v>
      </c>
    </row>
    <row r="3514" spans="1:8">
      <c r="A3514" s="268">
        <v>42151</v>
      </c>
      <c r="B3514" s="269" t="s">
        <v>193</v>
      </c>
      <c r="C3514" s="270">
        <v>3087.5281</v>
      </c>
      <c r="D3514" s="270">
        <v>1398.86455</v>
      </c>
      <c r="E3514" s="270">
        <v>730.22820000000002</v>
      </c>
      <c r="F3514" s="270">
        <v>61.438000000000002</v>
      </c>
      <c r="G3514" s="270">
        <v>692.05724999999995</v>
      </c>
      <c r="H3514" s="270">
        <v>5970.1160999999993</v>
      </c>
    </row>
    <row r="3515" spans="1:8">
      <c r="A3515" s="268">
        <v>42151</v>
      </c>
      <c r="B3515" s="269" t="s">
        <v>65</v>
      </c>
      <c r="C3515" s="270">
        <v>3559.0230999999999</v>
      </c>
      <c r="D3515" s="270">
        <v>1612.4848499999998</v>
      </c>
      <c r="E3515" s="270">
        <v>841.74054999999998</v>
      </c>
      <c r="F3515" s="270">
        <v>70.820300000000003</v>
      </c>
      <c r="G3515" s="270">
        <v>797.74030000000005</v>
      </c>
      <c r="H3515" s="270">
        <v>6881.8091000000004</v>
      </c>
    </row>
    <row r="3516" spans="1:8">
      <c r="A3516" s="268">
        <v>42151</v>
      </c>
      <c r="B3516" s="269" t="s">
        <v>194</v>
      </c>
      <c r="C3516" s="270">
        <v>5262.4868500000002</v>
      </c>
      <c r="D3516" s="270">
        <v>2384.2720999999997</v>
      </c>
      <c r="E3516" s="270">
        <v>1244.6252500000001</v>
      </c>
      <c r="F3516" s="270">
        <v>104.71745</v>
      </c>
      <c r="G3516" s="270">
        <v>1179.5645499999998</v>
      </c>
      <c r="H3516" s="270">
        <v>10175.6662</v>
      </c>
    </row>
    <row r="3517" spans="1:8">
      <c r="A3517" s="268">
        <v>42151</v>
      </c>
      <c r="B3517" s="269" t="s">
        <v>195</v>
      </c>
      <c r="C3517" s="270">
        <v>6734.0059999999994</v>
      </c>
      <c r="D3517" s="270">
        <v>3050.9721500000001</v>
      </c>
      <c r="E3517" s="270">
        <v>1592.65265</v>
      </c>
      <c r="F3517" s="270">
        <v>133.9991</v>
      </c>
      <c r="G3517" s="270">
        <v>1509.4002500000001</v>
      </c>
      <c r="H3517" s="270">
        <v>13021.030150000001</v>
      </c>
    </row>
    <row r="3518" spans="1:8">
      <c r="A3518" s="268">
        <v>42151</v>
      </c>
      <c r="B3518" s="269" t="s">
        <v>196</v>
      </c>
      <c r="C3518" s="270">
        <v>11007.87485</v>
      </c>
      <c r="D3518" s="270">
        <v>4987.3324999999995</v>
      </c>
      <c r="E3518" s="270">
        <v>2603.4616000000001</v>
      </c>
      <c r="F3518" s="270">
        <v>219.04415</v>
      </c>
      <c r="G3518" s="270">
        <v>2467.3706500000003</v>
      </c>
      <c r="H3518" s="270">
        <v>21285.083750000002</v>
      </c>
    </row>
    <row r="3519" spans="1:8">
      <c r="A3519" s="268">
        <v>42151</v>
      </c>
      <c r="B3519" s="269" t="s">
        <v>197</v>
      </c>
      <c r="C3519" s="270">
        <v>12498.405949999998</v>
      </c>
      <c r="D3519" s="270">
        <v>5662.6464500000002</v>
      </c>
      <c r="E3519" s="270">
        <v>2955.9855000000002</v>
      </c>
      <c r="F3519" s="270">
        <v>248.70405</v>
      </c>
      <c r="G3519" s="270">
        <v>2801.4665499999996</v>
      </c>
      <c r="H3519" s="270">
        <v>24167.208500000001</v>
      </c>
    </row>
    <row r="3520" spans="1:8">
      <c r="A3520" s="268">
        <v>42151</v>
      </c>
      <c r="B3520" s="269" t="s">
        <v>198</v>
      </c>
      <c r="C3520" s="270">
        <v>11365.298150000001</v>
      </c>
      <c r="D3520" s="270">
        <v>5149.2694000000001</v>
      </c>
      <c r="E3520" s="270">
        <v>2687.9949500000002</v>
      </c>
      <c r="F3520" s="270">
        <v>226.15609999999998</v>
      </c>
      <c r="G3520" s="270">
        <v>2547.4856999999997</v>
      </c>
      <c r="H3520" s="270">
        <v>21976.204300000001</v>
      </c>
    </row>
    <row r="3521" spans="1:8">
      <c r="A3521" s="268">
        <v>42151</v>
      </c>
      <c r="B3521" s="269" t="s">
        <v>199</v>
      </c>
      <c r="C3521" s="270">
        <v>8547.73855</v>
      </c>
      <c r="D3521" s="270">
        <v>3872.7198499999995</v>
      </c>
      <c r="E3521" s="270">
        <v>2021.6170500000001</v>
      </c>
      <c r="F3521" s="270">
        <v>170.09009999999998</v>
      </c>
      <c r="G3521" s="270">
        <v>1915.9407999999999</v>
      </c>
      <c r="H3521" s="270">
        <v>16528.106349999998</v>
      </c>
    </row>
    <row r="3522" spans="1:8">
      <c r="A3522" s="268">
        <v>42151</v>
      </c>
      <c r="B3522" s="269" t="s">
        <v>200</v>
      </c>
      <c r="C3522" s="270">
        <v>7562.9234500000002</v>
      </c>
      <c r="D3522" s="270">
        <v>3426.5301999999997</v>
      </c>
      <c r="E3522" s="270">
        <v>1788.6991999999998</v>
      </c>
      <c r="F3522" s="270">
        <v>150.49334999999999</v>
      </c>
      <c r="G3522" s="270">
        <v>1695.1983500000001</v>
      </c>
      <c r="H3522" s="270">
        <v>14623.844549999998</v>
      </c>
    </row>
    <row r="3523" spans="1:8">
      <c r="A3523" s="268">
        <v>42151</v>
      </c>
      <c r="B3523" s="269" t="s">
        <v>201</v>
      </c>
      <c r="C3523" s="270">
        <v>6152.2421999999997</v>
      </c>
      <c r="D3523" s="270">
        <v>2787.3930999999998</v>
      </c>
      <c r="E3523" s="270">
        <v>1455.0606</v>
      </c>
      <c r="F3523" s="270">
        <v>122.42294999999999</v>
      </c>
      <c r="G3523" s="270">
        <v>1379.0000500000001</v>
      </c>
      <c r="H3523" s="270">
        <v>11896.118900000001</v>
      </c>
    </row>
    <row r="3524" spans="1:8">
      <c r="A3524" s="268">
        <v>42151</v>
      </c>
      <c r="B3524" s="269" t="s">
        <v>202</v>
      </c>
      <c r="C3524" s="270">
        <v>3125.5519999999997</v>
      </c>
      <c r="D3524" s="270">
        <v>1416.0923499999999</v>
      </c>
      <c r="E3524" s="270">
        <v>739.22119999999995</v>
      </c>
      <c r="F3524" s="270">
        <v>62.194499999999998</v>
      </c>
      <c r="G3524" s="270">
        <v>700.57934999999998</v>
      </c>
      <c r="H3524" s="270">
        <v>6043.6394</v>
      </c>
    </row>
    <row r="3525" spans="1:8">
      <c r="A3525" s="268">
        <v>42151</v>
      </c>
      <c r="B3525" s="269" t="s">
        <v>203</v>
      </c>
      <c r="C3525" s="270">
        <v>1038.0480499999999</v>
      </c>
      <c r="D3525" s="270">
        <v>470.30839999999995</v>
      </c>
      <c r="E3525" s="270">
        <v>245.50805000000003</v>
      </c>
      <c r="F3525" s="270">
        <v>20.655849999999997</v>
      </c>
      <c r="G3525" s="270">
        <v>232.67389999999997</v>
      </c>
      <c r="H3525" s="270">
        <v>2007.1942499999998</v>
      </c>
    </row>
    <row r="3526" spans="1:8">
      <c r="A3526" s="268">
        <v>42151</v>
      </c>
      <c r="B3526" s="269" t="s">
        <v>204</v>
      </c>
      <c r="C3526" s="270">
        <v>114.07084999999999</v>
      </c>
      <c r="D3526" s="270">
        <v>51.682549999999999</v>
      </c>
      <c r="E3526" s="270">
        <v>26.978999999999999</v>
      </c>
      <c r="F3526" s="270">
        <v>2.2694999999999999</v>
      </c>
      <c r="G3526" s="270">
        <v>25.568849999999998</v>
      </c>
      <c r="H3526" s="270">
        <v>220.57075</v>
      </c>
    </row>
    <row r="3527" spans="1:8">
      <c r="A3527" s="268">
        <v>42151</v>
      </c>
      <c r="B3527" s="269" t="s">
        <v>205</v>
      </c>
      <c r="C3527" s="270">
        <v>3.8020499999999999</v>
      </c>
      <c r="D3527" s="270">
        <v>1.72295</v>
      </c>
      <c r="E3527" s="270">
        <v>0.89929999999999999</v>
      </c>
      <c r="F3527" s="270">
        <v>7.5649999999999995E-2</v>
      </c>
      <c r="G3527" s="270">
        <v>0.85254999999999992</v>
      </c>
      <c r="H3527" s="270">
        <v>7.3525</v>
      </c>
    </row>
    <row r="3528" spans="1:8">
      <c r="A3528" s="268">
        <v>42151</v>
      </c>
      <c r="B3528" s="269" t="s">
        <v>71</v>
      </c>
      <c r="C3528" s="270">
        <v>0</v>
      </c>
      <c r="D3528" s="270">
        <v>0</v>
      </c>
      <c r="E3528" s="270">
        <v>0</v>
      </c>
      <c r="F3528" s="270">
        <v>0</v>
      </c>
      <c r="G3528" s="270">
        <v>0</v>
      </c>
      <c r="H3528" s="270">
        <v>0</v>
      </c>
    </row>
    <row r="3529" spans="1:8">
      <c r="A3529" s="268">
        <v>42151</v>
      </c>
      <c r="B3529" s="269" t="s">
        <v>206</v>
      </c>
      <c r="C3529" s="270">
        <v>0</v>
      </c>
      <c r="D3529" s="270">
        <v>0</v>
      </c>
      <c r="E3529" s="270">
        <v>0</v>
      </c>
      <c r="F3529" s="270">
        <v>0</v>
      </c>
      <c r="G3529" s="270">
        <v>0</v>
      </c>
      <c r="H3529" s="270">
        <v>0</v>
      </c>
    </row>
    <row r="3530" spans="1:8">
      <c r="A3530" s="268">
        <v>42152</v>
      </c>
      <c r="B3530" s="269" t="s">
        <v>185</v>
      </c>
      <c r="C3530" s="270">
        <v>0</v>
      </c>
      <c r="D3530" s="270">
        <v>0</v>
      </c>
      <c r="E3530" s="270">
        <v>0</v>
      </c>
      <c r="F3530" s="270">
        <v>0</v>
      </c>
      <c r="G3530" s="270">
        <v>0</v>
      </c>
      <c r="H3530" s="270">
        <v>0</v>
      </c>
    </row>
    <row r="3531" spans="1:8">
      <c r="A3531" s="268">
        <v>42152</v>
      </c>
      <c r="B3531" s="269" t="s">
        <v>186</v>
      </c>
      <c r="C3531" s="270">
        <v>0</v>
      </c>
      <c r="D3531" s="270">
        <v>0</v>
      </c>
      <c r="E3531" s="270">
        <v>0</v>
      </c>
      <c r="F3531" s="270">
        <v>0</v>
      </c>
      <c r="G3531" s="270">
        <v>0</v>
      </c>
      <c r="H3531" s="270">
        <v>0</v>
      </c>
    </row>
    <row r="3532" spans="1:8">
      <c r="A3532" s="268">
        <v>42152</v>
      </c>
      <c r="B3532" s="269" t="s">
        <v>187</v>
      </c>
      <c r="C3532" s="270">
        <v>0</v>
      </c>
      <c r="D3532" s="270">
        <v>0</v>
      </c>
      <c r="E3532" s="270">
        <v>0</v>
      </c>
      <c r="F3532" s="270">
        <v>0</v>
      </c>
      <c r="G3532" s="270">
        <v>0</v>
      </c>
      <c r="H3532" s="270">
        <v>0</v>
      </c>
    </row>
    <row r="3533" spans="1:8">
      <c r="A3533" s="268">
        <v>42152</v>
      </c>
      <c r="B3533" s="269" t="s">
        <v>188</v>
      </c>
      <c r="C3533" s="270">
        <v>0</v>
      </c>
      <c r="D3533" s="270">
        <v>0</v>
      </c>
      <c r="E3533" s="270">
        <v>0</v>
      </c>
      <c r="F3533" s="270">
        <v>0</v>
      </c>
      <c r="G3533" s="270">
        <v>0</v>
      </c>
      <c r="H3533" s="270">
        <v>0</v>
      </c>
    </row>
    <row r="3534" spans="1:8">
      <c r="A3534" s="268">
        <v>42152</v>
      </c>
      <c r="B3534" s="269" t="s">
        <v>189</v>
      </c>
      <c r="C3534" s="270">
        <v>0</v>
      </c>
      <c r="D3534" s="270">
        <v>0</v>
      </c>
      <c r="E3534" s="270">
        <v>0</v>
      </c>
      <c r="F3534" s="270">
        <v>0</v>
      </c>
      <c r="G3534" s="270">
        <v>0</v>
      </c>
      <c r="H3534" s="270">
        <v>0</v>
      </c>
    </row>
    <row r="3535" spans="1:8">
      <c r="A3535" s="268">
        <v>42152</v>
      </c>
      <c r="B3535" s="269" t="s">
        <v>190</v>
      </c>
      <c r="C3535" s="270">
        <v>0</v>
      </c>
      <c r="D3535" s="270">
        <v>0</v>
      </c>
      <c r="E3535" s="270">
        <v>0</v>
      </c>
      <c r="F3535" s="270">
        <v>0</v>
      </c>
      <c r="G3535" s="270">
        <v>0</v>
      </c>
      <c r="H3535" s="270">
        <v>0</v>
      </c>
    </row>
    <row r="3536" spans="1:8">
      <c r="A3536" s="268">
        <v>42152</v>
      </c>
      <c r="B3536" s="269" t="s">
        <v>191</v>
      </c>
      <c r="C3536" s="270">
        <v>197.7236</v>
      </c>
      <c r="D3536" s="270">
        <v>89.582350000000005</v>
      </c>
      <c r="E3536" s="270">
        <v>46.763599999999997</v>
      </c>
      <c r="F3536" s="270">
        <v>3.9346499999999995</v>
      </c>
      <c r="G3536" s="270">
        <v>44.319000000000003</v>
      </c>
      <c r="H3536" s="270">
        <v>382.32320000000004</v>
      </c>
    </row>
    <row r="3537" spans="1:8">
      <c r="A3537" s="268">
        <v>42152</v>
      </c>
      <c r="B3537" s="269" t="s">
        <v>192</v>
      </c>
      <c r="C3537" s="270">
        <v>577.96089999999992</v>
      </c>
      <c r="D3537" s="270">
        <v>261.85609999999997</v>
      </c>
      <c r="E3537" s="270">
        <v>136.69274999999999</v>
      </c>
      <c r="F3537" s="270">
        <v>11.500499999999999</v>
      </c>
      <c r="G3537" s="270">
        <v>129.54764999999998</v>
      </c>
      <c r="H3537" s="270">
        <v>1117.5578999999998</v>
      </c>
    </row>
    <row r="3538" spans="1:8">
      <c r="A3538" s="268">
        <v>42152</v>
      </c>
      <c r="B3538" s="269" t="s">
        <v>193</v>
      </c>
      <c r="C3538" s="270">
        <v>2323.2505999999998</v>
      </c>
      <c r="D3538" s="270">
        <v>1052.5941</v>
      </c>
      <c r="E3538" s="270">
        <v>549.46974999999998</v>
      </c>
      <c r="F3538" s="270">
        <v>46.229799999999997</v>
      </c>
      <c r="G3538" s="270">
        <v>520.74739999999997</v>
      </c>
      <c r="H3538" s="270">
        <v>4492.2916500000001</v>
      </c>
    </row>
    <row r="3539" spans="1:8">
      <c r="A3539" s="268">
        <v>42152</v>
      </c>
      <c r="B3539" s="269" t="s">
        <v>65</v>
      </c>
      <c r="C3539" s="270">
        <v>4920.2725999999993</v>
      </c>
      <c r="D3539" s="270">
        <v>2229.2253000000001</v>
      </c>
      <c r="E3539" s="270">
        <v>1163.6891000000001</v>
      </c>
      <c r="F3539" s="270">
        <v>97.908100000000005</v>
      </c>
      <c r="G3539" s="270">
        <v>1102.8588500000001</v>
      </c>
      <c r="H3539" s="270">
        <v>9513.9539499999992</v>
      </c>
    </row>
    <row r="3540" spans="1:8">
      <c r="A3540" s="268">
        <v>42152</v>
      </c>
      <c r="B3540" s="269" t="s">
        <v>194</v>
      </c>
      <c r="C3540" s="270">
        <v>9152.316350000001</v>
      </c>
      <c r="D3540" s="270">
        <v>4146.6349</v>
      </c>
      <c r="E3540" s="270">
        <v>2164.6048999999998</v>
      </c>
      <c r="F3540" s="270">
        <v>182.12099999999998</v>
      </c>
      <c r="G3540" s="270">
        <v>2051.4546</v>
      </c>
      <c r="H3540" s="270">
        <v>17697.131749999997</v>
      </c>
    </row>
    <row r="3541" spans="1:8">
      <c r="A3541" s="268">
        <v>42152</v>
      </c>
      <c r="B3541" s="269" t="s">
        <v>195</v>
      </c>
      <c r="C3541" s="270">
        <v>11099.1317</v>
      </c>
      <c r="D3541" s="270">
        <v>5028.6781999999994</v>
      </c>
      <c r="E3541" s="270">
        <v>2625.0439499999998</v>
      </c>
      <c r="F3541" s="270">
        <v>220.85974999999996</v>
      </c>
      <c r="G3541" s="270">
        <v>2487.8250499999999</v>
      </c>
      <c r="H3541" s="270">
        <v>21461.538649999999</v>
      </c>
    </row>
    <row r="3542" spans="1:8">
      <c r="A3542" s="268">
        <v>42152</v>
      </c>
      <c r="B3542" s="269" t="s">
        <v>196</v>
      </c>
      <c r="C3542" s="270">
        <v>12179.00655</v>
      </c>
      <c r="D3542" s="270">
        <v>5517.9364999999998</v>
      </c>
      <c r="E3542" s="270">
        <v>2880.4442999999997</v>
      </c>
      <c r="F3542" s="270">
        <v>242.34859999999998</v>
      </c>
      <c r="G3542" s="270">
        <v>2729.8744500000003</v>
      </c>
      <c r="H3542" s="270">
        <v>23549.610399999998</v>
      </c>
    </row>
    <row r="3543" spans="1:8">
      <c r="A3543" s="268">
        <v>42152</v>
      </c>
      <c r="B3543" s="269" t="s">
        <v>197</v>
      </c>
      <c r="C3543" s="270">
        <v>11429.93895</v>
      </c>
      <c r="D3543" s="270">
        <v>5178.5561499999994</v>
      </c>
      <c r="E3543" s="270">
        <v>2703.28305</v>
      </c>
      <c r="F3543" s="270">
        <v>227.44299999999998</v>
      </c>
      <c r="G3543" s="270">
        <v>2561.9739500000001</v>
      </c>
      <c r="H3543" s="270">
        <v>22101.195099999997</v>
      </c>
    </row>
    <row r="3544" spans="1:8">
      <c r="A3544" s="268">
        <v>42152</v>
      </c>
      <c r="B3544" s="269" t="s">
        <v>198</v>
      </c>
      <c r="C3544" s="270">
        <v>12133.377699999999</v>
      </c>
      <c r="D3544" s="270">
        <v>5497.2636499999999</v>
      </c>
      <c r="E3544" s="270">
        <v>2869.6526999999996</v>
      </c>
      <c r="F3544" s="270">
        <v>241.43995000000001</v>
      </c>
      <c r="G3544" s="270">
        <v>2719.64725</v>
      </c>
      <c r="H3544" s="270">
        <v>23461.381249999999</v>
      </c>
    </row>
    <row r="3545" spans="1:8">
      <c r="A3545" s="268">
        <v>42152</v>
      </c>
      <c r="B3545" s="269" t="s">
        <v>199</v>
      </c>
      <c r="C3545" s="270">
        <v>11597.242749999999</v>
      </c>
      <c r="D3545" s="270">
        <v>5254.3565999999992</v>
      </c>
      <c r="E3545" s="270">
        <v>2742.8522499999999</v>
      </c>
      <c r="F3545" s="270">
        <v>230.77159999999998</v>
      </c>
      <c r="G3545" s="270">
        <v>2599.4751000000001</v>
      </c>
      <c r="H3545" s="270">
        <v>22424.6983</v>
      </c>
    </row>
    <row r="3546" spans="1:8">
      <c r="A3546" s="268">
        <v>42152</v>
      </c>
      <c r="B3546" s="269" t="s">
        <v>200</v>
      </c>
      <c r="C3546" s="270">
        <v>9658.0323499999995</v>
      </c>
      <c r="D3546" s="270">
        <v>4375.7592000000004</v>
      </c>
      <c r="E3546" s="270">
        <v>2284.2109499999997</v>
      </c>
      <c r="F3546" s="270">
        <v>192.18414999999999</v>
      </c>
      <c r="G3546" s="270">
        <v>2164.8089</v>
      </c>
      <c r="H3546" s="270">
        <v>18674.99555</v>
      </c>
    </row>
    <row r="3547" spans="1:8">
      <c r="A3547" s="268">
        <v>42152</v>
      </c>
      <c r="B3547" s="269" t="s">
        <v>201</v>
      </c>
      <c r="C3547" s="270">
        <v>7760.6470500000005</v>
      </c>
      <c r="D3547" s="270">
        <v>3516.1125499999998</v>
      </c>
      <c r="E3547" s="270">
        <v>1835.4627999999998</v>
      </c>
      <c r="F3547" s="270">
        <v>154.428</v>
      </c>
      <c r="G3547" s="270">
        <v>1739.5173499999999</v>
      </c>
      <c r="H3547" s="270">
        <v>15006.167750000002</v>
      </c>
    </row>
    <row r="3548" spans="1:8">
      <c r="A3548" s="268">
        <v>42152</v>
      </c>
      <c r="B3548" s="269" t="s">
        <v>202</v>
      </c>
      <c r="C3548" s="270">
        <v>4479.1974</v>
      </c>
      <c r="D3548" s="270">
        <v>2029.3877499999999</v>
      </c>
      <c r="E3548" s="270">
        <v>1059.3703</v>
      </c>
      <c r="F3548" s="270">
        <v>89.131</v>
      </c>
      <c r="G3548" s="270">
        <v>1003.99365</v>
      </c>
      <c r="H3548" s="270">
        <v>8661.0800999999992</v>
      </c>
    </row>
    <row r="3549" spans="1:8">
      <c r="A3549" s="268">
        <v>42152</v>
      </c>
      <c r="B3549" s="269" t="s">
        <v>203</v>
      </c>
      <c r="C3549" s="270">
        <v>1840.3494500000002</v>
      </c>
      <c r="D3549" s="270">
        <v>833.80579999999998</v>
      </c>
      <c r="E3549" s="270">
        <v>435.2595</v>
      </c>
      <c r="F3549" s="270">
        <v>36.620549999999994</v>
      </c>
      <c r="G3549" s="270">
        <v>412.50670000000002</v>
      </c>
      <c r="H3549" s="270">
        <v>3558.5420000000004</v>
      </c>
    </row>
    <row r="3550" spans="1:8">
      <c r="A3550" s="268">
        <v>42152</v>
      </c>
      <c r="B3550" s="269" t="s">
        <v>204</v>
      </c>
      <c r="C3550" s="270">
        <v>353.62124999999997</v>
      </c>
      <c r="D3550" s="270">
        <v>160.2148</v>
      </c>
      <c r="E3550" s="270">
        <v>83.634900000000002</v>
      </c>
      <c r="F3550" s="270">
        <v>7.0362999999999998</v>
      </c>
      <c r="G3550" s="270">
        <v>79.262500000000003</v>
      </c>
      <c r="H3550" s="270">
        <v>683.76974999999993</v>
      </c>
    </row>
    <row r="3551" spans="1:8">
      <c r="A3551" s="268">
        <v>42152</v>
      </c>
      <c r="B3551" s="269" t="s">
        <v>205</v>
      </c>
      <c r="C3551" s="270">
        <v>11.407</v>
      </c>
      <c r="D3551" s="270">
        <v>5.1680000000000001</v>
      </c>
      <c r="E3551" s="270">
        <v>2.6978999999999997</v>
      </c>
      <c r="F3551" s="270">
        <v>0.22695000000000001</v>
      </c>
      <c r="G3551" s="270">
        <v>2.5568</v>
      </c>
      <c r="H3551" s="270">
        <v>22.056649999999998</v>
      </c>
    </row>
    <row r="3552" spans="1:8">
      <c r="A3552" s="268">
        <v>42152</v>
      </c>
      <c r="B3552" s="269" t="s">
        <v>71</v>
      </c>
      <c r="C3552" s="270">
        <v>3.8020499999999999</v>
      </c>
      <c r="D3552" s="270">
        <v>1.72295</v>
      </c>
      <c r="E3552" s="270">
        <v>0.89929999999999999</v>
      </c>
      <c r="F3552" s="270">
        <v>7.5649999999999995E-2</v>
      </c>
      <c r="G3552" s="270">
        <v>0.85254999999999992</v>
      </c>
      <c r="H3552" s="270">
        <v>7.3525</v>
      </c>
    </row>
    <row r="3553" spans="1:8">
      <c r="A3553" s="268">
        <v>42152</v>
      </c>
      <c r="B3553" s="269" t="s">
        <v>206</v>
      </c>
      <c r="C3553" s="270">
        <v>0</v>
      </c>
      <c r="D3553" s="270">
        <v>0</v>
      </c>
      <c r="E3553" s="270">
        <v>0</v>
      </c>
      <c r="F3553" s="270">
        <v>0</v>
      </c>
      <c r="G3553" s="270">
        <v>0</v>
      </c>
      <c r="H3553" s="270">
        <v>0</v>
      </c>
    </row>
    <row r="3554" spans="1:8">
      <c r="A3554" s="268">
        <v>42153</v>
      </c>
      <c r="B3554" s="269" t="s">
        <v>185</v>
      </c>
      <c r="C3554" s="270">
        <v>0</v>
      </c>
      <c r="D3554" s="270">
        <v>0</v>
      </c>
      <c r="E3554" s="270">
        <v>0</v>
      </c>
      <c r="F3554" s="270">
        <v>0</v>
      </c>
      <c r="G3554" s="270">
        <v>0</v>
      </c>
      <c r="H3554" s="270">
        <v>0</v>
      </c>
    </row>
    <row r="3555" spans="1:8">
      <c r="A3555" s="268">
        <v>42153</v>
      </c>
      <c r="B3555" s="269" t="s">
        <v>186</v>
      </c>
      <c r="C3555" s="270">
        <v>0</v>
      </c>
      <c r="D3555" s="270">
        <v>0</v>
      </c>
      <c r="E3555" s="270">
        <v>0</v>
      </c>
      <c r="F3555" s="270">
        <v>0</v>
      </c>
      <c r="G3555" s="270">
        <v>0</v>
      </c>
      <c r="H3555" s="270">
        <v>0</v>
      </c>
    </row>
    <row r="3556" spans="1:8">
      <c r="A3556" s="268">
        <v>42153</v>
      </c>
      <c r="B3556" s="269" t="s">
        <v>187</v>
      </c>
      <c r="C3556" s="270">
        <v>0</v>
      </c>
      <c r="D3556" s="270">
        <v>0</v>
      </c>
      <c r="E3556" s="270">
        <v>0</v>
      </c>
      <c r="F3556" s="270">
        <v>0</v>
      </c>
      <c r="G3556" s="270">
        <v>0</v>
      </c>
      <c r="H3556" s="270">
        <v>0</v>
      </c>
    </row>
    <row r="3557" spans="1:8">
      <c r="A3557" s="268">
        <v>42153</v>
      </c>
      <c r="B3557" s="269" t="s">
        <v>188</v>
      </c>
      <c r="C3557" s="270">
        <v>0</v>
      </c>
      <c r="D3557" s="270">
        <v>0</v>
      </c>
      <c r="E3557" s="270">
        <v>0</v>
      </c>
      <c r="F3557" s="270">
        <v>0</v>
      </c>
      <c r="G3557" s="270">
        <v>0</v>
      </c>
      <c r="H3557" s="270">
        <v>0</v>
      </c>
    </row>
    <row r="3558" spans="1:8">
      <c r="A3558" s="268">
        <v>42153</v>
      </c>
      <c r="B3558" s="269" t="s">
        <v>189</v>
      </c>
      <c r="C3558" s="270">
        <v>0</v>
      </c>
      <c r="D3558" s="270">
        <v>0</v>
      </c>
      <c r="E3558" s="270">
        <v>0</v>
      </c>
      <c r="F3558" s="270">
        <v>0</v>
      </c>
      <c r="G3558" s="270">
        <v>0</v>
      </c>
      <c r="H3558" s="270">
        <v>0</v>
      </c>
    </row>
    <row r="3559" spans="1:8">
      <c r="A3559" s="268">
        <v>42153</v>
      </c>
      <c r="B3559" s="269" t="s">
        <v>190</v>
      </c>
      <c r="C3559" s="270">
        <v>0</v>
      </c>
      <c r="D3559" s="270">
        <v>0</v>
      </c>
      <c r="E3559" s="270">
        <v>0</v>
      </c>
      <c r="F3559" s="270">
        <v>0</v>
      </c>
      <c r="G3559" s="270">
        <v>0</v>
      </c>
      <c r="H3559" s="270">
        <v>0</v>
      </c>
    </row>
    <row r="3560" spans="1:8">
      <c r="A3560" s="268">
        <v>42153</v>
      </c>
      <c r="B3560" s="269" t="s">
        <v>191</v>
      </c>
      <c r="C3560" s="270">
        <v>129.28074999999998</v>
      </c>
      <c r="D3560" s="270">
        <v>58.573499999999996</v>
      </c>
      <c r="E3560" s="270">
        <v>30.5762</v>
      </c>
      <c r="F3560" s="270">
        <v>2.5729500000000001</v>
      </c>
      <c r="G3560" s="270">
        <v>28.977350000000001</v>
      </c>
      <c r="H3560" s="270">
        <v>249.98074999999997</v>
      </c>
    </row>
    <row r="3561" spans="1:8">
      <c r="A3561" s="268">
        <v>42153</v>
      </c>
      <c r="B3561" s="269" t="s">
        <v>192</v>
      </c>
      <c r="C3561" s="270">
        <v>916.37225000000001</v>
      </c>
      <c r="D3561" s="270">
        <v>415.17995000000002</v>
      </c>
      <c r="E3561" s="270">
        <v>216.73044999999999</v>
      </c>
      <c r="F3561" s="270">
        <v>18.235049999999998</v>
      </c>
      <c r="G3561" s="270">
        <v>205.4008</v>
      </c>
      <c r="H3561" s="270">
        <v>1771.9185</v>
      </c>
    </row>
    <row r="3562" spans="1:8">
      <c r="A3562" s="268">
        <v>42153</v>
      </c>
      <c r="B3562" s="269" t="s">
        <v>193</v>
      </c>
      <c r="C3562" s="270">
        <v>2992.4692</v>
      </c>
      <c r="D3562" s="270">
        <v>1355.79675</v>
      </c>
      <c r="E3562" s="270">
        <v>707.74570000000006</v>
      </c>
      <c r="F3562" s="270">
        <v>59.546750000000003</v>
      </c>
      <c r="G3562" s="270">
        <v>670.74944999999991</v>
      </c>
      <c r="H3562" s="270">
        <v>5786.3078500000001</v>
      </c>
    </row>
    <row r="3563" spans="1:8">
      <c r="A3563" s="268">
        <v>42153</v>
      </c>
      <c r="B3563" s="269" t="s">
        <v>65</v>
      </c>
      <c r="C3563" s="270">
        <v>6121.8232500000004</v>
      </c>
      <c r="D3563" s="270">
        <v>2773.6111999999998</v>
      </c>
      <c r="E3563" s="270">
        <v>1447.8661999999999</v>
      </c>
      <c r="F3563" s="270">
        <v>121.81689999999999</v>
      </c>
      <c r="G3563" s="270">
        <v>1372.1822</v>
      </c>
      <c r="H3563" s="270">
        <v>11837.29975</v>
      </c>
    </row>
    <row r="3564" spans="1:8">
      <c r="A3564" s="268">
        <v>42153</v>
      </c>
      <c r="B3564" s="269" t="s">
        <v>194</v>
      </c>
      <c r="C3564" s="270">
        <v>9498.3317999999999</v>
      </c>
      <c r="D3564" s="270">
        <v>4303.4046499999995</v>
      </c>
      <c r="E3564" s="270">
        <v>2246.4411999999998</v>
      </c>
      <c r="F3564" s="270">
        <v>189.006</v>
      </c>
      <c r="G3564" s="270">
        <v>2129.0128500000001</v>
      </c>
      <c r="H3564" s="270">
        <v>18366.196500000002</v>
      </c>
    </row>
    <row r="3565" spans="1:8">
      <c r="A3565" s="268">
        <v>42153</v>
      </c>
      <c r="B3565" s="269" t="s">
        <v>195</v>
      </c>
      <c r="C3565" s="270">
        <v>11950.864</v>
      </c>
      <c r="D3565" s="270">
        <v>5414.5713999999998</v>
      </c>
      <c r="E3565" s="270">
        <v>2826.4862999999996</v>
      </c>
      <c r="F3565" s="270">
        <v>237.80874999999997</v>
      </c>
      <c r="G3565" s="270">
        <v>2678.7375999999999</v>
      </c>
      <c r="H3565" s="270">
        <v>23108.468049999996</v>
      </c>
    </row>
    <row r="3566" spans="1:8">
      <c r="A3566" s="268">
        <v>42153</v>
      </c>
      <c r="B3566" s="269" t="s">
        <v>196</v>
      </c>
      <c r="C3566" s="270">
        <v>13141.00765</v>
      </c>
      <c r="D3566" s="270">
        <v>5953.7892999999995</v>
      </c>
      <c r="E3566" s="270">
        <v>3107.9663500000001</v>
      </c>
      <c r="F3566" s="270">
        <v>261.49060000000003</v>
      </c>
      <c r="G3566" s="270">
        <v>2945.5032999999999</v>
      </c>
      <c r="H3566" s="270">
        <v>25409.757199999996</v>
      </c>
    </row>
    <row r="3567" spans="1:8">
      <c r="A3567" s="268">
        <v>42153</v>
      </c>
      <c r="B3567" s="269" t="s">
        <v>197</v>
      </c>
      <c r="C3567" s="270">
        <v>13776.003549999999</v>
      </c>
      <c r="D3567" s="270">
        <v>6241.4871000000003</v>
      </c>
      <c r="E3567" s="270">
        <v>3258.1486</v>
      </c>
      <c r="F3567" s="270">
        <v>274.12670000000003</v>
      </c>
      <c r="G3567" s="270">
        <v>3087.8349499999999</v>
      </c>
      <c r="H3567" s="270">
        <v>26637.600900000001</v>
      </c>
    </row>
    <row r="3568" spans="1:8">
      <c r="A3568" s="268">
        <v>42153</v>
      </c>
      <c r="B3568" s="269" t="s">
        <v>198</v>
      </c>
      <c r="C3568" s="270">
        <v>13947.111100000002</v>
      </c>
      <c r="D3568" s="270">
        <v>6319.0105000000003</v>
      </c>
      <c r="E3568" s="270">
        <v>3298.6170999999999</v>
      </c>
      <c r="F3568" s="270">
        <v>277.53179999999998</v>
      </c>
      <c r="G3568" s="270">
        <v>3126.1877999999997</v>
      </c>
      <c r="H3568" s="270">
        <v>26968.458300000002</v>
      </c>
    </row>
    <row r="3569" spans="1:8">
      <c r="A3569" s="268">
        <v>42153</v>
      </c>
      <c r="B3569" s="269" t="s">
        <v>199</v>
      </c>
      <c r="C3569" s="270">
        <v>12882.44615</v>
      </c>
      <c r="D3569" s="270">
        <v>5836.6431499999999</v>
      </c>
      <c r="E3569" s="270">
        <v>3046.8139500000002</v>
      </c>
      <c r="F3569" s="270">
        <v>256.34555</v>
      </c>
      <c r="G3569" s="270">
        <v>2887.5477499999997</v>
      </c>
      <c r="H3569" s="270">
        <v>24909.796549999995</v>
      </c>
    </row>
    <row r="3570" spans="1:8">
      <c r="A3570" s="268">
        <v>42153</v>
      </c>
      <c r="B3570" s="269" t="s">
        <v>200</v>
      </c>
      <c r="C3570" s="270">
        <v>10996.467850000001</v>
      </c>
      <c r="D3570" s="270">
        <v>4982.1636499999995</v>
      </c>
      <c r="E3570" s="270">
        <v>2600.7637</v>
      </c>
      <c r="F3570" s="270">
        <v>218.81720000000001</v>
      </c>
      <c r="G3570" s="270">
        <v>2464.81385</v>
      </c>
      <c r="H3570" s="270">
        <v>21263.026249999999</v>
      </c>
    </row>
    <row r="3571" spans="1:8">
      <c r="A3571" s="268">
        <v>42153</v>
      </c>
      <c r="B3571" s="269" t="s">
        <v>201</v>
      </c>
      <c r="C3571" s="270">
        <v>8429.8647999999994</v>
      </c>
      <c r="D3571" s="270">
        <v>3819.3143499999996</v>
      </c>
      <c r="E3571" s="270">
        <v>1993.7387499999998</v>
      </c>
      <c r="F3571" s="270">
        <v>167.74494999999999</v>
      </c>
      <c r="G3571" s="270">
        <v>1889.52025</v>
      </c>
      <c r="H3571" s="270">
        <v>16300.1831</v>
      </c>
    </row>
    <row r="3572" spans="1:8">
      <c r="A3572" s="268">
        <v>42153</v>
      </c>
      <c r="B3572" s="269" t="s">
        <v>202</v>
      </c>
      <c r="C3572" s="270">
        <v>4486.8023499999999</v>
      </c>
      <c r="D3572" s="270">
        <v>2032.8328000000001</v>
      </c>
      <c r="E3572" s="270">
        <v>1061.1688999999999</v>
      </c>
      <c r="F3572" s="270">
        <v>89.282299999999992</v>
      </c>
      <c r="G3572" s="270">
        <v>1005.6987499999999</v>
      </c>
      <c r="H3572" s="270">
        <v>8675.785100000001</v>
      </c>
    </row>
    <row r="3573" spans="1:8">
      <c r="A3573" s="268">
        <v>42153</v>
      </c>
      <c r="B3573" s="269" t="s">
        <v>203</v>
      </c>
      <c r="C3573" s="270">
        <v>1817.5354500000001</v>
      </c>
      <c r="D3573" s="270">
        <v>823.46979999999996</v>
      </c>
      <c r="E3573" s="270">
        <v>429.86369999999999</v>
      </c>
      <c r="F3573" s="270">
        <v>36.166649999999997</v>
      </c>
      <c r="G3573" s="270">
        <v>407.3931</v>
      </c>
      <c r="H3573" s="270">
        <v>3514.4286999999999</v>
      </c>
    </row>
    <row r="3574" spans="1:8">
      <c r="A3574" s="268">
        <v>42153</v>
      </c>
      <c r="B3574" s="269" t="s">
        <v>204</v>
      </c>
      <c r="C3574" s="270">
        <v>338.41134999999997</v>
      </c>
      <c r="D3574" s="270">
        <v>153.32384999999999</v>
      </c>
      <c r="E3574" s="270">
        <v>80.037700000000001</v>
      </c>
      <c r="F3574" s="270">
        <v>6.7336999999999998</v>
      </c>
      <c r="G3574" s="270">
        <v>75.853149999999999</v>
      </c>
      <c r="H3574" s="270">
        <v>654.35974999999996</v>
      </c>
    </row>
    <row r="3575" spans="1:8">
      <c r="A3575" s="268">
        <v>42153</v>
      </c>
      <c r="B3575" s="269" t="s">
        <v>205</v>
      </c>
      <c r="C3575" s="270">
        <v>15.209899999999998</v>
      </c>
      <c r="D3575" s="270">
        <v>6.8909499999999992</v>
      </c>
      <c r="E3575" s="270">
        <v>3.5972</v>
      </c>
      <c r="F3575" s="270">
        <v>0.30259999999999998</v>
      </c>
      <c r="G3575" s="270">
        <v>3.4093499999999999</v>
      </c>
      <c r="H3575" s="270">
        <v>29.41</v>
      </c>
    </row>
    <row r="3576" spans="1:8">
      <c r="A3576" s="268">
        <v>42153</v>
      </c>
      <c r="B3576" s="269" t="s">
        <v>71</v>
      </c>
      <c r="C3576" s="270">
        <v>0</v>
      </c>
      <c r="D3576" s="270">
        <v>0</v>
      </c>
      <c r="E3576" s="270">
        <v>0</v>
      </c>
      <c r="F3576" s="270">
        <v>0</v>
      </c>
      <c r="G3576" s="270">
        <v>0</v>
      </c>
      <c r="H3576" s="270">
        <v>0</v>
      </c>
    </row>
    <row r="3577" spans="1:8">
      <c r="A3577" s="268">
        <v>42153</v>
      </c>
      <c r="B3577" s="269" t="s">
        <v>206</v>
      </c>
      <c r="C3577" s="270">
        <v>0</v>
      </c>
      <c r="D3577" s="270">
        <v>0</v>
      </c>
      <c r="E3577" s="270">
        <v>0</v>
      </c>
      <c r="F3577" s="270">
        <v>0</v>
      </c>
      <c r="G3577" s="270">
        <v>0</v>
      </c>
      <c r="H3577" s="270">
        <v>0</v>
      </c>
    </row>
    <row r="3578" spans="1:8">
      <c r="A3578" s="268">
        <v>42154</v>
      </c>
      <c r="B3578" s="269" t="s">
        <v>185</v>
      </c>
      <c r="C3578" s="270">
        <v>0</v>
      </c>
      <c r="D3578" s="270">
        <v>0</v>
      </c>
      <c r="E3578" s="270">
        <v>0</v>
      </c>
      <c r="F3578" s="270">
        <v>0</v>
      </c>
      <c r="G3578" s="270">
        <v>0</v>
      </c>
      <c r="H3578" s="270">
        <v>0</v>
      </c>
    </row>
    <row r="3579" spans="1:8">
      <c r="A3579" s="268">
        <v>42154</v>
      </c>
      <c r="B3579" s="269" t="s">
        <v>186</v>
      </c>
      <c r="C3579" s="270">
        <v>0</v>
      </c>
      <c r="D3579" s="270">
        <v>0</v>
      </c>
      <c r="E3579" s="270">
        <v>0</v>
      </c>
      <c r="F3579" s="270">
        <v>0</v>
      </c>
      <c r="G3579" s="270">
        <v>0</v>
      </c>
      <c r="H3579" s="270">
        <v>0</v>
      </c>
    </row>
    <row r="3580" spans="1:8">
      <c r="A3580" s="268">
        <v>42154</v>
      </c>
      <c r="B3580" s="269" t="s">
        <v>187</v>
      </c>
      <c r="C3580" s="270">
        <v>0</v>
      </c>
      <c r="D3580" s="270">
        <v>0</v>
      </c>
      <c r="E3580" s="270">
        <v>0</v>
      </c>
      <c r="F3580" s="270">
        <v>0</v>
      </c>
      <c r="G3580" s="270">
        <v>0</v>
      </c>
      <c r="H3580" s="270">
        <v>0</v>
      </c>
    </row>
    <row r="3581" spans="1:8">
      <c r="A3581" s="268">
        <v>42154</v>
      </c>
      <c r="B3581" s="269" t="s">
        <v>188</v>
      </c>
      <c r="C3581" s="270">
        <v>0</v>
      </c>
      <c r="D3581" s="270">
        <v>0</v>
      </c>
      <c r="E3581" s="270">
        <v>0</v>
      </c>
      <c r="F3581" s="270">
        <v>0</v>
      </c>
      <c r="G3581" s="270">
        <v>0</v>
      </c>
      <c r="H3581" s="270">
        <v>0</v>
      </c>
    </row>
    <row r="3582" spans="1:8">
      <c r="A3582" s="268">
        <v>42154</v>
      </c>
      <c r="B3582" s="269" t="s">
        <v>189</v>
      </c>
      <c r="C3582" s="270">
        <v>0</v>
      </c>
      <c r="D3582" s="270">
        <v>0</v>
      </c>
      <c r="E3582" s="270">
        <v>0</v>
      </c>
      <c r="F3582" s="270">
        <v>0</v>
      </c>
      <c r="G3582" s="270">
        <v>0</v>
      </c>
      <c r="H3582" s="270">
        <v>0</v>
      </c>
    </row>
    <row r="3583" spans="1:8">
      <c r="A3583" s="268">
        <v>42154</v>
      </c>
      <c r="B3583" s="269" t="s">
        <v>190</v>
      </c>
      <c r="C3583" s="270">
        <v>0</v>
      </c>
      <c r="D3583" s="270">
        <v>0</v>
      </c>
      <c r="E3583" s="270">
        <v>0</v>
      </c>
      <c r="F3583" s="270">
        <v>0</v>
      </c>
      <c r="G3583" s="270">
        <v>0</v>
      </c>
      <c r="H3583" s="270">
        <v>0</v>
      </c>
    </row>
    <row r="3584" spans="1:8">
      <c r="A3584" s="268">
        <v>42154</v>
      </c>
      <c r="B3584" s="269" t="s">
        <v>191</v>
      </c>
      <c r="C3584" s="270">
        <v>133.08280000000002</v>
      </c>
      <c r="D3584" s="270">
        <v>60.295600000000007</v>
      </c>
      <c r="E3584" s="270">
        <v>31.4755</v>
      </c>
      <c r="F3584" s="270">
        <v>2.6486000000000001</v>
      </c>
      <c r="G3584" s="270">
        <v>29.829899999999999</v>
      </c>
      <c r="H3584" s="270">
        <v>257.33239999999995</v>
      </c>
    </row>
    <row r="3585" spans="1:8">
      <c r="A3585" s="268">
        <v>42154</v>
      </c>
      <c r="B3585" s="269" t="s">
        <v>192</v>
      </c>
      <c r="C3585" s="270">
        <v>1030.4439500000001</v>
      </c>
      <c r="D3585" s="270">
        <v>466.86250000000001</v>
      </c>
      <c r="E3585" s="270">
        <v>243.70944999999998</v>
      </c>
      <c r="F3585" s="270">
        <v>20.504550000000002</v>
      </c>
      <c r="G3585" s="270">
        <v>230.96964999999997</v>
      </c>
      <c r="H3585" s="270">
        <v>1992.4900999999998</v>
      </c>
    </row>
    <row r="3586" spans="1:8">
      <c r="A3586" s="268">
        <v>42154</v>
      </c>
      <c r="B3586" s="269" t="s">
        <v>193</v>
      </c>
      <c r="C3586" s="270">
        <v>3041.9000999999998</v>
      </c>
      <c r="D3586" s="270">
        <v>1378.1917000000001</v>
      </c>
      <c r="E3586" s="270">
        <v>719.4366</v>
      </c>
      <c r="F3586" s="270">
        <v>60.530200000000001</v>
      </c>
      <c r="G3586" s="270">
        <v>681.82920000000001</v>
      </c>
      <c r="H3586" s="270">
        <v>5881.8878000000004</v>
      </c>
    </row>
    <row r="3587" spans="1:8">
      <c r="A3587" s="268">
        <v>42154</v>
      </c>
      <c r="B3587" s="269" t="s">
        <v>65</v>
      </c>
      <c r="C3587" s="270">
        <v>5741.5859499999997</v>
      </c>
      <c r="D3587" s="270">
        <v>2601.33745</v>
      </c>
      <c r="E3587" s="270">
        <v>1357.9361999999999</v>
      </c>
      <c r="F3587" s="270">
        <v>114.25105000000001</v>
      </c>
      <c r="G3587" s="270">
        <v>1286.9526999999998</v>
      </c>
      <c r="H3587" s="270">
        <v>11102.06335</v>
      </c>
    </row>
    <row r="3588" spans="1:8">
      <c r="A3588" s="268">
        <v>42154</v>
      </c>
      <c r="B3588" s="269" t="s">
        <v>194</v>
      </c>
      <c r="C3588" s="270">
        <v>8578.1575000000012</v>
      </c>
      <c r="D3588" s="270">
        <v>3886.5017499999994</v>
      </c>
      <c r="E3588" s="270">
        <v>2028.8114499999999</v>
      </c>
      <c r="F3588" s="270">
        <v>170.6953</v>
      </c>
      <c r="G3588" s="270">
        <v>1922.75865</v>
      </c>
      <c r="H3588" s="270">
        <v>16586.924649999997</v>
      </c>
    </row>
    <row r="3589" spans="1:8">
      <c r="A3589" s="268">
        <v>42154</v>
      </c>
      <c r="B3589" s="269" t="s">
        <v>195</v>
      </c>
      <c r="C3589" s="270">
        <v>10692.2775</v>
      </c>
      <c r="D3589" s="270">
        <v>4844.34465</v>
      </c>
      <c r="E3589" s="270">
        <v>2528.8197</v>
      </c>
      <c r="F3589" s="270">
        <v>212.76435000000001</v>
      </c>
      <c r="G3589" s="270">
        <v>2396.6302500000002</v>
      </c>
      <c r="H3589" s="270">
        <v>20674.836449999999</v>
      </c>
    </row>
    <row r="3590" spans="1:8">
      <c r="A3590" s="268">
        <v>42154</v>
      </c>
      <c r="B3590" s="269" t="s">
        <v>196</v>
      </c>
      <c r="C3590" s="270">
        <v>10928.025</v>
      </c>
      <c r="D3590" s="270">
        <v>4951.1548000000003</v>
      </c>
      <c r="E3590" s="270">
        <v>2584.5762999999997</v>
      </c>
      <c r="F3590" s="270">
        <v>217.4555</v>
      </c>
      <c r="G3590" s="270">
        <v>2449.4721999999997</v>
      </c>
      <c r="H3590" s="270">
        <v>21130.683799999999</v>
      </c>
    </row>
    <row r="3591" spans="1:8">
      <c r="A3591" s="268">
        <v>42154</v>
      </c>
      <c r="B3591" s="269" t="s">
        <v>197</v>
      </c>
      <c r="C3591" s="270">
        <v>11646.673649999999</v>
      </c>
      <c r="D3591" s="270">
        <v>5276.7524000000003</v>
      </c>
      <c r="E3591" s="270">
        <v>2754.54315</v>
      </c>
      <c r="F3591" s="270">
        <v>231.75505000000001</v>
      </c>
      <c r="G3591" s="270">
        <v>2610.55485</v>
      </c>
      <c r="H3591" s="270">
        <v>22520.279099999996</v>
      </c>
    </row>
    <row r="3592" spans="1:8">
      <c r="A3592" s="268">
        <v>42154</v>
      </c>
      <c r="B3592" s="269" t="s">
        <v>198</v>
      </c>
      <c r="C3592" s="270">
        <v>13064.959849999999</v>
      </c>
      <c r="D3592" s="270">
        <v>5919.3345499999996</v>
      </c>
      <c r="E3592" s="270">
        <v>3089.9803500000003</v>
      </c>
      <c r="F3592" s="270">
        <v>259.9776</v>
      </c>
      <c r="G3592" s="270">
        <v>2928.4574000000002</v>
      </c>
      <c r="H3592" s="270">
        <v>25262.709749999998</v>
      </c>
    </row>
    <row r="3593" spans="1:8">
      <c r="A3593" s="268">
        <v>42154</v>
      </c>
      <c r="B3593" s="269" t="s">
        <v>199</v>
      </c>
      <c r="C3593" s="270">
        <v>12772.1765</v>
      </c>
      <c r="D3593" s="270">
        <v>5786.6835499999997</v>
      </c>
      <c r="E3593" s="270">
        <v>3020.73425</v>
      </c>
      <c r="F3593" s="270">
        <v>254.15170000000001</v>
      </c>
      <c r="G3593" s="270">
        <v>2862.8314499999997</v>
      </c>
      <c r="H3593" s="270">
        <v>24696.577450000001</v>
      </c>
    </row>
    <row r="3594" spans="1:8">
      <c r="A3594" s="268">
        <v>42154</v>
      </c>
      <c r="B3594" s="269" t="s">
        <v>200</v>
      </c>
      <c r="C3594" s="270">
        <v>10981.2588</v>
      </c>
      <c r="D3594" s="270">
        <v>4975.2726999999995</v>
      </c>
      <c r="E3594" s="270">
        <v>2597.1664999999998</v>
      </c>
      <c r="F3594" s="270">
        <v>218.5146</v>
      </c>
      <c r="G3594" s="270">
        <v>2461.4045000000001</v>
      </c>
      <c r="H3594" s="270">
        <v>21233.617099999999</v>
      </c>
    </row>
    <row r="3595" spans="1:8">
      <c r="A3595" s="268">
        <v>42154</v>
      </c>
      <c r="B3595" s="269" t="s">
        <v>201</v>
      </c>
      <c r="C3595" s="270">
        <v>7954.5677500000002</v>
      </c>
      <c r="D3595" s="270">
        <v>3603.9719499999997</v>
      </c>
      <c r="E3595" s="270">
        <v>1881.3271</v>
      </c>
      <c r="F3595" s="270">
        <v>158.28700000000001</v>
      </c>
      <c r="G3595" s="270">
        <v>1782.9838</v>
      </c>
      <c r="H3595" s="270">
        <v>15381.137599999998</v>
      </c>
    </row>
    <row r="3596" spans="1:8">
      <c r="A3596" s="268">
        <v>42154</v>
      </c>
      <c r="B3596" s="269" t="s">
        <v>202</v>
      </c>
      <c r="C3596" s="270">
        <v>3840.3986</v>
      </c>
      <c r="D3596" s="270">
        <v>1739.9669999999999</v>
      </c>
      <c r="E3596" s="270">
        <v>908.28875000000005</v>
      </c>
      <c r="F3596" s="270">
        <v>76.419250000000005</v>
      </c>
      <c r="G3596" s="270">
        <v>860.80944999999997</v>
      </c>
      <c r="H3596" s="270">
        <v>7425.8830500000004</v>
      </c>
    </row>
    <row r="3597" spans="1:8">
      <c r="A3597" s="268">
        <v>42154</v>
      </c>
      <c r="B3597" s="269" t="s">
        <v>203</v>
      </c>
      <c r="C3597" s="270">
        <v>1110.2937999999999</v>
      </c>
      <c r="D3597" s="270">
        <v>503.04019999999997</v>
      </c>
      <c r="E3597" s="270">
        <v>262.59474999999998</v>
      </c>
      <c r="F3597" s="270">
        <v>22.0932</v>
      </c>
      <c r="G3597" s="270">
        <v>248.8681</v>
      </c>
      <c r="H3597" s="270">
        <v>2146.89005</v>
      </c>
    </row>
    <row r="3598" spans="1:8">
      <c r="A3598" s="268">
        <v>42154</v>
      </c>
      <c r="B3598" s="269" t="s">
        <v>204</v>
      </c>
      <c r="C3598" s="270">
        <v>205.32854999999998</v>
      </c>
      <c r="D3598" s="270">
        <v>93.028249999999986</v>
      </c>
      <c r="E3598" s="270">
        <v>48.562199999999997</v>
      </c>
      <c r="F3598" s="270">
        <v>4.0859500000000004</v>
      </c>
      <c r="G3598" s="270">
        <v>46.023250000000004</v>
      </c>
      <c r="H3598" s="270">
        <v>397.02819999999997</v>
      </c>
    </row>
    <row r="3599" spans="1:8">
      <c r="A3599" s="268">
        <v>42154</v>
      </c>
      <c r="B3599" s="269" t="s">
        <v>205</v>
      </c>
      <c r="C3599" s="270">
        <v>11.407</v>
      </c>
      <c r="D3599" s="270">
        <v>5.1680000000000001</v>
      </c>
      <c r="E3599" s="270">
        <v>2.6978999999999997</v>
      </c>
      <c r="F3599" s="270">
        <v>0.22695000000000001</v>
      </c>
      <c r="G3599" s="270">
        <v>2.5568</v>
      </c>
      <c r="H3599" s="270">
        <v>22.056649999999998</v>
      </c>
    </row>
    <row r="3600" spans="1:8">
      <c r="A3600" s="268">
        <v>42154</v>
      </c>
      <c r="B3600" s="269" t="s">
        <v>71</v>
      </c>
      <c r="C3600" s="270">
        <v>0</v>
      </c>
      <c r="D3600" s="270">
        <v>0</v>
      </c>
      <c r="E3600" s="270">
        <v>0</v>
      </c>
      <c r="F3600" s="270">
        <v>0</v>
      </c>
      <c r="G3600" s="270">
        <v>0</v>
      </c>
      <c r="H3600" s="270">
        <v>0</v>
      </c>
    </row>
    <row r="3601" spans="1:8">
      <c r="A3601" s="268">
        <v>42154</v>
      </c>
      <c r="B3601" s="269" t="s">
        <v>206</v>
      </c>
      <c r="C3601" s="270">
        <v>0</v>
      </c>
      <c r="D3601" s="270">
        <v>0</v>
      </c>
      <c r="E3601" s="270">
        <v>0</v>
      </c>
      <c r="F3601" s="270">
        <v>0</v>
      </c>
      <c r="G3601" s="270">
        <v>0</v>
      </c>
      <c r="H3601" s="270">
        <v>0</v>
      </c>
    </row>
    <row r="3602" spans="1:8">
      <c r="A3602" s="268">
        <v>42155</v>
      </c>
      <c r="B3602" s="269" t="s">
        <v>185</v>
      </c>
      <c r="C3602" s="270">
        <v>0</v>
      </c>
      <c r="D3602" s="270">
        <v>0</v>
      </c>
      <c r="E3602" s="270">
        <v>0</v>
      </c>
      <c r="F3602" s="270">
        <v>0</v>
      </c>
      <c r="G3602" s="270">
        <v>0</v>
      </c>
      <c r="H3602" s="270">
        <v>0</v>
      </c>
    </row>
    <row r="3603" spans="1:8">
      <c r="A3603" s="268">
        <v>42155</v>
      </c>
      <c r="B3603" s="269" t="s">
        <v>186</v>
      </c>
      <c r="C3603" s="270">
        <v>0</v>
      </c>
      <c r="D3603" s="270">
        <v>0</v>
      </c>
      <c r="E3603" s="270">
        <v>0</v>
      </c>
      <c r="F3603" s="270">
        <v>0</v>
      </c>
      <c r="G3603" s="270">
        <v>0</v>
      </c>
      <c r="H3603" s="270">
        <v>0</v>
      </c>
    </row>
    <row r="3604" spans="1:8">
      <c r="A3604" s="268">
        <v>42155</v>
      </c>
      <c r="B3604" s="269" t="s">
        <v>187</v>
      </c>
      <c r="C3604" s="270">
        <v>0</v>
      </c>
      <c r="D3604" s="270">
        <v>0</v>
      </c>
      <c r="E3604" s="270">
        <v>0</v>
      </c>
      <c r="F3604" s="270">
        <v>0</v>
      </c>
      <c r="G3604" s="270">
        <v>0</v>
      </c>
      <c r="H3604" s="270">
        <v>0</v>
      </c>
    </row>
    <row r="3605" spans="1:8">
      <c r="A3605" s="268">
        <v>42155</v>
      </c>
      <c r="B3605" s="269" t="s">
        <v>188</v>
      </c>
      <c r="C3605" s="270">
        <v>0</v>
      </c>
      <c r="D3605" s="270">
        <v>0</v>
      </c>
      <c r="E3605" s="270">
        <v>0</v>
      </c>
      <c r="F3605" s="270">
        <v>0</v>
      </c>
      <c r="G3605" s="270">
        <v>0</v>
      </c>
      <c r="H3605" s="270">
        <v>0</v>
      </c>
    </row>
    <row r="3606" spans="1:8">
      <c r="A3606" s="268">
        <v>42155</v>
      </c>
      <c r="B3606" s="269" t="s">
        <v>189</v>
      </c>
      <c r="C3606" s="270">
        <v>0</v>
      </c>
      <c r="D3606" s="270">
        <v>0</v>
      </c>
      <c r="E3606" s="270">
        <v>0</v>
      </c>
      <c r="F3606" s="270">
        <v>0</v>
      </c>
      <c r="G3606" s="270">
        <v>0</v>
      </c>
      <c r="H3606" s="270">
        <v>0</v>
      </c>
    </row>
    <row r="3607" spans="1:8">
      <c r="A3607" s="268">
        <v>42155</v>
      </c>
      <c r="B3607" s="269" t="s">
        <v>190</v>
      </c>
      <c r="C3607" s="270">
        <v>0</v>
      </c>
      <c r="D3607" s="270">
        <v>0</v>
      </c>
      <c r="E3607" s="270">
        <v>0</v>
      </c>
      <c r="F3607" s="270">
        <v>0</v>
      </c>
      <c r="G3607" s="270">
        <v>0</v>
      </c>
      <c r="H3607" s="270">
        <v>0</v>
      </c>
    </row>
    <row r="3608" spans="1:8">
      <c r="A3608" s="268">
        <v>42155</v>
      </c>
      <c r="B3608" s="269" t="s">
        <v>191</v>
      </c>
      <c r="C3608" s="270">
        <v>155.89765</v>
      </c>
      <c r="D3608" s="270">
        <v>70.632449999999992</v>
      </c>
      <c r="E3608" s="270">
        <v>36.871299999999998</v>
      </c>
      <c r="F3608" s="270">
        <v>3.1025</v>
      </c>
      <c r="G3608" s="270">
        <v>34.9435</v>
      </c>
      <c r="H3608" s="270">
        <v>301.44739999999996</v>
      </c>
    </row>
    <row r="3609" spans="1:8">
      <c r="A3609" s="268">
        <v>42155</v>
      </c>
      <c r="B3609" s="269" t="s">
        <v>192</v>
      </c>
      <c r="C3609" s="270">
        <v>958.19819999999993</v>
      </c>
      <c r="D3609" s="270">
        <v>434.13069999999999</v>
      </c>
      <c r="E3609" s="270">
        <v>226.62275</v>
      </c>
      <c r="F3609" s="270">
        <v>19.0672</v>
      </c>
      <c r="G3609" s="270">
        <v>214.77629999999999</v>
      </c>
      <c r="H3609" s="270">
        <v>1852.7951499999999</v>
      </c>
    </row>
    <row r="3610" spans="1:8">
      <c r="A3610" s="268">
        <v>42155</v>
      </c>
      <c r="B3610" s="269" t="s">
        <v>193</v>
      </c>
      <c r="C3610" s="270">
        <v>3026.6902</v>
      </c>
      <c r="D3610" s="270">
        <v>1371.3007500000001</v>
      </c>
      <c r="E3610" s="270">
        <v>715.83939999999996</v>
      </c>
      <c r="F3610" s="270">
        <v>60.227599999999995</v>
      </c>
      <c r="G3610" s="270">
        <v>678.42070000000001</v>
      </c>
      <c r="H3610" s="270">
        <v>5852.4786499999991</v>
      </c>
    </row>
    <row r="3611" spans="1:8">
      <c r="A3611" s="268">
        <v>42155</v>
      </c>
      <c r="B3611" s="269" t="s">
        <v>65</v>
      </c>
      <c r="C3611" s="270">
        <v>5821.4357999999993</v>
      </c>
      <c r="D3611" s="270">
        <v>2637.5151499999997</v>
      </c>
      <c r="E3611" s="270">
        <v>1376.8215</v>
      </c>
      <c r="F3611" s="270">
        <v>115.83970000000001</v>
      </c>
      <c r="G3611" s="270">
        <v>1304.85115</v>
      </c>
      <c r="H3611" s="270">
        <v>11256.463299999999</v>
      </c>
    </row>
    <row r="3612" spans="1:8">
      <c r="A3612" s="268">
        <v>42155</v>
      </c>
      <c r="B3612" s="269" t="s">
        <v>194</v>
      </c>
      <c r="C3612" s="270">
        <v>8715.0432000000001</v>
      </c>
      <c r="D3612" s="270">
        <v>3948.5203000000001</v>
      </c>
      <c r="E3612" s="270">
        <v>2061.1862500000002</v>
      </c>
      <c r="F3612" s="270">
        <v>173.41954999999999</v>
      </c>
      <c r="G3612" s="270">
        <v>1953.4411</v>
      </c>
      <c r="H3612" s="270">
        <v>16851.610400000001</v>
      </c>
    </row>
    <row r="3613" spans="1:8">
      <c r="A3613" s="268">
        <v>42155</v>
      </c>
      <c r="B3613" s="269" t="s">
        <v>195</v>
      </c>
      <c r="C3613" s="270">
        <v>11353.891149999999</v>
      </c>
      <c r="D3613" s="270">
        <v>5144.1013999999996</v>
      </c>
      <c r="E3613" s="270">
        <v>2685.2970499999997</v>
      </c>
      <c r="F3613" s="270">
        <v>225.92914999999996</v>
      </c>
      <c r="G3613" s="270">
        <v>2544.92805</v>
      </c>
      <c r="H3613" s="270">
        <v>21954.146799999995</v>
      </c>
    </row>
    <row r="3614" spans="1:8">
      <c r="A3614" s="268">
        <v>42155</v>
      </c>
      <c r="B3614" s="269" t="s">
        <v>196</v>
      </c>
      <c r="C3614" s="270">
        <v>12429.963100000001</v>
      </c>
      <c r="D3614" s="270">
        <v>5631.6367499999997</v>
      </c>
      <c r="E3614" s="270">
        <v>2939.7980999999995</v>
      </c>
      <c r="F3614" s="270">
        <v>247.34234999999998</v>
      </c>
      <c r="G3614" s="270">
        <v>2786.1257500000002</v>
      </c>
      <c r="H3614" s="270">
        <v>24034.866049999993</v>
      </c>
    </row>
    <row r="3615" spans="1:8">
      <c r="A3615" s="268">
        <v>42155</v>
      </c>
      <c r="B3615" s="269" t="s">
        <v>197</v>
      </c>
      <c r="C3615" s="270">
        <v>13376.754300000001</v>
      </c>
      <c r="D3615" s="270">
        <v>6060.5994499999997</v>
      </c>
      <c r="E3615" s="270">
        <v>3163.7221</v>
      </c>
      <c r="F3615" s="270">
        <v>266.18174999999997</v>
      </c>
      <c r="G3615" s="270">
        <v>2998.3452499999999</v>
      </c>
      <c r="H3615" s="270">
        <v>25865.602849999996</v>
      </c>
    </row>
    <row r="3616" spans="1:8">
      <c r="A3616" s="268">
        <v>42155</v>
      </c>
      <c r="B3616" s="269" t="s">
        <v>198</v>
      </c>
      <c r="C3616" s="270">
        <v>13498.4301</v>
      </c>
      <c r="D3616" s="270">
        <v>6115.7270499999995</v>
      </c>
      <c r="E3616" s="270">
        <v>3192.4996999999998</v>
      </c>
      <c r="F3616" s="270">
        <v>268.60340000000002</v>
      </c>
      <c r="G3616" s="270">
        <v>3025.6183499999997</v>
      </c>
      <c r="H3616" s="270">
        <v>26100.8786</v>
      </c>
    </row>
    <row r="3617" spans="1:8">
      <c r="A3617" s="268">
        <v>42155</v>
      </c>
      <c r="B3617" s="269" t="s">
        <v>199</v>
      </c>
      <c r="C3617" s="270">
        <v>12540.231899999999</v>
      </c>
      <c r="D3617" s="270">
        <v>5681.5963499999998</v>
      </c>
      <c r="E3617" s="270">
        <v>2965.8777999999998</v>
      </c>
      <c r="F3617" s="270">
        <v>249.53620000000001</v>
      </c>
      <c r="G3617" s="270">
        <v>2810.8420499999997</v>
      </c>
      <c r="H3617" s="270">
        <v>24248.084299999999</v>
      </c>
    </row>
    <row r="3618" spans="1:8">
      <c r="A3618" s="268">
        <v>42155</v>
      </c>
      <c r="B3618" s="269" t="s">
        <v>200</v>
      </c>
      <c r="C3618" s="270">
        <v>10099.107549999999</v>
      </c>
      <c r="D3618" s="270">
        <v>4575.5975999999991</v>
      </c>
      <c r="E3618" s="270">
        <v>2388.5297499999997</v>
      </c>
      <c r="F3618" s="270">
        <v>200.96039999999999</v>
      </c>
      <c r="G3618" s="270">
        <v>2263.6741000000002</v>
      </c>
      <c r="H3618" s="270">
        <v>19527.8694</v>
      </c>
    </row>
    <row r="3619" spans="1:8">
      <c r="A3619" s="268">
        <v>42155</v>
      </c>
      <c r="B3619" s="269" t="s">
        <v>201</v>
      </c>
      <c r="C3619" s="270">
        <v>8148.4893000000002</v>
      </c>
      <c r="D3619" s="270">
        <v>3691.8313499999999</v>
      </c>
      <c r="E3619" s="270">
        <v>1927.1905499999998</v>
      </c>
      <c r="F3619" s="270">
        <v>162.14599999999999</v>
      </c>
      <c r="G3619" s="270">
        <v>1826.4502499999999</v>
      </c>
      <c r="H3619" s="270">
        <v>15756.107449999998</v>
      </c>
    </row>
    <row r="3620" spans="1:8">
      <c r="A3620" s="268">
        <v>42155</v>
      </c>
      <c r="B3620" s="269" t="s">
        <v>202</v>
      </c>
      <c r="C3620" s="270">
        <v>4593.2690999999995</v>
      </c>
      <c r="D3620" s="270">
        <v>2081.0703000000003</v>
      </c>
      <c r="E3620" s="270">
        <v>1086.3492999999999</v>
      </c>
      <c r="F3620" s="270">
        <v>91.400499999999994</v>
      </c>
      <c r="G3620" s="270">
        <v>1029.5625</v>
      </c>
      <c r="H3620" s="270">
        <v>8881.6517000000003</v>
      </c>
    </row>
    <row r="3621" spans="1:8">
      <c r="A3621" s="268">
        <v>42155</v>
      </c>
      <c r="B3621" s="269" t="s">
        <v>203</v>
      </c>
      <c r="C3621" s="270">
        <v>1760.4995999999999</v>
      </c>
      <c r="D3621" s="270">
        <v>797.62894999999992</v>
      </c>
      <c r="E3621" s="270">
        <v>416.37419999999997</v>
      </c>
      <c r="F3621" s="270">
        <v>35.0319</v>
      </c>
      <c r="G3621" s="270">
        <v>394.60909999999996</v>
      </c>
      <c r="H3621" s="270">
        <v>3404.1437499999997</v>
      </c>
    </row>
    <row r="3622" spans="1:8">
      <c r="A3622" s="268">
        <v>42155</v>
      </c>
      <c r="B3622" s="269" t="s">
        <v>204</v>
      </c>
      <c r="C3622" s="270">
        <v>323.20145000000002</v>
      </c>
      <c r="D3622" s="270">
        <v>146.43289999999999</v>
      </c>
      <c r="E3622" s="270">
        <v>76.4405</v>
      </c>
      <c r="F3622" s="270">
        <v>6.4310999999999998</v>
      </c>
      <c r="G3622" s="270">
        <v>72.444649999999996</v>
      </c>
      <c r="H3622" s="270">
        <v>624.95060000000012</v>
      </c>
    </row>
    <row r="3623" spans="1:8">
      <c r="A3623" s="268">
        <v>42155</v>
      </c>
      <c r="B3623" s="269" t="s">
        <v>205</v>
      </c>
      <c r="C3623" s="270">
        <v>11.407</v>
      </c>
      <c r="D3623" s="270">
        <v>5.1680000000000001</v>
      </c>
      <c r="E3623" s="270">
        <v>2.6978999999999997</v>
      </c>
      <c r="F3623" s="270">
        <v>0.22695000000000001</v>
      </c>
      <c r="G3623" s="270">
        <v>2.5568</v>
      </c>
      <c r="H3623" s="270">
        <v>22.056649999999998</v>
      </c>
    </row>
    <row r="3624" spans="1:8">
      <c r="A3624" s="268">
        <v>42155</v>
      </c>
      <c r="B3624" s="269" t="s">
        <v>71</v>
      </c>
      <c r="C3624" s="270">
        <v>0</v>
      </c>
      <c r="D3624" s="270">
        <v>0</v>
      </c>
      <c r="E3624" s="270">
        <v>0</v>
      </c>
      <c r="F3624" s="270">
        <v>0</v>
      </c>
      <c r="G3624" s="270">
        <v>0</v>
      </c>
      <c r="H3624" s="270">
        <v>0</v>
      </c>
    </row>
    <row r="3625" spans="1:8">
      <c r="A3625" s="268">
        <v>42155</v>
      </c>
      <c r="B3625" s="269" t="s">
        <v>206</v>
      </c>
      <c r="C3625" s="270">
        <v>0</v>
      </c>
      <c r="D3625" s="270">
        <v>0</v>
      </c>
      <c r="E3625" s="270">
        <v>0</v>
      </c>
      <c r="F3625" s="270">
        <v>0</v>
      </c>
      <c r="G3625" s="270">
        <v>0</v>
      </c>
      <c r="H3625" s="270">
        <v>0</v>
      </c>
    </row>
    <row r="3626" spans="1:8">
      <c r="A3626" s="268">
        <v>42156</v>
      </c>
      <c r="B3626" s="269" t="s">
        <v>185</v>
      </c>
      <c r="C3626" s="270">
        <v>0</v>
      </c>
      <c r="D3626" s="270">
        <v>0</v>
      </c>
      <c r="E3626" s="270">
        <v>0</v>
      </c>
      <c r="F3626" s="270">
        <v>0</v>
      </c>
      <c r="G3626" s="270">
        <v>0</v>
      </c>
      <c r="H3626" s="270">
        <v>0</v>
      </c>
    </row>
    <row r="3627" spans="1:8">
      <c r="A3627" s="268">
        <v>42156</v>
      </c>
      <c r="B3627" s="269" t="s">
        <v>186</v>
      </c>
      <c r="C3627" s="270">
        <v>0</v>
      </c>
      <c r="D3627" s="270">
        <v>0</v>
      </c>
      <c r="E3627" s="270">
        <v>0</v>
      </c>
      <c r="F3627" s="270">
        <v>0</v>
      </c>
      <c r="G3627" s="270">
        <v>0</v>
      </c>
      <c r="H3627" s="270">
        <v>0</v>
      </c>
    </row>
    <row r="3628" spans="1:8">
      <c r="A3628" s="268">
        <v>42156</v>
      </c>
      <c r="B3628" s="269" t="s">
        <v>187</v>
      </c>
      <c r="C3628" s="270">
        <v>0</v>
      </c>
      <c r="D3628" s="270">
        <v>0</v>
      </c>
      <c r="E3628" s="270">
        <v>0</v>
      </c>
      <c r="F3628" s="270">
        <v>0</v>
      </c>
      <c r="G3628" s="270">
        <v>0</v>
      </c>
      <c r="H3628" s="270">
        <v>0</v>
      </c>
    </row>
    <row r="3629" spans="1:8">
      <c r="A3629" s="268">
        <v>42156</v>
      </c>
      <c r="B3629" s="269" t="s">
        <v>188</v>
      </c>
      <c r="C3629" s="270">
        <v>0</v>
      </c>
      <c r="D3629" s="270">
        <v>0</v>
      </c>
      <c r="E3629" s="270">
        <v>0</v>
      </c>
      <c r="F3629" s="270">
        <v>0</v>
      </c>
      <c r="G3629" s="270">
        <v>0</v>
      </c>
      <c r="H3629" s="270">
        <v>0</v>
      </c>
    </row>
    <row r="3630" spans="1:8">
      <c r="A3630" s="268">
        <v>42156</v>
      </c>
      <c r="B3630" s="269" t="s">
        <v>189</v>
      </c>
      <c r="C3630" s="270">
        <v>0</v>
      </c>
      <c r="D3630" s="270">
        <v>0</v>
      </c>
      <c r="E3630" s="270">
        <v>0</v>
      </c>
      <c r="F3630" s="270">
        <v>0</v>
      </c>
      <c r="G3630" s="270">
        <v>0</v>
      </c>
      <c r="H3630" s="270">
        <v>0</v>
      </c>
    </row>
    <row r="3631" spans="1:8">
      <c r="A3631" s="268">
        <v>42156</v>
      </c>
      <c r="B3631" s="269" t="s">
        <v>190</v>
      </c>
      <c r="C3631" s="270">
        <v>0</v>
      </c>
      <c r="D3631" s="270">
        <v>0</v>
      </c>
      <c r="E3631" s="270">
        <v>0</v>
      </c>
      <c r="F3631" s="270">
        <v>0</v>
      </c>
      <c r="G3631" s="270">
        <v>0</v>
      </c>
      <c r="H3631" s="270">
        <v>0</v>
      </c>
    </row>
    <row r="3632" spans="1:8">
      <c r="A3632" s="268">
        <v>42156</v>
      </c>
      <c r="B3632" s="269" t="s">
        <v>191</v>
      </c>
      <c r="C3632" s="270">
        <v>192.51054999999999</v>
      </c>
      <c r="D3632" s="270">
        <v>81.310150000000007</v>
      </c>
      <c r="E3632" s="270">
        <v>42.267099999999999</v>
      </c>
      <c r="F3632" s="270">
        <v>3.5564</v>
      </c>
      <c r="G3632" s="270">
        <v>41.597300000000004</v>
      </c>
      <c r="H3632" s="270">
        <v>361.24149999999997</v>
      </c>
    </row>
    <row r="3633" spans="1:8">
      <c r="A3633" s="268">
        <v>42156</v>
      </c>
      <c r="B3633" s="269" t="s">
        <v>192</v>
      </c>
      <c r="C3633" s="270">
        <v>1023.9924499999998</v>
      </c>
      <c r="D3633" s="270">
        <v>432.50124999999997</v>
      </c>
      <c r="E3633" s="270">
        <v>224.82415</v>
      </c>
      <c r="F3633" s="270">
        <v>18.915900000000001</v>
      </c>
      <c r="G3633" s="270">
        <v>221.26095000000001</v>
      </c>
      <c r="H3633" s="270">
        <v>1921.4946999999997</v>
      </c>
    </row>
    <row r="3634" spans="1:8">
      <c r="A3634" s="268">
        <v>42156</v>
      </c>
      <c r="B3634" s="269" t="s">
        <v>193</v>
      </c>
      <c r="C3634" s="270">
        <v>2891.7552500000002</v>
      </c>
      <c r="D3634" s="270">
        <v>1221.38285</v>
      </c>
      <c r="E3634" s="270">
        <v>634.90239999999994</v>
      </c>
      <c r="F3634" s="270">
        <v>53.41825</v>
      </c>
      <c r="G3634" s="270">
        <v>624.84179999999992</v>
      </c>
      <c r="H3634" s="270">
        <v>5426.3005500000008</v>
      </c>
    </row>
    <row r="3635" spans="1:8">
      <c r="A3635" s="268">
        <v>42156</v>
      </c>
      <c r="B3635" s="269" t="s">
        <v>65</v>
      </c>
      <c r="C3635" s="270">
        <v>5623.7665999999999</v>
      </c>
      <c r="D3635" s="270">
        <v>2375.2961</v>
      </c>
      <c r="E3635" s="270">
        <v>1234.7329499999998</v>
      </c>
      <c r="F3635" s="270">
        <v>103.8853</v>
      </c>
      <c r="G3635" s="270">
        <v>1215.1668</v>
      </c>
      <c r="H3635" s="270">
        <v>10552.847750000001</v>
      </c>
    </row>
    <row r="3636" spans="1:8">
      <c r="A3636" s="268">
        <v>42156</v>
      </c>
      <c r="B3636" s="269" t="s">
        <v>194</v>
      </c>
      <c r="C3636" s="270">
        <v>9727.9286999999986</v>
      </c>
      <c r="D3636" s="270">
        <v>4108.7606000000005</v>
      </c>
      <c r="E3636" s="270">
        <v>2135.8272999999999</v>
      </c>
      <c r="F3636" s="270">
        <v>179.69935000000001</v>
      </c>
      <c r="G3636" s="270">
        <v>2101.9811499999996</v>
      </c>
      <c r="H3636" s="270">
        <v>18254.197099999998</v>
      </c>
    </row>
    <row r="3637" spans="1:8">
      <c r="A3637" s="268">
        <v>42156</v>
      </c>
      <c r="B3637" s="269" t="s">
        <v>195</v>
      </c>
      <c r="C3637" s="270">
        <v>11923.369049999999</v>
      </c>
      <c r="D3637" s="270">
        <v>5036.0425999999998</v>
      </c>
      <c r="E3637" s="270">
        <v>2617.8495499999999</v>
      </c>
      <c r="F3637" s="270">
        <v>220.25454999999999</v>
      </c>
      <c r="G3637" s="270">
        <v>2576.3652999999999</v>
      </c>
      <c r="H3637" s="270">
        <v>22373.88105</v>
      </c>
    </row>
    <row r="3638" spans="1:8">
      <c r="A3638" s="268">
        <v>42156</v>
      </c>
      <c r="B3638" s="269" t="s">
        <v>196</v>
      </c>
      <c r="C3638" s="270">
        <v>14225.304199999999</v>
      </c>
      <c r="D3638" s="270">
        <v>6008.3049000000001</v>
      </c>
      <c r="E3638" s="270">
        <v>3123.2544499999999</v>
      </c>
      <c r="F3638" s="270">
        <v>262.77749999999997</v>
      </c>
      <c r="G3638" s="270">
        <v>3073.7606499999997</v>
      </c>
      <c r="H3638" s="270">
        <v>26693.401699999999</v>
      </c>
    </row>
    <row r="3639" spans="1:8">
      <c r="A3639" s="268">
        <v>42156</v>
      </c>
      <c r="B3639" s="269" t="s">
        <v>197</v>
      </c>
      <c r="C3639" s="270">
        <v>13565.852949999999</v>
      </c>
      <c r="D3639" s="270">
        <v>5729.7743499999997</v>
      </c>
      <c r="E3639" s="270">
        <v>2978.4671499999999</v>
      </c>
      <c r="F3639" s="270">
        <v>250.59529999999998</v>
      </c>
      <c r="G3639" s="270">
        <v>2931.2683499999998</v>
      </c>
      <c r="H3639" s="270">
        <v>25455.958099999996</v>
      </c>
    </row>
    <row r="3640" spans="1:8">
      <c r="A3640" s="268">
        <v>42156</v>
      </c>
      <c r="B3640" s="269" t="s">
        <v>198</v>
      </c>
      <c r="C3640" s="270">
        <v>12865.4419</v>
      </c>
      <c r="D3640" s="270">
        <v>5433.9437499999995</v>
      </c>
      <c r="E3640" s="270">
        <v>2824.6876999999999</v>
      </c>
      <c r="F3640" s="270">
        <v>237.65744999999998</v>
      </c>
      <c r="G3640" s="270">
        <v>2779.9258500000001</v>
      </c>
      <c r="H3640" s="270">
        <v>24141.656650000001</v>
      </c>
    </row>
    <row r="3641" spans="1:8">
      <c r="A3641" s="268">
        <v>42156</v>
      </c>
      <c r="B3641" s="269" t="s">
        <v>199</v>
      </c>
      <c r="C3641" s="270">
        <v>13897.626649999998</v>
      </c>
      <c r="D3641" s="270">
        <v>5869.9045000000006</v>
      </c>
      <c r="E3641" s="270">
        <v>3051.3104499999999</v>
      </c>
      <c r="F3641" s="270">
        <v>256.72465</v>
      </c>
      <c r="G3641" s="270">
        <v>3002.9564999999998</v>
      </c>
      <c r="H3641" s="270">
        <v>26078.52275</v>
      </c>
    </row>
    <row r="3642" spans="1:8">
      <c r="A3642" s="268">
        <v>42156</v>
      </c>
      <c r="B3642" s="269" t="s">
        <v>200</v>
      </c>
      <c r="C3642" s="270">
        <v>11808.681949999998</v>
      </c>
      <c r="D3642" s="270">
        <v>4987.6027999999997</v>
      </c>
      <c r="E3642" s="270">
        <v>2592.6699999999996</v>
      </c>
      <c r="F3642" s="270">
        <v>218.13634999999996</v>
      </c>
      <c r="G3642" s="270">
        <v>2551.5844000000002</v>
      </c>
      <c r="H3642" s="270">
        <v>22158.675500000001</v>
      </c>
    </row>
    <row r="3643" spans="1:8">
      <c r="A3643" s="268">
        <v>42156</v>
      </c>
      <c r="B3643" s="269" t="s">
        <v>201</v>
      </c>
      <c r="C3643" s="270">
        <v>7786.4394499999999</v>
      </c>
      <c r="D3643" s="270">
        <v>3288.7383999999997</v>
      </c>
      <c r="E3643" s="270">
        <v>1709.5608</v>
      </c>
      <c r="F3643" s="270">
        <v>143.83529999999999</v>
      </c>
      <c r="G3643" s="270">
        <v>1682.47045</v>
      </c>
      <c r="H3643" s="270">
        <v>14611.044399999999</v>
      </c>
    </row>
    <row r="3644" spans="1:8">
      <c r="A3644" s="268">
        <v>42156</v>
      </c>
      <c r="B3644" s="269" t="s">
        <v>202</v>
      </c>
      <c r="C3644" s="270">
        <v>3084.2657999999997</v>
      </c>
      <c r="D3644" s="270">
        <v>1302.693</v>
      </c>
      <c r="E3644" s="270">
        <v>677.16949999999997</v>
      </c>
      <c r="F3644" s="270">
        <v>56.973800000000004</v>
      </c>
      <c r="G3644" s="270">
        <v>666.43910000000005</v>
      </c>
      <c r="H3644" s="270">
        <v>5787.5411999999997</v>
      </c>
    </row>
    <row r="3645" spans="1:8">
      <c r="A3645" s="268">
        <v>42156</v>
      </c>
      <c r="B3645" s="269" t="s">
        <v>203</v>
      </c>
      <c r="C3645" s="270">
        <v>1376.24605</v>
      </c>
      <c r="D3645" s="270">
        <v>581.28184999999996</v>
      </c>
      <c r="E3645" s="270">
        <v>302.16309999999999</v>
      </c>
      <c r="F3645" s="270">
        <v>25.422649999999997</v>
      </c>
      <c r="G3645" s="270">
        <v>297.37504999999999</v>
      </c>
      <c r="H3645" s="270">
        <v>2582.4887000000003</v>
      </c>
    </row>
    <row r="3646" spans="1:8">
      <c r="A3646" s="268">
        <v>42156</v>
      </c>
      <c r="B3646" s="269" t="s">
        <v>204</v>
      </c>
      <c r="C3646" s="270">
        <v>270.334</v>
      </c>
      <c r="D3646" s="270">
        <v>114.18050000000001</v>
      </c>
      <c r="E3646" s="270">
        <v>59.3538</v>
      </c>
      <c r="F3646" s="270">
        <v>4.9937499999999995</v>
      </c>
      <c r="G3646" s="270">
        <v>58.412849999999999</v>
      </c>
      <c r="H3646" s="270">
        <v>507.27489999999995</v>
      </c>
    </row>
    <row r="3647" spans="1:8">
      <c r="A3647" s="268">
        <v>42156</v>
      </c>
      <c r="B3647" s="269" t="s">
        <v>205</v>
      </c>
      <c r="C3647" s="270">
        <v>20.479900000000001</v>
      </c>
      <c r="D3647" s="270">
        <v>8.6495999999999995</v>
      </c>
      <c r="E3647" s="270">
        <v>4.4965000000000002</v>
      </c>
      <c r="F3647" s="270">
        <v>0.37824999999999998</v>
      </c>
      <c r="G3647" s="270">
        <v>4.4251000000000005</v>
      </c>
      <c r="H3647" s="270">
        <v>38.429350000000007</v>
      </c>
    </row>
    <row r="3648" spans="1:8">
      <c r="A3648" s="268">
        <v>42156</v>
      </c>
      <c r="B3648" s="269" t="s">
        <v>71</v>
      </c>
      <c r="C3648" s="270">
        <v>0</v>
      </c>
      <c r="D3648" s="270">
        <v>0</v>
      </c>
      <c r="E3648" s="270">
        <v>0</v>
      </c>
      <c r="F3648" s="270">
        <v>0</v>
      </c>
      <c r="G3648" s="270">
        <v>0</v>
      </c>
      <c r="H3648" s="270">
        <v>0</v>
      </c>
    </row>
    <row r="3649" spans="1:8">
      <c r="A3649" s="268">
        <v>42156</v>
      </c>
      <c r="B3649" s="269" t="s">
        <v>206</v>
      </c>
      <c r="C3649" s="270">
        <v>0</v>
      </c>
      <c r="D3649" s="270">
        <v>0</v>
      </c>
      <c r="E3649" s="270">
        <v>0</v>
      </c>
      <c r="F3649" s="270">
        <v>0</v>
      </c>
      <c r="G3649" s="270">
        <v>0</v>
      </c>
      <c r="H3649" s="270">
        <v>0</v>
      </c>
    </row>
    <row r="3650" spans="1:8">
      <c r="A3650" s="268">
        <v>42157</v>
      </c>
      <c r="B3650" s="269" t="s">
        <v>185</v>
      </c>
      <c r="C3650" s="270">
        <v>0</v>
      </c>
      <c r="D3650" s="270">
        <v>0</v>
      </c>
      <c r="E3650" s="270">
        <v>0</v>
      </c>
      <c r="F3650" s="270">
        <v>0</v>
      </c>
      <c r="G3650" s="270">
        <v>0</v>
      </c>
      <c r="H3650" s="270">
        <v>0</v>
      </c>
    </row>
    <row r="3651" spans="1:8">
      <c r="A3651" s="268">
        <v>42157</v>
      </c>
      <c r="B3651" s="269" t="s">
        <v>186</v>
      </c>
      <c r="C3651" s="270">
        <v>0</v>
      </c>
      <c r="D3651" s="270">
        <v>0</v>
      </c>
      <c r="E3651" s="270">
        <v>0</v>
      </c>
      <c r="F3651" s="270">
        <v>0</v>
      </c>
      <c r="G3651" s="270">
        <v>0</v>
      </c>
      <c r="H3651" s="270">
        <v>0</v>
      </c>
    </row>
    <row r="3652" spans="1:8">
      <c r="A3652" s="268">
        <v>42157</v>
      </c>
      <c r="B3652" s="269" t="s">
        <v>187</v>
      </c>
      <c r="C3652" s="270">
        <v>0</v>
      </c>
      <c r="D3652" s="270">
        <v>0</v>
      </c>
      <c r="E3652" s="270">
        <v>0</v>
      </c>
      <c r="F3652" s="270">
        <v>0</v>
      </c>
      <c r="G3652" s="270">
        <v>0</v>
      </c>
      <c r="H3652" s="270">
        <v>0</v>
      </c>
    </row>
    <row r="3653" spans="1:8">
      <c r="A3653" s="268">
        <v>42157</v>
      </c>
      <c r="B3653" s="269" t="s">
        <v>188</v>
      </c>
      <c r="C3653" s="270">
        <v>0</v>
      </c>
      <c r="D3653" s="270">
        <v>0</v>
      </c>
      <c r="E3653" s="270">
        <v>0</v>
      </c>
      <c r="F3653" s="270">
        <v>0</v>
      </c>
      <c r="G3653" s="270">
        <v>0</v>
      </c>
      <c r="H3653" s="270">
        <v>0</v>
      </c>
    </row>
    <row r="3654" spans="1:8">
      <c r="A3654" s="268">
        <v>42157</v>
      </c>
      <c r="B3654" s="269" t="s">
        <v>189</v>
      </c>
      <c r="C3654" s="270">
        <v>0</v>
      </c>
      <c r="D3654" s="270">
        <v>0</v>
      </c>
      <c r="E3654" s="270">
        <v>0</v>
      </c>
      <c r="F3654" s="270">
        <v>0</v>
      </c>
      <c r="G3654" s="270">
        <v>0</v>
      </c>
      <c r="H3654" s="270">
        <v>0</v>
      </c>
    </row>
    <row r="3655" spans="1:8">
      <c r="A3655" s="268">
        <v>42157</v>
      </c>
      <c r="B3655" s="269" t="s">
        <v>190</v>
      </c>
      <c r="C3655" s="270">
        <v>0</v>
      </c>
      <c r="D3655" s="270">
        <v>0</v>
      </c>
      <c r="E3655" s="270">
        <v>0</v>
      </c>
      <c r="F3655" s="270">
        <v>0</v>
      </c>
      <c r="G3655" s="270">
        <v>0</v>
      </c>
      <c r="H3655" s="270">
        <v>0</v>
      </c>
    </row>
    <row r="3656" spans="1:8">
      <c r="A3656" s="268">
        <v>42157</v>
      </c>
      <c r="B3656" s="269" t="s">
        <v>191</v>
      </c>
      <c r="C3656" s="270">
        <v>147.4546</v>
      </c>
      <c r="D3656" s="270">
        <v>62.280349999999999</v>
      </c>
      <c r="E3656" s="270">
        <v>32.3748</v>
      </c>
      <c r="F3656" s="270">
        <v>2.7242500000000001</v>
      </c>
      <c r="G3656" s="270">
        <v>31.8614</v>
      </c>
      <c r="H3656" s="270">
        <v>276.69540000000001</v>
      </c>
    </row>
    <row r="3657" spans="1:8">
      <c r="A3657" s="268">
        <v>42157</v>
      </c>
      <c r="B3657" s="269" t="s">
        <v>192</v>
      </c>
      <c r="C3657" s="270">
        <v>1044.47235</v>
      </c>
      <c r="D3657" s="270">
        <v>441.15084999999999</v>
      </c>
      <c r="E3657" s="270">
        <v>229.32064999999997</v>
      </c>
      <c r="F3657" s="270">
        <v>19.294150000000002</v>
      </c>
      <c r="G3657" s="270">
        <v>225.68604999999997</v>
      </c>
      <c r="H3657" s="270">
        <v>1959.9240500000001</v>
      </c>
    </row>
    <row r="3658" spans="1:8">
      <c r="A3658" s="268">
        <v>42157</v>
      </c>
      <c r="B3658" s="269" t="s">
        <v>193</v>
      </c>
      <c r="C3658" s="270">
        <v>3170.2807000000003</v>
      </c>
      <c r="D3658" s="270">
        <v>1339.0237</v>
      </c>
      <c r="E3658" s="270">
        <v>696.0548</v>
      </c>
      <c r="F3658" s="270">
        <v>58.563299999999998</v>
      </c>
      <c r="G3658" s="270">
        <v>685.02434999999991</v>
      </c>
      <c r="H3658" s="270">
        <v>5948.9468500000003</v>
      </c>
    </row>
    <row r="3659" spans="1:8">
      <c r="A3659" s="268">
        <v>42157</v>
      </c>
      <c r="B3659" s="269" t="s">
        <v>65</v>
      </c>
      <c r="C3659" s="270">
        <v>6434.7694499999998</v>
      </c>
      <c r="D3659" s="270">
        <v>2717.8367499999999</v>
      </c>
      <c r="E3659" s="270">
        <v>1412.7934999999998</v>
      </c>
      <c r="F3659" s="270">
        <v>118.86654999999999</v>
      </c>
      <c r="G3659" s="270">
        <v>1390.40535</v>
      </c>
      <c r="H3659" s="270">
        <v>12074.671600000001</v>
      </c>
    </row>
    <row r="3660" spans="1:8">
      <c r="A3660" s="268">
        <v>42157</v>
      </c>
      <c r="B3660" s="269" t="s">
        <v>194</v>
      </c>
      <c r="C3660" s="270">
        <v>9961.39905</v>
      </c>
      <c r="D3660" s="270">
        <v>4207.3707999999997</v>
      </c>
      <c r="E3660" s="270">
        <v>2187.0873999999999</v>
      </c>
      <c r="F3660" s="270">
        <v>184.01224999999999</v>
      </c>
      <c r="G3660" s="270">
        <v>2152.4286499999998</v>
      </c>
      <c r="H3660" s="270">
        <v>18692.298149999999</v>
      </c>
    </row>
    <row r="3661" spans="1:8">
      <c r="A3661" s="268">
        <v>42157</v>
      </c>
      <c r="B3661" s="269" t="s">
        <v>195</v>
      </c>
      <c r="C3661" s="270">
        <v>12656.5476</v>
      </c>
      <c r="D3661" s="270">
        <v>5345.7137499999999</v>
      </c>
      <c r="E3661" s="270">
        <v>2778.8242499999997</v>
      </c>
      <c r="F3661" s="270">
        <v>233.79845</v>
      </c>
      <c r="G3661" s="270">
        <v>2734.7883000000002</v>
      </c>
      <c r="H3661" s="270">
        <v>23749.672350000004</v>
      </c>
    </row>
    <row r="3662" spans="1:8">
      <c r="A3662" s="268">
        <v>42157</v>
      </c>
      <c r="B3662" s="269" t="s">
        <v>196</v>
      </c>
      <c r="C3662" s="270">
        <v>14299.031499999999</v>
      </c>
      <c r="D3662" s="270">
        <v>6039.4454999999998</v>
      </c>
      <c r="E3662" s="270">
        <v>3139.4418499999997</v>
      </c>
      <c r="F3662" s="270">
        <v>264.13920000000002</v>
      </c>
      <c r="G3662" s="270">
        <v>3089.6913500000001</v>
      </c>
      <c r="H3662" s="270">
        <v>26831.749399999997</v>
      </c>
    </row>
    <row r="3663" spans="1:8">
      <c r="A3663" s="268">
        <v>42157</v>
      </c>
      <c r="B3663" s="269" t="s">
        <v>197</v>
      </c>
      <c r="C3663" s="270">
        <v>14888.851599999998</v>
      </c>
      <c r="D3663" s="270">
        <v>6288.5660500000004</v>
      </c>
      <c r="E3663" s="270">
        <v>3268.9402</v>
      </c>
      <c r="F3663" s="270">
        <v>275.03449999999998</v>
      </c>
      <c r="G3663" s="270">
        <v>3217.1378</v>
      </c>
      <c r="H3663" s="270">
        <v>27938.530149999995</v>
      </c>
    </row>
    <row r="3664" spans="1:8">
      <c r="A3664" s="268">
        <v>42157</v>
      </c>
      <c r="B3664" s="269" t="s">
        <v>198</v>
      </c>
      <c r="C3664" s="270">
        <v>14991.251099999999</v>
      </c>
      <c r="D3664" s="270">
        <v>6331.8157499999998</v>
      </c>
      <c r="E3664" s="270">
        <v>3291.4227000000001</v>
      </c>
      <c r="F3664" s="270">
        <v>276.92660000000001</v>
      </c>
      <c r="G3664" s="270">
        <v>3239.26415</v>
      </c>
      <c r="H3664" s="270">
        <v>28130.680299999996</v>
      </c>
    </row>
    <row r="3665" spans="1:8">
      <c r="A3665" s="268">
        <v>42157</v>
      </c>
      <c r="B3665" s="269" t="s">
        <v>199</v>
      </c>
      <c r="C3665" s="270">
        <v>14045.081249999999</v>
      </c>
      <c r="D3665" s="270">
        <v>5932.1848499999996</v>
      </c>
      <c r="E3665" s="270">
        <v>3083.6852499999995</v>
      </c>
      <c r="F3665" s="270">
        <v>259.44805000000002</v>
      </c>
      <c r="G3665" s="270">
        <v>3034.8187499999999</v>
      </c>
      <c r="H3665" s="270">
        <v>26355.218150000001</v>
      </c>
    </row>
    <row r="3666" spans="1:8">
      <c r="A3666" s="268">
        <v>42157</v>
      </c>
      <c r="B3666" s="269" t="s">
        <v>200</v>
      </c>
      <c r="C3666" s="270">
        <v>12005.28865</v>
      </c>
      <c r="D3666" s="270">
        <v>5070.6427000000003</v>
      </c>
      <c r="E3666" s="270">
        <v>2635.8355500000002</v>
      </c>
      <c r="F3666" s="270">
        <v>221.76755</v>
      </c>
      <c r="G3666" s="270">
        <v>2594.06655</v>
      </c>
      <c r="H3666" s="270">
        <v>22527.600999999999</v>
      </c>
    </row>
    <row r="3667" spans="1:8">
      <c r="A3667" s="268">
        <v>42157</v>
      </c>
      <c r="B3667" s="269" t="s">
        <v>201</v>
      </c>
      <c r="C3667" s="270">
        <v>8900.5429500000009</v>
      </c>
      <c r="D3667" s="270">
        <v>3759.29925</v>
      </c>
      <c r="E3667" s="270">
        <v>1954.1695500000001</v>
      </c>
      <c r="F3667" s="270">
        <v>164.41550000000001</v>
      </c>
      <c r="G3667" s="270">
        <v>1923.2023499999998</v>
      </c>
      <c r="H3667" s="270">
        <v>16701.6296</v>
      </c>
    </row>
    <row r="3668" spans="1:8">
      <c r="A3668" s="268">
        <v>42157</v>
      </c>
      <c r="B3668" s="269" t="s">
        <v>202</v>
      </c>
      <c r="C3668" s="270">
        <v>4857.8205499999995</v>
      </c>
      <c r="D3668" s="270">
        <v>2051.7852499999999</v>
      </c>
      <c r="E3668" s="270">
        <v>1066.5646999999999</v>
      </c>
      <c r="F3668" s="270">
        <v>89.736199999999997</v>
      </c>
      <c r="G3668" s="270">
        <v>1049.6632999999999</v>
      </c>
      <c r="H3668" s="270">
        <v>9115.57</v>
      </c>
    </row>
    <row r="3669" spans="1:8">
      <c r="A3669" s="268">
        <v>42157</v>
      </c>
      <c r="B3669" s="269" t="s">
        <v>203</v>
      </c>
      <c r="C3669" s="270">
        <v>1605.6202499999999</v>
      </c>
      <c r="D3669" s="270">
        <v>678.16144999999995</v>
      </c>
      <c r="E3669" s="270">
        <v>352.52389999999997</v>
      </c>
      <c r="F3669" s="270">
        <v>29.659899999999997</v>
      </c>
      <c r="G3669" s="270">
        <v>346.93769999999995</v>
      </c>
      <c r="H3669" s="270">
        <v>3012.9031999999993</v>
      </c>
    </row>
    <row r="3670" spans="1:8">
      <c r="A3670" s="268">
        <v>42157</v>
      </c>
      <c r="B3670" s="269" t="s">
        <v>204</v>
      </c>
      <c r="C3670" s="270">
        <v>450.55694999999997</v>
      </c>
      <c r="D3670" s="270">
        <v>190.30055000000002</v>
      </c>
      <c r="E3670" s="270">
        <v>98.922150000000002</v>
      </c>
      <c r="F3670" s="270">
        <v>8.3231999999999999</v>
      </c>
      <c r="G3670" s="270">
        <v>97.354749999999996</v>
      </c>
      <c r="H3670" s="270">
        <v>845.45760000000007</v>
      </c>
    </row>
    <row r="3671" spans="1:8">
      <c r="A3671" s="268">
        <v>42157</v>
      </c>
      <c r="B3671" s="269" t="s">
        <v>205</v>
      </c>
      <c r="C3671" s="270">
        <v>20.479900000000001</v>
      </c>
      <c r="D3671" s="270">
        <v>8.6495999999999995</v>
      </c>
      <c r="E3671" s="270">
        <v>4.4965000000000002</v>
      </c>
      <c r="F3671" s="270">
        <v>0.37824999999999998</v>
      </c>
      <c r="G3671" s="270">
        <v>4.4251000000000005</v>
      </c>
      <c r="H3671" s="270">
        <v>38.429350000000007</v>
      </c>
    </row>
    <row r="3672" spans="1:8">
      <c r="A3672" s="268">
        <v>42157</v>
      </c>
      <c r="B3672" s="269" t="s">
        <v>71</v>
      </c>
      <c r="C3672" s="270">
        <v>0</v>
      </c>
      <c r="D3672" s="270">
        <v>0</v>
      </c>
      <c r="E3672" s="270">
        <v>0</v>
      </c>
      <c r="F3672" s="270">
        <v>0</v>
      </c>
      <c r="G3672" s="270">
        <v>0</v>
      </c>
      <c r="H3672" s="270">
        <v>0</v>
      </c>
    </row>
    <row r="3673" spans="1:8">
      <c r="A3673" s="268">
        <v>42157</v>
      </c>
      <c r="B3673" s="269" t="s">
        <v>206</v>
      </c>
      <c r="C3673" s="270">
        <v>0</v>
      </c>
      <c r="D3673" s="270">
        <v>0</v>
      </c>
      <c r="E3673" s="270">
        <v>0</v>
      </c>
      <c r="F3673" s="270">
        <v>0</v>
      </c>
      <c r="G3673" s="270">
        <v>0</v>
      </c>
      <c r="H3673" s="270">
        <v>0</v>
      </c>
    </row>
    <row r="3674" spans="1:8">
      <c r="A3674" s="268">
        <v>42158</v>
      </c>
      <c r="B3674" s="269" t="s">
        <v>185</v>
      </c>
      <c r="C3674" s="270">
        <v>0</v>
      </c>
      <c r="D3674" s="270">
        <v>0</v>
      </c>
      <c r="E3674" s="270">
        <v>0</v>
      </c>
      <c r="F3674" s="270">
        <v>0</v>
      </c>
      <c r="G3674" s="270">
        <v>0</v>
      </c>
      <c r="H3674" s="270">
        <v>0</v>
      </c>
    </row>
    <row r="3675" spans="1:8">
      <c r="A3675" s="268">
        <v>42158</v>
      </c>
      <c r="B3675" s="269" t="s">
        <v>186</v>
      </c>
      <c r="C3675" s="270">
        <v>0</v>
      </c>
      <c r="D3675" s="270">
        <v>0</v>
      </c>
      <c r="E3675" s="270">
        <v>0</v>
      </c>
      <c r="F3675" s="270">
        <v>0</v>
      </c>
      <c r="G3675" s="270">
        <v>0</v>
      </c>
      <c r="H3675" s="270">
        <v>0</v>
      </c>
    </row>
    <row r="3676" spans="1:8">
      <c r="A3676" s="268">
        <v>42158</v>
      </c>
      <c r="B3676" s="269" t="s">
        <v>187</v>
      </c>
      <c r="C3676" s="270">
        <v>0</v>
      </c>
      <c r="D3676" s="270">
        <v>0</v>
      </c>
      <c r="E3676" s="270">
        <v>0</v>
      </c>
      <c r="F3676" s="270">
        <v>0</v>
      </c>
      <c r="G3676" s="270">
        <v>0</v>
      </c>
      <c r="H3676" s="270">
        <v>0</v>
      </c>
    </row>
    <row r="3677" spans="1:8">
      <c r="A3677" s="268">
        <v>42158</v>
      </c>
      <c r="B3677" s="269" t="s">
        <v>188</v>
      </c>
      <c r="C3677" s="270">
        <v>0</v>
      </c>
      <c r="D3677" s="270">
        <v>0</v>
      </c>
      <c r="E3677" s="270">
        <v>0</v>
      </c>
      <c r="F3677" s="270">
        <v>0</v>
      </c>
      <c r="G3677" s="270">
        <v>0</v>
      </c>
      <c r="H3677" s="270">
        <v>0</v>
      </c>
    </row>
    <row r="3678" spans="1:8">
      <c r="A3678" s="268">
        <v>42158</v>
      </c>
      <c r="B3678" s="269" t="s">
        <v>189</v>
      </c>
      <c r="C3678" s="270">
        <v>0</v>
      </c>
      <c r="D3678" s="270">
        <v>0</v>
      </c>
      <c r="E3678" s="270">
        <v>0</v>
      </c>
      <c r="F3678" s="270">
        <v>0</v>
      </c>
      <c r="G3678" s="270">
        <v>0</v>
      </c>
      <c r="H3678" s="270">
        <v>0</v>
      </c>
    </row>
    <row r="3679" spans="1:8">
      <c r="A3679" s="268">
        <v>42158</v>
      </c>
      <c r="B3679" s="269" t="s">
        <v>190</v>
      </c>
      <c r="C3679" s="270">
        <v>0</v>
      </c>
      <c r="D3679" s="270">
        <v>0</v>
      </c>
      <c r="E3679" s="270">
        <v>0</v>
      </c>
      <c r="F3679" s="270">
        <v>0</v>
      </c>
      <c r="G3679" s="270">
        <v>0</v>
      </c>
      <c r="H3679" s="270">
        <v>0</v>
      </c>
    </row>
    <row r="3680" spans="1:8">
      <c r="A3680" s="268">
        <v>42158</v>
      </c>
      <c r="B3680" s="269" t="s">
        <v>191</v>
      </c>
      <c r="C3680" s="270">
        <v>184.31825000000001</v>
      </c>
      <c r="D3680" s="270">
        <v>77.849799999999988</v>
      </c>
      <c r="E3680" s="270">
        <v>40.468499999999999</v>
      </c>
      <c r="F3680" s="270">
        <v>3.4051</v>
      </c>
      <c r="G3680" s="270">
        <v>39.826749999999997</v>
      </c>
      <c r="H3680" s="270">
        <v>345.86840000000001</v>
      </c>
    </row>
    <row r="3681" spans="1:8">
      <c r="A3681" s="268">
        <v>42158</v>
      </c>
      <c r="B3681" s="269" t="s">
        <v>192</v>
      </c>
      <c r="C3681" s="270">
        <v>1212.4068500000001</v>
      </c>
      <c r="D3681" s="270">
        <v>512.08164999999997</v>
      </c>
      <c r="E3681" s="270">
        <v>266.19194999999996</v>
      </c>
      <c r="F3681" s="270">
        <v>22.395799999999998</v>
      </c>
      <c r="G3681" s="270">
        <v>261.97340000000003</v>
      </c>
      <c r="H3681" s="270">
        <v>2275.0496499999999</v>
      </c>
    </row>
    <row r="3682" spans="1:8">
      <c r="A3682" s="268">
        <v>42158</v>
      </c>
      <c r="B3682" s="269" t="s">
        <v>193</v>
      </c>
      <c r="C3682" s="270">
        <v>3366.8873999999996</v>
      </c>
      <c r="D3682" s="270">
        <v>1422.0636</v>
      </c>
      <c r="E3682" s="270">
        <v>739.22119999999995</v>
      </c>
      <c r="F3682" s="270">
        <v>62.194499999999998</v>
      </c>
      <c r="G3682" s="270">
        <v>727.50649999999996</v>
      </c>
      <c r="H3682" s="270">
        <v>6317.8732</v>
      </c>
    </row>
    <row r="3683" spans="1:8">
      <c r="A3683" s="268">
        <v>42158</v>
      </c>
      <c r="B3683" s="269" t="s">
        <v>65</v>
      </c>
      <c r="C3683" s="270">
        <v>6410.1934000000001</v>
      </c>
      <c r="D3683" s="270">
        <v>2707.4565499999999</v>
      </c>
      <c r="E3683" s="270">
        <v>1407.3977</v>
      </c>
      <c r="F3683" s="270">
        <v>118.41265</v>
      </c>
      <c r="G3683" s="270">
        <v>1385.0953999999999</v>
      </c>
      <c r="H3683" s="270">
        <v>12028.555699999999</v>
      </c>
    </row>
    <row r="3684" spans="1:8">
      <c r="A3684" s="268">
        <v>42158</v>
      </c>
      <c r="B3684" s="269" t="s">
        <v>194</v>
      </c>
      <c r="C3684" s="270">
        <v>9899.9601999999995</v>
      </c>
      <c r="D3684" s="270">
        <v>4181.4202999999998</v>
      </c>
      <c r="E3684" s="270">
        <v>2173.5978999999998</v>
      </c>
      <c r="F3684" s="270">
        <v>182.8775</v>
      </c>
      <c r="G3684" s="270">
        <v>2139.1533499999996</v>
      </c>
      <c r="H3684" s="270">
        <v>18577.009249999999</v>
      </c>
    </row>
    <row r="3685" spans="1:8">
      <c r="A3685" s="268">
        <v>42158</v>
      </c>
      <c r="B3685" s="269" t="s">
        <v>195</v>
      </c>
      <c r="C3685" s="270">
        <v>12500.900699999998</v>
      </c>
      <c r="D3685" s="270">
        <v>5279.9730499999996</v>
      </c>
      <c r="E3685" s="270">
        <v>2744.65085</v>
      </c>
      <c r="F3685" s="270">
        <v>230.92289999999997</v>
      </c>
      <c r="G3685" s="270">
        <v>2701.1563500000002</v>
      </c>
      <c r="H3685" s="270">
        <v>23457.603849999996</v>
      </c>
    </row>
    <row r="3686" spans="1:8">
      <c r="A3686" s="268">
        <v>42158</v>
      </c>
      <c r="B3686" s="269" t="s">
        <v>196</v>
      </c>
      <c r="C3686" s="270">
        <v>14122.904700000001</v>
      </c>
      <c r="D3686" s="270">
        <v>5965.0551999999998</v>
      </c>
      <c r="E3686" s="270">
        <v>3100.7719499999998</v>
      </c>
      <c r="F3686" s="270">
        <v>260.88539999999995</v>
      </c>
      <c r="G3686" s="270">
        <v>3051.6342999999997</v>
      </c>
      <c r="H3686" s="270">
        <v>26501.251549999997</v>
      </c>
    </row>
    <row r="3687" spans="1:8">
      <c r="A3687" s="268">
        <v>42158</v>
      </c>
      <c r="B3687" s="269" t="s">
        <v>197</v>
      </c>
      <c r="C3687" s="270">
        <v>14835.604199999998</v>
      </c>
      <c r="D3687" s="270">
        <v>6266.0758999999998</v>
      </c>
      <c r="E3687" s="270">
        <v>3257.2492999999999</v>
      </c>
      <c r="F3687" s="270">
        <v>274.05104999999998</v>
      </c>
      <c r="G3687" s="270">
        <v>3205.6322</v>
      </c>
      <c r="H3687" s="270">
        <v>27838.612649999995</v>
      </c>
    </row>
    <row r="3688" spans="1:8">
      <c r="A3688" s="268">
        <v>42158</v>
      </c>
      <c r="B3688" s="269" t="s">
        <v>198</v>
      </c>
      <c r="C3688" s="270">
        <v>14299.031499999999</v>
      </c>
      <c r="D3688" s="270">
        <v>6039.4454999999998</v>
      </c>
      <c r="E3688" s="270">
        <v>3139.4418499999997</v>
      </c>
      <c r="F3688" s="270">
        <v>264.13920000000002</v>
      </c>
      <c r="G3688" s="270">
        <v>3089.6913500000001</v>
      </c>
      <c r="H3688" s="270">
        <v>26831.749399999997</v>
      </c>
    </row>
    <row r="3689" spans="1:8">
      <c r="A3689" s="268">
        <v>42158</v>
      </c>
      <c r="B3689" s="269" t="s">
        <v>199</v>
      </c>
      <c r="C3689" s="270">
        <v>11124.654649999999</v>
      </c>
      <c r="D3689" s="270">
        <v>4698.6920499999997</v>
      </c>
      <c r="E3689" s="270">
        <v>2442.4868999999999</v>
      </c>
      <c r="F3689" s="270">
        <v>205.50024999999999</v>
      </c>
      <c r="G3689" s="270">
        <v>2403.7813000000001</v>
      </c>
      <c r="H3689" s="270">
        <v>20875.115149999994</v>
      </c>
    </row>
    <row r="3690" spans="1:8">
      <c r="A3690" s="268">
        <v>42158</v>
      </c>
      <c r="B3690" s="269" t="s">
        <v>200</v>
      </c>
      <c r="C3690" s="270">
        <v>6918.0938999999998</v>
      </c>
      <c r="D3690" s="270">
        <v>2921.9769999999999</v>
      </c>
      <c r="E3690" s="270">
        <v>1518.9108999999999</v>
      </c>
      <c r="F3690" s="270">
        <v>127.79495</v>
      </c>
      <c r="G3690" s="270">
        <v>1494.8406</v>
      </c>
      <c r="H3690" s="270">
        <v>12981.61735</v>
      </c>
    </row>
    <row r="3691" spans="1:8">
      <c r="A3691" s="268">
        <v>42158</v>
      </c>
      <c r="B3691" s="269" t="s">
        <v>201</v>
      </c>
      <c r="C3691" s="270">
        <v>4841.4367999999995</v>
      </c>
      <c r="D3691" s="270">
        <v>2044.8654000000001</v>
      </c>
      <c r="E3691" s="270">
        <v>1062.9675</v>
      </c>
      <c r="F3691" s="270">
        <v>89.433599999999998</v>
      </c>
      <c r="G3691" s="270">
        <v>1046.1230499999999</v>
      </c>
      <c r="H3691" s="270">
        <v>9084.8263500000012</v>
      </c>
    </row>
    <row r="3692" spans="1:8">
      <c r="A3692" s="268">
        <v>42158</v>
      </c>
      <c r="B3692" s="269" t="s">
        <v>202</v>
      </c>
      <c r="C3692" s="270">
        <v>1847.2828999999999</v>
      </c>
      <c r="D3692" s="270">
        <v>780.23199999999997</v>
      </c>
      <c r="E3692" s="270">
        <v>405.58260000000001</v>
      </c>
      <c r="F3692" s="270">
        <v>34.124099999999999</v>
      </c>
      <c r="G3692" s="270">
        <v>399.1549</v>
      </c>
      <c r="H3692" s="270">
        <v>3466.3764999999999</v>
      </c>
    </row>
    <row r="3693" spans="1:8">
      <c r="A3693" s="268">
        <v>42158</v>
      </c>
      <c r="B3693" s="269" t="s">
        <v>203</v>
      </c>
      <c r="C3693" s="270">
        <v>688.12260000000003</v>
      </c>
      <c r="D3693" s="270">
        <v>290.64049999999997</v>
      </c>
      <c r="E3693" s="270">
        <v>151.08154999999999</v>
      </c>
      <c r="F3693" s="270">
        <v>12.71175</v>
      </c>
      <c r="G3693" s="270">
        <v>148.68709999999999</v>
      </c>
      <c r="H3693" s="270">
        <v>1291.2434999999998</v>
      </c>
    </row>
    <row r="3694" spans="1:8">
      <c r="A3694" s="268">
        <v>42158</v>
      </c>
      <c r="B3694" s="269" t="s">
        <v>204</v>
      </c>
      <c r="C3694" s="270">
        <v>94.207199999999986</v>
      </c>
      <c r="D3694" s="270">
        <v>39.790199999999999</v>
      </c>
      <c r="E3694" s="270">
        <v>20.683899999999998</v>
      </c>
      <c r="F3694" s="270">
        <v>1.7399500000000001</v>
      </c>
      <c r="G3694" s="270">
        <v>20.355799999999999</v>
      </c>
      <c r="H3694" s="270">
        <v>176.77705</v>
      </c>
    </row>
    <row r="3695" spans="1:8">
      <c r="A3695" s="268">
        <v>42158</v>
      </c>
      <c r="B3695" s="269" t="s">
        <v>205</v>
      </c>
      <c r="C3695" s="270">
        <v>8.1922999999999995</v>
      </c>
      <c r="D3695" s="270">
        <v>3.4603499999999996</v>
      </c>
      <c r="E3695" s="270">
        <v>1.7986</v>
      </c>
      <c r="F3695" s="270">
        <v>0.15129999999999999</v>
      </c>
      <c r="G3695" s="270">
        <v>1.7696999999999998</v>
      </c>
      <c r="H3695" s="270">
        <v>15.372250000000001</v>
      </c>
    </row>
    <row r="3696" spans="1:8">
      <c r="A3696" s="268">
        <v>42158</v>
      </c>
      <c r="B3696" s="269" t="s">
        <v>71</v>
      </c>
      <c r="C3696" s="270">
        <v>0</v>
      </c>
      <c r="D3696" s="270">
        <v>0</v>
      </c>
      <c r="E3696" s="270">
        <v>0</v>
      </c>
      <c r="F3696" s="270">
        <v>0</v>
      </c>
      <c r="G3696" s="270">
        <v>0</v>
      </c>
      <c r="H3696" s="270">
        <v>0</v>
      </c>
    </row>
    <row r="3697" spans="1:8">
      <c r="A3697" s="268">
        <v>42158</v>
      </c>
      <c r="B3697" s="269" t="s">
        <v>206</v>
      </c>
      <c r="C3697" s="270">
        <v>0</v>
      </c>
      <c r="D3697" s="270">
        <v>0</v>
      </c>
      <c r="E3697" s="270">
        <v>0</v>
      </c>
      <c r="F3697" s="270">
        <v>0</v>
      </c>
      <c r="G3697" s="270">
        <v>0</v>
      </c>
      <c r="H3697" s="270">
        <v>0</v>
      </c>
    </row>
    <row r="3698" spans="1:8">
      <c r="A3698" s="268">
        <v>42159</v>
      </c>
      <c r="B3698" s="269" t="s">
        <v>185</v>
      </c>
      <c r="C3698" s="270">
        <v>0</v>
      </c>
      <c r="D3698" s="270">
        <v>0</v>
      </c>
      <c r="E3698" s="270">
        <v>0</v>
      </c>
      <c r="F3698" s="270">
        <v>0</v>
      </c>
      <c r="G3698" s="270">
        <v>0</v>
      </c>
      <c r="H3698" s="270">
        <v>0</v>
      </c>
    </row>
    <row r="3699" spans="1:8">
      <c r="A3699" s="268">
        <v>42159</v>
      </c>
      <c r="B3699" s="269" t="s">
        <v>186</v>
      </c>
      <c r="C3699" s="270">
        <v>0</v>
      </c>
      <c r="D3699" s="270">
        <v>0</v>
      </c>
      <c r="E3699" s="270">
        <v>0</v>
      </c>
      <c r="F3699" s="270">
        <v>0</v>
      </c>
      <c r="G3699" s="270">
        <v>0</v>
      </c>
      <c r="H3699" s="270">
        <v>0</v>
      </c>
    </row>
    <row r="3700" spans="1:8">
      <c r="A3700" s="268">
        <v>42159</v>
      </c>
      <c r="B3700" s="269" t="s">
        <v>187</v>
      </c>
      <c r="C3700" s="270">
        <v>0</v>
      </c>
      <c r="D3700" s="270">
        <v>0</v>
      </c>
      <c r="E3700" s="270">
        <v>0</v>
      </c>
      <c r="F3700" s="270">
        <v>0</v>
      </c>
      <c r="G3700" s="270">
        <v>0</v>
      </c>
      <c r="H3700" s="270">
        <v>0</v>
      </c>
    </row>
    <row r="3701" spans="1:8">
      <c r="A3701" s="268">
        <v>42159</v>
      </c>
      <c r="B3701" s="269" t="s">
        <v>188</v>
      </c>
      <c r="C3701" s="270">
        <v>0</v>
      </c>
      <c r="D3701" s="270">
        <v>0</v>
      </c>
      <c r="E3701" s="270">
        <v>0</v>
      </c>
      <c r="F3701" s="270">
        <v>0</v>
      </c>
      <c r="G3701" s="270">
        <v>0</v>
      </c>
      <c r="H3701" s="270">
        <v>0</v>
      </c>
    </row>
    <row r="3702" spans="1:8">
      <c r="A3702" s="268">
        <v>42159</v>
      </c>
      <c r="B3702" s="269" t="s">
        <v>189</v>
      </c>
      <c r="C3702" s="270">
        <v>0</v>
      </c>
      <c r="D3702" s="270">
        <v>0</v>
      </c>
      <c r="E3702" s="270">
        <v>0</v>
      </c>
      <c r="F3702" s="270">
        <v>0</v>
      </c>
      <c r="G3702" s="270">
        <v>0</v>
      </c>
      <c r="H3702" s="270">
        <v>0</v>
      </c>
    </row>
    <row r="3703" spans="1:8">
      <c r="A3703" s="268">
        <v>42159</v>
      </c>
      <c r="B3703" s="269" t="s">
        <v>190</v>
      </c>
      <c r="C3703" s="270">
        <v>4.0961499999999997</v>
      </c>
      <c r="D3703" s="270">
        <v>1.7297500000000001</v>
      </c>
      <c r="E3703" s="270">
        <v>0.89929999999999999</v>
      </c>
      <c r="F3703" s="270">
        <v>7.5649999999999995E-2</v>
      </c>
      <c r="G3703" s="270">
        <v>0.88484999999999991</v>
      </c>
      <c r="H3703" s="270">
        <v>7.6856999999999998</v>
      </c>
    </row>
    <row r="3704" spans="1:8">
      <c r="A3704" s="268">
        <v>42159</v>
      </c>
      <c r="B3704" s="269" t="s">
        <v>191</v>
      </c>
      <c r="C3704" s="270">
        <v>352.25360000000001</v>
      </c>
      <c r="D3704" s="270">
        <v>148.78059999999999</v>
      </c>
      <c r="E3704" s="270">
        <v>77.339799999999997</v>
      </c>
      <c r="F3704" s="270">
        <v>6.5067500000000003</v>
      </c>
      <c r="G3704" s="270">
        <v>76.114100000000008</v>
      </c>
      <c r="H3704" s="270">
        <v>660.99485000000004</v>
      </c>
    </row>
    <row r="3705" spans="1:8">
      <c r="A3705" s="268">
        <v>42159</v>
      </c>
      <c r="B3705" s="269" t="s">
        <v>192</v>
      </c>
      <c r="C3705" s="270">
        <v>1753.0748499999997</v>
      </c>
      <c r="D3705" s="270">
        <v>740.44179999999994</v>
      </c>
      <c r="E3705" s="270">
        <v>384.89870000000002</v>
      </c>
      <c r="F3705" s="270">
        <v>32.383299999999998</v>
      </c>
      <c r="G3705" s="270">
        <v>378.79910000000001</v>
      </c>
      <c r="H3705" s="270">
        <v>3289.5977499999999</v>
      </c>
    </row>
    <row r="3706" spans="1:8">
      <c r="A3706" s="268">
        <v>42159</v>
      </c>
      <c r="B3706" s="269" t="s">
        <v>193</v>
      </c>
      <c r="C3706" s="270">
        <v>3796.9644499999999</v>
      </c>
      <c r="D3706" s="270">
        <v>1603.7137</v>
      </c>
      <c r="E3706" s="270">
        <v>833.64684999999997</v>
      </c>
      <c r="F3706" s="270">
        <v>70.139449999999997</v>
      </c>
      <c r="G3706" s="270">
        <v>820.43615</v>
      </c>
      <c r="H3706" s="270">
        <v>7124.9006000000008</v>
      </c>
    </row>
    <row r="3707" spans="1:8">
      <c r="A3707" s="268">
        <v>42159</v>
      </c>
      <c r="B3707" s="269" t="s">
        <v>65</v>
      </c>
      <c r="C3707" s="270">
        <v>5693.3985999999995</v>
      </c>
      <c r="D3707" s="270">
        <v>2404.7060999999999</v>
      </c>
      <c r="E3707" s="270">
        <v>1250.0210500000001</v>
      </c>
      <c r="F3707" s="270">
        <v>105.17134999999999</v>
      </c>
      <c r="G3707" s="270">
        <v>1230.2118</v>
      </c>
      <c r="H3707" s="270">
        <v>10683.508899999999</v>
      </c>
    </row>
    <row r="3708" spans="1:8">
      <c r="A3708" s="268">
        <v>42159</v>
      </c>
      <c r="B3708" s="269" t="s">
        <v>194</v>
      </c>
      <c r="C3708" s="270">
        <v>8511.4256999999998</v>
      </c>
      <c r="D3708" s="270">
        <v>3594.9491999999996</v>
      </c>
      <c r="E3708" s="270">
        <v>1868.7369000000001</v>
      </c>
      <c r="F3708" s="270">
        <v>157.22789999999998</v>
      </c>
      <c r="G3708" s="270">
        <v>1839.1228999999998</v>
      </c>
      <c r="H3708" s="270">
        <v>15971.462599999995</v>
      </c>
    </row>
    <row r="3709" spans="1:8">
      <c r="A3709" s="268">
        <v>42159</v>
      </c>
      <c r="B3709" s="269" t="s">
        <v>195</v>
      </c>
      <c r="C3709" s="270">
        <v>10518.451649999999</v>
      </c>
      <c r="D3709" s="270">
        <v>4442.6516499999998</v>
      </c>
      <c r="E3709" s="270">
        <v>2309.3913499999999</v>
      </c>
      <c r="F3709" s="270">
        <v>194.30234999999999</v>
      </c>
      <c r="G3709" s="270">
        <v>2272.7946000000002</v>
      </c>
      <c r="H3709" s="270">
        <v>19737.5916</v>
      </c>
    </row>
    <row r="3710" spans="1:8">
      <c r="A3710" s="268">
        <v>42159</v>
      </c>
      <c r="B3710" s="269" t="s">
        <v>196</v>
      </c>
      <c r="C3710" s="270">
        <v>10567.6029</v>
      </c>
      <c r="D3710" s="270">
        <v>4463.4111999999996</v>
      </c>
      <c r="E3710" s="270">
        <v>2320.1829499999999</v>
      </c>
      <c r="F3710" s="270">
        <v>195.21015</v>
      </c>
      <c r="G3710" s="270">
        <v>2283.4153500000002</v>
      </c>
      <c r="H3710" s="270">
        <v>19829.822550000001</v>
      </c>
    </row>
    <row r="3711" spans="1:8">
      <c r="A3711" s="268">
        <v>42159</v>
      </c>
      <c r="B3711" s="269" t="s">
        <v>197</v>
      </c>
      <c r="C3711" s="270">
        <v>11181.9982</v>
      </c>
      <c r="D3711" s="270">
        <v>4722.9119499999997</v>
      </c>
      <c r="E3711" s="270">
        <v>2455.0771</v>
      </c>
      <c r="F3711" s="270">
        <v>206.55934999999999</v>
      </c>
      <c r="G3711" s="270">
        <v>2416.1725999999999</v>
      </c>
      <c r="H3711" s="270">
        <v>20982.7192</v>
      </c>
    </row>
    <row r="3712" spans="1:8">
      <c r="A3712" s="268">
        <v>42159</v>
      </c>
      <c r="B3712" s="269" t="s">
        <v>198</v>
      </c>
      <c r="C3712" s="270">
        <v>12054.439899999999</v>
      </c>
      <c r="D3712" s="270">
        <v>5091.4031000000004</v>
      </c>
      <c r="E3712" s="270">
        <v>2646.6271499999998</v>
      </c>
      <c r="F3712" s="270">
        <v>222.67619999999997</v>
      </c>
      <c r="G3712" s="270">
        <v>2604.6864500000001</v>
      </c>
      <c r="H3712" s="270">
        <v>22619.8328</v>
      </c>
    </row>
    <row r="3713" spans="1:8">
      <c r="A3713" s="268">
        <v>42159</v>
      </c>
      <c r="B3713" s="269" t="s">
        <v>199</v>
      </c>
      <c r="C3713" s="270">
        <v>10932.1441</v>
      </c>
      <c r="D3713" s="270">
        <v>4617.3818999999994</v>
      </c>
      <c r="E3713" s="270">
        <v>2400.2206500000002</v>
      </c>
      <c r="F3713" s="270">
        <v>201.94469999999998</v>
      </c>
      <c r="G3713" s="270">
        <v>2362.1848500000001</v>
      </c>
      <c r="H3713" s="270">
        <v>20513.876199999999</v>
      </c>
    </row>
    <row r="3714" spans="1:8">
      <c r="A3714" s="268">
        <v>42159</v>
      </c>
      <c r="B3714" s="269" t="s">
        <v>200</v>
      </c>
      <c r="C3714" s="270">
        <v>10227.63775</v>
      </c>
      <c r="D3714" s="270">
        <v>4319.8206999999993</v>
      </c>
      <c r="E3714" s="270">
        <v>2245.5418999999997</v>
      </c>
      <c r="F3714" s="270">
        <v>188.93034999999998</v>
      </c>
      <c r="G3714" s="270">
        <v>2209.9566500000001</v>
      </c>
      <c r="H3714" s="270">
        <v>19191.887349999997</v>
      </c>
    </row>
    <row r="3715" spans="1:8">
      <c r="A3715" s="268">
        <v>42159</v>
      </c>
      <c r="B3715" s="269" t="s">
        <v>201</v>
      </c>
      <c r="C3715" s="270">
        <v>8015.8136500000001</v>
      </c>
      <c r="D3715" s="270">
        <v>3385.6188499999998</v>
      </c>
      <c r="E3715" s="270">
        <v>1759.9216000000001</v>
      </c>
      <c r="F3715" s="270">
        <v>148.07255000000001</v>
      </c>
      <c r="G3715" s="270">
        <v>1732.03225</v>
      </c>
      <c r="H3715" s="270">
        <v>15041.458899999998</v>
      </c>
    </row>
    <row r="3716" spans="1:8">
      <c r="A3716" s="268">
        <v>42159</v>
      </c>
      <c r="B3716" s="269" t="s">
        <v>202</v>
      </c>
      <c r="C3716" s="270">
        <v>3997.6664499999997</v>
      </c>
      <c r="D3716" s="270">
        <v>1688.4841999999999</v>
      </c>
      <c r="E3716" s="270">
        <v>877.71255000000008</v>
      </c>
      <c r="F3716" s="270">
        <v>73.847149999999999</v>
      </c>
      <c r="G3716" s="270">
        <v>863.80399999999997</v>
      </c>
      <c r="H3716" s="270">
        <v>7501.5143499999995</v>
      </c>
    </row>
    <row r="3717" spans="1:8">
      <c r="A3717" s="268">
        <v>42159</v>
      </c>
      <c r="B3717" s="269" t="s">
        <v>203</v>
      </c>
      <c r="C3717" s="270">
        <v>1777.6508999999999</v>
      </c>
      <c r="D3717" s="270">
        <v>750.822</v>
      </c>
      <c r="E3717" s="270">
        <v>390.29450000000003</v>
      </c>
      <c r="F3717" s="270">
        <v>32.838050000000003</v>
      </c>
      <c r="G3717" s="270">
        <v>384.10904999999997</v>
      </c>
      <c r="H3717" s="270">
        <v>3335.7145</v>
      </c>
    </row>
    <row r="3718" spans="1:8">
      <c r="A3718" s="268">
        <v>42159</v>
      </c>
      <c r="B3718" s="269" t="s">
        <v>204</v>
      </c>
      <c r="C3718" s="270">
        <v>405.50099999999998</v>
      </c>
      <c r="D3718" s="270">
        <v>171.27074999999999</v>
      </c>
      <c r="E3718" s="270">
        <v>89.030699999999996</v>
      </c>
      <c r="F3718" s="270">
        <v>7.4910500000000004</v>
      </c>
      <c r="G3718" s="270">
        <v>87.619699999999995</v>
      </c>
      <c r="H3718" s="270">
        <v>760.91319999999996</v>
      </c>
    </row>
    <row r="3719" spans="1:8">
      <c r="A3719" s="268">
        <v>42159</v>
      </c>
      <c r="B3719" s="269" t="s">
        <v>205</v>
      </c>
      <c r="C3719" s="270">
        <v>28.6722</v>
      </c>
      <c r="D3719" s="270">
        <v>12.10995</v>
      </c>
      <c r="E3719" s="270">
        <v>6.2950999999999997</v>
      </c>
      <c r="F3719" s="270">
        <v>0.52954999999999997</v>
      </c>
      <c r="G3719" s="270">
        <v>6.1956499999999997</v>
      </c>
      <c r="H3719" s="270">
        <v>53.802449999999993</v>
      </c>
    </row>
    <row r="3720" spans="1:8">
      <c r="A3720" s="268">
        <v>42159</v>
      </c>
      <c r="B3720" s="269" t="s">
        <v>71</v>
      </c>
      <c r="C3720" s="270">
        <v>0</v>
      </c>
      <c r="D3720" s="270">
        <v>0</v>
      </c>
      <c r="E3720" s="270">
        <v>0</v>
      </c>
      <c r="F3720" s="270">
        <v>0</v>
      </c>
      <c r="G3720" s="270">
        <v>0</v>
      </c>
      <c r="H3720" s="270">
        <v>0</v>
      </c>
    </row>
    <row r="3721" spans="1:8">
      <c r="A3721" s="268">
        <v>42159</v>
      </c>
      <c r="B3721" s="269" t="s">
        <v>206</v>
      </c>
      <c r="C3721" s="270">
        <v>0</v>
      </c>
      <c r="D3721" s="270">
        <v>0</v>
      </c>
      <c r="E3721" s="270">
        <v>0</v>
      </c>
      <c r="F3721" s="270">
        <v>0</v>
      </c>
      <c r="G3721" s="270">
        <v>0</v>
      </c>
      <c r="H3721" s="270">
        <v>0</v>
      </c>
    </row>
    <row r="3722" spans="1:8">
      <c r="A3722" s="268">
        <v>42160</v>
      </c>
      <c r="B3722" s="269" t="s">
        <v>185</v>
      </c>
      <c r="C3722" s="270">
        <v>0</v>
      </c>
      <c r="D3722" s="270">
        <v>0</v>
      </c>
      <c r="E3722" s="270">
        <v>0</v>
      </c>
      <c r="F3722" s="270">
        <v>0</v>
      </c>
      <c r="G3722" s="270">
        <v>0</v>
      </c>
      <c r="H3722" s="270">
        <v>0</v>
      </c>
    </row>
    <row r="3723" spans="1:8">
      <c r="A3723" s="268">
        <v>42160</v>
      </c>
      <c r="B3723" s="269" t="s">
        <v>186</v>
      </c>
      <c r="C3723" s="270">
        <v>0</v>
      </c>
      <c r="D3723" s="270">
        <v>0</v>
      </c>
      <c r="E3723" s="270">
        <v>0</v>
      </c>
      <c r="F3723" s="270">
        <v>0</v>
      </c>
      <c r="G3723" s="270">
        <v>0</v>
      </c>
      <c r="H3723" s="270">
        <v>0</v>
      </c>
    </row>
    <row r="3724" spans="1:8">
      <c r="A3724" s="268">
        <v>42160</v>
      </c>
      <c r="B3724" s="269" t="s">
        <v>187</v>
      </c>
      <c r="C3724" s="270">
        <v>0</v>
      </c>
      <c r="D3724" s="270">
        <v>0</v>
      </c>
      <c r="E3724" s="270">
        <v>0</v>
      </c>
      <c r="F3724" s="270">
        <v>0</v>
      </c>
      <c r="G3724" s="270">
        <v>0</v>
      </c>
      <c r="H3724" s="270">
        <v>0</v>
      </c>
    </row>
    <row r="3725" spans="1:8">
      <c r="A3725" s="268">
        <v>42160</v>
      </c>
      <c r="B3725" s="269" t="s">
        <v>188</v>
      </c>
      <c r="C3725" s="270">
        <v>0</v>
      </c>
      <c r="D3725" s="270">
        <v>0</v>
      </c>
      <c r="E3725" s="270">
        <v>0</v>
      </c>
      <c r="F3725" s="270">
        <v>0</v>
      </c>
      <c r="G3725" s="270">
        <v>0</v>
      </c>
      <c r="H3725" s="270">
        <v>0</v>
      </c>
    </row>
    <row r="3726" spans="1:8">
      <c r="A3726" s="268">
        <v>42160</v>
      </c>
      <c r="B3726" s="269" t="s">
        <v>189</v>
      </c>
      <c r="C3726" s="270">
        <v>0</v>
      </c>
      <c r="D3726" s="270">
        <v>0</v>
      </c>
      <c r="E3726" s="270">
        <v>0</v>
      </c>
      <c r="F3726" s="270">
        <v>0</v>
      </c>
      <c r="G3726" s="270">
        <v>0</v>
      </c>
      <c r="H3726" s="270">
        <v>0</v>
      </c>
    </row>
    <row r="3727" spans="1:8">
      <c r="A3727" s="268">
        <v>42160</v>
      </c>
      <c r="B3727" s="269" t="s">
        <v>190</v>
      </c>
      <c r="C3727" s="270">
        <v>0</v>
      </c>
      <c r="D3727" s="270">
        <v>0</v>
      </c>
      <c r="E3727" s="270">
        <v>0</v>
      </c>
      <c r="F3727" s="270">
        <v>0</v>
      </c>
      <c r="G3727" s="270">
        <v>0</v>
      </c>
      <c r="H3727" s="270">
        <v>0</v>
      </c>
    </row>
    <row r="3728" spans="1:8">
      <c r="A3728" s="268">
        <v>42160</v>
      </c>
      <c r="B3728" s="269" t="s">
        <v>191</v>
      </c>
      <c r="C3728" s="270">
        <v>77.823449999999994</v>
      </c>
      <c r="D3728" s="270">
        <v>32.870350000000002</v>
      </c>
      <c r="E3728" s="270">
        <v>17.0867</v>
      </c>
      <c r="F3728" s="270">
        <v>1.4373499999999999</v>
      </c>
      <c r="G3728" s="270">
        <v>16.815550000000002</v>
      </c>
      <c r="H3728" s="270">
        <v>146.03340000000003</v>
      </c>
    </row>
    <row r="3729" spans="1:8">
      <c r="A3729" s="268">
        <v>42160</v>
      </c>
      <c r="B3729" s="269" t="s">
        <v>192</v>
      </c>
      <c r="C3729" s="270">
        <v>606.20384999999999</v>
      </c>
      <c r="D3729" s="270">
        <v>256.04039999999998</v>
      </c>
      <c r="E3729" s="270">
        <v>133.09555</v>
      </c>
      <c r="F3729" s="270">
        <v>11.197899999999999</v>
      </c>
      <c r="G3729" s="270">
        <v>130.98670000000001</v>
      </c>
      <c r="H3729" s="270">
        <v>1137.5244</v>
      </c>
    </row>
    <row r="3730" spans="1:8">
      <c r="A3730" s="268">
        <v>42160</v>
      </c>
      <c r="B3730" s="269" t="s">
        <v>193</v>
      </c>
      <c r="C3730" s="270">
        <v>1396.72595</v>
      </c>
      <c r="D3730" s="270">
        <v>589.93145000000004</v>
      </c>
      <c r="E3730" s="270">
        <v>306.65960000000001</v>
      </c>
      <c r="F3730" s="270">
        <v>25.800899999999999</v>
      </c>
      <c r="G3730" s="270">
        <v>301.80015000000003</v>
      </c>
      <c r="H3730" s="270">
        <v>2620.9180499999998</v>
      </c>
    </row>
    <row r="3731" spans="1:8">
      <c r="A3731" s="268">
        <v>42160</v>
      </c>
      <c r="B3731" s="269" t="s">
        <v>65</v>
      </c>
      <c r="C3731" s="270">
        <v>2121.7121999999999</v>
      </c>
      <c r="D3731" s="270">
        <v>896.14224999999999</v>
      </c>
      <c r="E3731" s="270">
        <v>465.83485000000002</v>
      </c>
      <c r="F3731" s="270">
        <v>39.1935</v>
      </c>
      <c r="G3731" s="270">
        <v>458.45344999999998</v>
      </c>
      <c r="H3731" s="270">
        <v>3981.3362499999998</v>
      </c>
    </row>
    <row r="3732" spans="1:8">
      <c r="A3732" s="268">
        <v>42160</v>
      </c>
      <c r="B3732" s="269" t="s">
        <v>194</v>
      </c>
      <c r="C3732" s="270">
        <v>4661.2138500000001</v>
      </c>
      <c r="D3732" s="270">
        <v>1968.7453499999997</v>
      </c>
      <c r="E3732" s="270">
        <v>1023.3983000000001</v>
      </c>
      <c r="F3732" s="270">
        <v>86.104150000000004</v>
      </c>
      <c r="G3732" s="270">
        <v>1007.18115</v>
      </c>
      <c r="H3732" s="270">
        <v>8746.6427999999996</v>
      </c>
    </row>
    <row r="3733" spans="1:8">
      <c r="A3733" s="268">
        <v>42160</v>
      </c>
      <c r="B3733" s="269" t="s">
        <v>195</v>
      </c>
      <c r="C3733" s="270">
        <v>9883.5756000000001</v>
      </c>
      <c r="D3733" s="270">
        <v>4174.5004499999995</v>
      </c>
      <c r="E3733" s="270">
        <v>2170.0007000000001</v>
      </c>
      <c r="F3733" s="270">
        <v>182.57490000000001</v>
      </c>
      <c r="G3733" s="270">
        <v>2135.6131</v>
      </c>
      <c r="H3733" s="270">
        <v>18546.264750000002</v>
      </c>
    </row>
    <row r="3734" spans="1:8">
      <c r="A3734" s="268">
        <v>42160</v>
      </c>
      <c r="B3734" s="269" t="s">
        <v>196</v>
      </c>
      <c r="C3734" s="270">
        <v>13127.58445</v>
      </c>
      <c r="D3734" s="270">
        <v>5544.6638999999996</v>
      </c>
      <c r="E3734" s="270">
        <v>2882.2428999999997</v>
      </c>
      <c r="F3734" s="270">
        <v>242.49989999999997</v>
      </c>
      <c r="G3734" s="270">
        <v>2836.5681500000001</v>
      </c>
      <c r="H3734" s="270">
        <v>24633.559300000001</v>
      </c>
    </row>
    <row r="3735" spans="1:8">
      <c r="A3735" s="268">
        <v>42160</v>
      </c>
      <c r="B3735" s="269" t="s">
        <v>197</v>
      </c>
      <c r="C3735" s="270">
        <v>13189.024149999999</v>
      </c>
      <c r="D3735" s="270">
        <v>5570.6143999999995</v>
      </c>
      <c r="E3735" s="270">
        <v>2895.7323999999999</v>
      </c>
      <c r="F3735" s="270">
        <v>243.63465000000002</v>
      </c>
      <c r="G3735" s="270">
        <v>2849.8442999999997</v>
      </c>
      <c r="H3735" s="270">
        <v>24748.849900000001</v>
      </c>
    </row>
    <row r="3736" spans="1:8">
      <c r="A3736" s="268">
        <v>42160</v>
      </c>
      <c r="B3736" s="269" t="s">
        <v>198</v>
      </c>
      <c r="C3736" s="270">
        <v>9723.8333999999995</v>
      </c>
      <c r="D3736" s="270">
        <v>4107.03</v>
      </c>
      <c r="E3736" s="270">
        <v>2134.9279999999999</v>
      </c>
      <c r="F3736" s="270">
        <v>179.62369999999999</v>
      </c>
      <c r="G3736" s="270">
        <v>2101.0963000000002</v>
      </c>
      <c r="H3736" s="270">
        <v>18246.511399999999</v>
      </c>
    </row>
    <row r="3737" spans="1:8">
      <c r="A3737" s="268">
        <v>42160</v>
      </c>
      <c r="B3737" s="269" t="s">
        <v>199</v>
      </c>
      <c r="C3737" s="270">
        <v>10104.758349999998</v>
      </c>
      <c r="D3737" s="270">
        <v>4267.9205499999998</v>
      </c>
      <c r="E3737" s="270">
        <v>2218.5628999999999</v>
      </c>
      <c r="F3737" s="270">
        <v>186.66</v>
      </c>
      <c r="G3737" s="270">
        <v>2183.4052000000001</v>
      </c>
      <c r="H3737" s="270">
        <v>18961.306999999997</v>
      </c>
    </row>
    <row r="3738" spans="1:8">
      <c r="A3738" s="268">
        <v>42160</v>
      </c>
      <c r="B3738" s="269" t="s">
        <v>200</v>
      </c>
      <c r="C3738" s="270">
        <v>9875.3841499999999</v>
      </c>
      <c r="D3738" s="270">
        <v>4171.0409499999996</v>
      </c>
      <c r="E3738" s="270">
        <v>2168.2021</v>
      </c>
      <c r="F3738" s="270">
        <v>182.42359999999999</v>
      </c>
      <c r="G3738" s="270">
        <v>2133.8425499999998</v>
      </c>
      <c r="H3738" s="270">
        <v>18530.893349999998</v>
      </c>
    </row>
    <row r="3739" spans="1:8">
      <c r="A3739" s="268">
        <v>42160</v>
      </c>
      <c r="B3739" s="269" t="s">
        <v>201</v>
      </c>
      <c r="C3739" s="270">
        <v>7466.9533499999998</v>
      </c>
      <c r="D3739" s="270">
        <v>3153.79835</v>
      </c>
      <c r="E3739" s="270">
        <v>1639.41625</v>
      </c>
      <c r="F3739" s="270">
        <v>137.93375</v>
      </c>
      <c r="G3739" s="270">
        <v>1613.43685</v>
      </c>
      <c r="H3739" s="270">
        <v>14011.538549999999</v>
      </c>
    </row>
    <row r="3740" spans="1:8">
      <c r="A3740" s="268">
        <v>42160</v>
      </c>
      <c r="B3740" s="269" t="s">
        <v>202</v>
      </c>
      <c r="C3740" s="270">
        <v>3882.9793500000001</v>
      </c>
      <c r="D3740" s="270">
        <v>1640.0444</v>
      </c>
      <c r="E3740" s="270">
        <v>852.53215</v>
      </c>
      <c r="F3740" s="270">
        <v>71.728099999999998</v>
      </c>
      <c r="G3740" s="270">
        <v>839.02224999999999</v>
      </c>
      <c r="H3740" s="270">
        <v>7286.3062499999996</v>
      </c>
    </row>
    <row r="3741" spans="1:8">
      <c r="A3741" s="268">
        <v>42160</v>
      </c>
      <c r="B3741" s="269" t="s">
        <v>203</v>
      </c>
      <c r="C3741" s="270">
        <v>1572.85275</v>
      </c>
      <c r="D3741" s="270">
        <v>664.32174999999995</v>
      </c>
      <c r="E3741" s="270">
        <v>345.3295</v>
      </c>
      <c r="F3741" s="270">
        <v>29.0547</v>
      </c>
      <c r="G3741" s="270">
        <v>339.85719999999998</v>
      </c>
      <c r="H3741" s="270">
        <v>2951.4158999999995</v>
      </c>
    </row>
    <row r="3742" spans="1:8">
      <c r="A3742" s="268">
        <v>42160</v>
      </c>
      <c r="B3742" s="269" t="s">
        <v>204</v>
      </c>
      <c r="C3742" s="270">
        <v>249.85410000000002</v>
      </c>
      <c r="D3742" s="270">
        <v>105.53005</v>
      </c>
      <c r="E3742" s="270">
        <v>54.857299999999995</v>
      </c>
      <c r="F3742" s="270">
        <v>4.6154999999999999</v>
      </c>
      <c r="G3742" s="270">
        <v>53.987749999999998</v>
      </c>
      <c r="H3742" s="270">
        <v>468.8447000000001</v>
      </c>
    </row>
    <row r="3743" spans="1:8">
      <c r="A3743" s="268">
        <v>42160</v>
      </c>
      <c r="B3743" s="269" t="s">
        <v>205</v>
      </c>
      <c r="C3743" s="270">
        <v>16.383749999999999</v>
      </c>
      <c r="D3743" s="270">
        <v>6.9198499999999994</v>
      </c>
      <c r="E3743" s="270">
        <v>3.5972</v>
      </c>
      <c r="F3743" s="270">
        <v>0.30259999999999998</v>
      </c>
      <c r="G3743" s="270">
        <v>3.5402499999999999</v>
      </c>
      <c r="H3743" s="270">
        <v>30.743649999999995</v>
      </c>
    </row>
    <row r="3744" spans="1:8">
      <c r="A3744" s="268">
        <v>42160</v>
      </c>
      <c r="B3744" s="269" t="s">
        <v>71</v>
      </c>
      <c r="C3744" s="270">
        <v>0</v>
      </c>
      <c r="D3744" s="270">
        <v>0</v>
      </c>
      <c r="E3744" s="270">
        <v>0</v>
      </c>
      <c r="F3744" s="270">
        <v>0</v>
      </c>
      <c r="G3744" s="270">
        <v>0</v>
      </c>
      <c r="H3744" s="270">
        <v>0</v>
      </c>
    </row>
    <row r="3745" spans="1:8">
      <c r="A3745" s="268">
        <v>42160</v>
      </c>
      <c r="B3745" s="269" t="s">
        <v>206</v>
      </c>
      <c r="C3745" s="270">
        <v>0</v>
      </c>
      <c r="D3745" s="270">
        <v>0</v>
      </c>
      <c r="E3745" s="270">
        <v>0</v>
      </c>
      <c r="F3745" s="270">
        <v>0</v>
      </c>
      <c r="G3745" s="270">
        <v>0</v>
      </c>
      <c r="H3745" s="270">
        <v>0</v>
      </c>
    </row>
    <row r="3746" spans="1:8">
      <c r="A3746" s="268">
        <v>42161</v>
      </c>
      <c r="B3746" s="269" t="s">
        <v>185</v>
      </c>
      <c r="C3746" s="270">
        <v>0</v>
      </c>
      <c r="D3746" s="270">
        <v>0</v>
      </c>
      <c r="E3746" s="270">
        <v>0</v>
      </c>
      <c r="F3746" s="270">
        <v>0</v>
      </c>
      <c r="G3746" s="270">
        <v>0</v>
      </c>
      <c r="H3746" s="270">
        <v>0</v>
      </c>
    </row>
    <row r="3747" spans="1:8">
      <c r="A3747" s="268">
        <v>42161</v>
      </c>
      <c r="B3747" s="269" t="s">
        <v>186</v>
      </c>
      <c r="C3747" s="270">
        <v>0</v>
      </c>
      <c r="D3747" s="270">
        <v>0</v>
      </c>
      <c r="E3747" s="270">
        <v>0</v>
      </c>
      <c r="F3747" s="270">
        <v>0</v>
      </c>
      <c r="G3747" s="270">
        <v>0</v>
      </c>
      <c r="H3747" s="270">
        <v>0</v>
      </c>
    </row>
    <row r="3748" spans="1:8">
      <c r="A3748" s="268">
        <v>42161</v>
      </c>
      <c r="B3748" s="269" t="s">
        <v>187</v>
      </c>
      <c r="C3748" s="270">
        <v>0</v>
      </c>
      <c r="D3748" s="270">
        <v>0</v>
      </c>
      <c r="E3748" s="270">
        <v>0</v>
      </c>
      <c r="F3748" s="270">
        <v>0</v>
      </c>
      <c r="G3748" s="270">
        <v>0</v>
      </c>
      <c r="H3748" s="270">
        <v>0</v>
      </c>
    </row>
    <row r="3749" spans="1:8">
      <c r="A3749" s="268">
        <v>42161</v>
      </c>
      <c r="B3749" s="269" t="s">
        <v>188</v>
      </c>
      <c r="C3749" s="270">
        <v>0</v>
      </c>
      <c r="D3749" s="270">
        <v>0</v>
      </c>
      <c r="E3749" s="270">
        <v>0</v>
      </c>
      <c r="F3749" s="270">
        <v>0</v>
      </c>
      <c r="G3749" s="270">
        <v>0</v>
      </c>
      <c r="H3749" s="270">
        <v>0</v>
      </c>
    </row>
    <row r="3750" spans="1:8">
      <c r="A3750" s="268">
        <v>42161</v>
      </c>
      <c r="B3750" s="269" t="s">
        <v>189</v>
      </c>
      <c r="C3750" s="270">
        <v>0</v>
      </c>
      <c r="D3750" s="270">
        <v>0</v>
      </c>
      <c r="E3750" s="270">
        <v>0</v>
      </c>
      <c r="F3750" s="270">
        <v>0</v>
      </c>
      <c r="G3750" s="270">
        <v>0</v>
      </c>
      <c r="H3750" s="270">
        <v>0</v>
      </c>
    </row>
    <row r="3751" spans="1:8">
      <c r="A3751" s="268">
        <v>42161</v>
      </c>
      <c r="B3751" s="269" t="s">
        <v>190</v>
      </c>
      <c r="C3751" s="270">
        <v>4.0961499999999997</v>
      </c>
      <c r="D3751" s="270">
        <v>1.7297500000000001</v>
      </c>
      <c r="E3751" s="270">
        <v>0.89929999999999999</v>
      </c>
      <c r="F3751" s="270">
        <v>7.5649999999999995E-2</v>
      </c>
      <c r="G3751" s="270">
        <v>0.88484999999999991</v>
      </c>
      <c r="H3751" s="270">
        <v>7.6856999999999998</v>
      </c>
    </row>
    <row r="3752" spans="1:8">
      <c r="A3752" s="268">
        <v>42161</v>
      </c>
      <c r="B3752" s="269" t="s">
        <v>191</v>
      </c>
      <c r="C3752" s="270">
        <v>106.4948</v>
      </c>
      <c r="D3752" s="270">
        <v>44.9803</v>
      </c>
      <c r="E3752" s="270">
        <v>23.381799999999998</v>
      </c>
      <c r="F3752" s="270">
        <v>1.9669000000000001</v>
      </c>
      <c r="G3752" s="270">
        <v>23.011199999999999</v>
      </c>
      <c r="H3752" s="270">
        <v>199.83499999999998</v>
      </c>
    </row>
    <row r="3753" spans="1:8">
      <c r="A3753" s="268">
        <v>42161</v>
      </c>
      <c r="B3753" s="269" t="s">
        <v>192</v>
      </c>
      <c r="C3753" s="270">
        <v>937.97754999999995</v>
      </c>
      <c r="D3753" s="270">
        <v>396.17140000000001</v>
      </c>
      <c r="E3753" s="270">
        <v>205.93885</v>
      </c>
      <c r="F3753" s="270">
        <v>17.3264</v>
      </c>
      <c r="G3753" s="270">
        <v>202.67484999999999</v>
      </c>
      <c r="H3753" s="270">
        <v>1760.0890499999998</v>
      </c>
    </row>
    <row r="3754" spans="1:8">
      <c r="A3754" s="268">
        <v>42161</v>
      </c>
      <c r="B3754" s="269" t="s">
        <v>193</v>
      </c>
      <c r="C3754" s="270">
        <v>2965.4825499999997</v>
      </c>
      <c r="D3754" s="270">
        <v>1252.5234499999999</v>
      </c>
      <c r="E3754" s="270">
        <v>651.08980000000008</v>
      </c>
      <c r="F3754" s="270">
        <v>54.779949999999999</v>
      </c>
      <c r="G3754" s="270">
        <v>640.77250000000004</v>
      </c>
      <c r="H3754" s="270">
        <v>5564.6482500000002</v>
      </c>
    </row>
    <row r="3755" spans="1:8">
      <c r="A3755" s="268">
        <v>42161</v>
      </c>
      <c r="B3755" s="269" t="s">
        <v>65</v>
      </c>
      <c r="C3755" s="270">
        <v>5926.86895</v>
      </c>
      <c r="D3755" s="270">
        <v>2503.3163</v>
      </c>
      <c r="E3755" s="270">
        <v>1301.28115</v>
      </c>
      <c r="F3755" s="270">
        <v>109.48425</v>
      </c>
      <c r="G3755" s="270">
        <v>1280.6601500000002</v>
      </c>
      <c r="H3755" s="270">
        <v>11121.610799999999</v>
      </c>
    </row>
    <row r="3756" spans="1:8">
      <c r="A3756" s="268">
        <v>42161</v>
      </c>
      <c r="B3756" s="269" t="s">
        <v>194</v>
      </c>
      <c r="C3756" s="270">
        <v>8134.5968999999996</v>
      </c>
      <c r="D3756" s="270">
        <v>3435.7883999999999</v>
      </c>
      <c r="E3756" s="270">
        <v>1786.0012999999999</v>
      </c>
      <c r="F3756" s="270">
        <v>150.26639999999998</v>
      </c>
      <c r="G3756" s="270">
        <v>1757.6988499999998</v>
      </c>
      <c r="H3756" s="270">
        <v>15264.351849999997</v>
      </c>
    </row>
    <row r="3757" spans="1:8">
      <c r="A3757" s="268">
        <v>42161</v>
      </c>
      <c r="B3757" s="269" t="s">
        <v>195</v>
      </c>
      <c r="C3757" s="270">
        <v>9957.3037500000009</v>
      </c>
      <c r="D3757" s="270">
        <v>4205.6410500000002</v>
      </c>
      <c r="E3757" s="270">
        <v>2186.1880999999998</v>
      </c>
      <c r="F3757" s="270">
        <v>183.93659999999997</v>
      </c>
      <c r="G3757" s="270">
        <v>2151.5437999999999</v>
      </c>
      <c r="H3757" s="270">
        <v>18684.613300000001</v>
      </c>
    </row>
    <row r="3758" spans="1:8">
      <c r="A3758" s="268">
        <v>42161</v>
      </c>
      <c r="B3758" s="269" t="s">
        <v>196</v>
      </c>
      <c r="C3758" s="270">
        <v>11411.3724</v>
      </c>
      <c r="D3758" s="270">
        <v>4819.7924000000003</v>
      </c>
      <c r="E3758" s="270">
        <v>2505.4378999999999</v>
      </c>
      <c r="F3758" s="270">
        <v>210.79660000000001</v>
      </c>
      <c r="G3758" s="270">
        <v>2465.7343999999998</v>
      </c>
      <c r="H3758" s="270">
        <v>21413.133700000002</v>
      </c>
    </row>
    <row r="3759" spans="1:8">
      <c r="A3759" s="268">
        <v>42161</v>
      </c>
      <c r="B3759" s="269" t="s">
        <v>197</v>
      </c>
      <c r="C3759" s="270">
        <v>11378.604899999998</v>
      </c>
      <c r="D3759" s="270">
        <v>4805.9518499999995</v>
      </c>
      <c r="E3759" s="270">
        <v>2498.2435</v>
      </c>
      <c r="F3759" s="270">
        <v>210.19139999999999</v>
      </c>
      <c r="G3759" s="270">
        <v>2458.6547499999997</v>
      </c>
      <c r="H3759" s="270">
        <v>21351.646399999998</v>
      </c>
    </row>
    <row r="3760" spans="1:8">
      <c r="A3760" s="268">
        <v>42161</v>
      </c>
      <c r="B3760" s="269" t="s">
        <v>198</v>
      </c>
      <c r="C3760" s="270">
        <v>12111.783449999999</v>
      </c>
      <c r="D3760" s="270">
        <v>5115.6229999999996</v>
      </c>
      <c r="E3760" s="270">
        <v>2659.2173499999999</v>
      </c>
      <c r="F3760" s="270">
        <v>223.7353</v>
      </c>
      <c r="G3760" s="270">
        <v>2617.0777499999999</v>
      </c>
      <c r="H3760" s="270">
        <v>22727.436849999998</v>
      </c>
    </row>
    <row r="3761" spans="1:8">
      <c r="A3761" s="268">
        <v>42161</v>
      </c>
      <c r="B3761" s="269" t="s">
        <v>199</v>
      </c>
      <c r="C3761" s="270">
        <v>12427.1734</v>
      </c>
      <c r="D3761" s="270">
        <v>5248.8333000000002</v>
      </c>
      <c r="E3761" s="270">
        <v>2728.4634499999997</v>
      </c>
      <c r="F3761" s="270">
        <v>229.56119999999999</v>
      </c>
      <c r="G3761" s="270">
        <v>2685.2256499999999</v>
      </c>
      <c r="H3761" s="270">
        <v>23319.256999999998</v>
      </c>
    </row>
    <row r="3762" spans="1:8">
      <c r="A3762" s="268">
        <v>42161</v>
      </c>
      <c r="B3762" s="269" t="s">
        <v>200</v>
      </c>
      <c r="C3762" s="270">
        <v>9052.0937000000013</v>
      </c>
      <c r="D3762" s="270">
        <v>3823.3093500000004</v>
      </c>
      <c r="E3762" s="270">
        <v>1987.4436499999999</v>
      </c>
      <c r="F3762" s="270">
        <v>167.21539999999999</v>
      </c>
      <c r="G3762" s="270">
        <v>1955.9485999999999</v>
      </c>
      <c r="H3762" s="270">
        <v>16986.010699999999</v>
      </c>
    </row>
    <row r="3763" spans="1:8">
      <c r="A3763" s="268">
        <v>42161</v>
      </c>
      <c r="B3763" s="269" t="s">
        <v>201</v>
      </c>
      <c r="C3763" s="270">
        <v>4984.7952500000001</v>
      </c>
      <c r="D3763" s="270">
        <v>2105.4151499999998</v>
      </c>
      <c r="E3763" s="270">
        <v>1094.443</v>
      </c>
      <c r="F3763" s="270">
        <v>92.08135</v>
      </c>
      <c r="G3763" s="270">
        <v>1077.0996</v>
      </c>
      <c r="H3763" s="270">
        <v>9353.8343499999992</v>
      </c>
    </row>
    <row r="3764" spans="1:8">
      <c r="A3764" s="268">
        <v>42161</v>
      </c>
      <c r="B3764" s="269" t="s">
        <v>202</v>
      </c>
      <c r="C3764" s="270">
        <v>3235.81655</v>
      </c>
      <c r="D3764" s="270">
        <v>1366.7030999999999</v>
      </c>
      <c r="E3764" s="270">
        <v>710.44360000000006</v>
      </c>
      <c r="F3764" s="270">
        <v>59.773699999999998</v>
      </c>
      <c r="G3764" s="270">
        <v>699.18534999999997</v>
      </c>
      <c r="H3764" s="270">
        <v>6071.9222999999993</v>
      </c>
    </row>
    <row r="3765" spans="1:8">
      <c r="A3765" s="268">
        <v>42161</v>
      </c>
      <c r="B3765" s="269" t="s">
        <v>203</v>
      </c>
      <c r="C3765" s="270">
        <v>1339.3824</v>
      </c>
      <c r="D3765" s="270">
        <v>565.71154999999999</v>
      </c>
      <c r="E3765" s="270">
        <v>294.06939999999997</v>
      </c>
      <c r="F3765" s="270">
        <v>24.741800000000001</v>
      </c>
      <c r="G3765" s="270">
        <v>289.40970000000004</v>
      </c>
      <c r="H3765" s="270">
        <v>2513.3148499999998</v>
      </c>
    </row>
    <row r="3766" spans="1:8">
      <c r="A3766" s="268">
        <v>42161</v>
      </c>
      <c r="B3766" s="269" t="s">
        <v>204</v>
      </c>
      <c r="C3766" s="270">
        <v>159.74304999999998</v>
      </c>
      <c r="D3766" s="270">
        <v>67.47045</v>
      </c>
      <c r="E3766" s="270">
        <v>35.072699999999998</v>
      </c>
      <c r="F3766" s="270">
        <v>2.9512</v>
      </c>
      <c r="G3766" s="270">
        <v>34.516799999999996</v>
      </c>
      <c r="H3766" s="270">
        <v>299.75419999999997</v>
      </c>
    </row>
    <row r="3767" spans="1:8">
      <c r="A3767" s="268">
        <v>42161</v>
      </c>
      <c r="B3767" s="269" t="s">
        <v>205</v>
      </c>
      <c r="C3767" s="270">
        <v>4.0961499999999997</v>
      </c>
      <c r="D3767" s="270">
        <v>1.7297500000000001</v>
      </c>
      <c r="E3767" s="270">
        <v>0.89929999999999999</v>
      </c>
      <c r="F3767" s="270">
        <v>7.5649999999999995E-2</v>
      </c>
      <c r="G3767" s="270">
        <v>0.88484999999999991</v>
      </c>
      <c r="H3767" s="270">
        <v>7.6856999999999998</v>
      </c>
    </row>
    <row r="3768" spans="1:8">
      <c r="A3768" s="268">
        <v>42161</v>
      </c>
      <c r="B3768" s="269" t="s">
        <v>71</v>
      </c>
      <c r="C3768" s="270">
        <v>0</v>
      </c>
      <c r="D3768" s="270">
        <v>0</v>
      </c>
      <c r="E3768" s="270">
        <v>0</v>
      </c>
      <c r="F3768" s="270">
        <v>0</v>
      </c>
      <c r="G3768" s="270">
        <v>0</v>
      </c>
      <c r="H3768" s="270">
        <v>0</v>
      </c>
    </row>
    <row r="3769" spans="1:8">
      <c r="A3769" s="268">
        <v>42161</v>
      </c>
      <c r="B3769" s="269" t="s">
        <v>206</v>
      </c>
      <c r="C3769" s="270">
        <v>0</v>
      </c>
      <c r="D3769" s="270">
        <v>0</v>
      </c>
      <c r="E3769" s="270">
        <v>0</v>
      </c>
      <c r="F3769" s="270">
        <v>0</v>
      </c>
      <c r="G3769" s="270">
        <v>0</v>
      </c>
      <c r="H3769" s="270">
        <v>0</v>
      </c>
    </row>
    <row r="3770" spans="1:8">
      <c r="A3770" s="268">
        <v>42162</v>
      </c>
      <c r="B3770" s="269" t="s">
        <v>185</v>
      </c>
      <c r="C3770" s="270">
        <v>0</v>
      </c>
      <c r="D3770" s="270">
        <v>0</v>
      </c>
      <c r="E3770" s="270">
        <v>0</v>
      </c>
      <c r="F3770" s="270">
        <v>0</v>
      </c>
      <c r="G3770" s="270">
        <v>0</v>
      </c>
      <c r="H3770" s="270">
        <v>0</v>
      </c>
    </row>
    <row r="3771" spans="1:8">
      <c r="A3771" s="268">
        <v>42162</v>
      </c>
      <c r="B3771" s="269" t="s">
        <v>186</v>
      </c>
      <c r="C3771" s="270">
        <v>0</v>
      </c>
      <c r="D3771" s="270">
        <v>0</v>
      </c>
      <c r="E3771" s="270">
        <v>0</v>
      </c>
      <c r="F3771" s="270">
        <v>0</v>
      </c>
      <c r="G3771" s="270">
        <v>0</v>
      </c>
      <c r="H3771" s="270">
        <v>0</v>
      </c>
    </row>
    <row r="3772" spans="1:8">
      <c r="A3772" s="268">
        <v>42162</v>
      </c>
      <c r="B3772" s="269" t="s">
        <v>187</v>
      </c>
      <c r="C3772" s="270">
        <v>0</v>
      </c>
      <c r="D3772" s="270">
        <v>0</v>
      </c>
      <c r="E3772" s="270">
        <v>0</v>
      </c>
      <c r="F3772" s="270">
        <v>0</v>
      </c>
      <c r="G3772" s="270">
        <v>0</v>
      </c>
      <c r="H3772" s="270">
        <v>0</v>
      </c>
    </row>
    <row r="3773" spans="1:8">
      <c r="A3773" s="268">
        <v>42162</v>
      </c>
      <c r="B3773" s="269" t="s">
        <v>188</v>
      </c>
      <c r="C3773" s="270">
        <v>0</v>
      </c>
      <c r="D3773" s="270">
        <v>0</v>
      </c>
      <c r="E3773" s="270">
        <v>0</v>
      </c>
      <c r="F3773" s="270">
        <v>0</v>
      </c>
      <c r="G3773" s="270">
        <v>0</v>
      </c>
      <c r="H3773" s="270">
        <v>0</v>
      </c>
    </row>
    <row r="3774" spans="1:8">
      <c r="A3774" s="268">
        <v>42162</v>
      </c>
      <c r="B3774" s="269" t="s">
        <v>189</v>
      </c>
      <c r="C3774" s="270">
        <v>0</v>
      </c>
      <c r="D3774" s="270">
        <v>0</v>
      </c>
      <c r="E3774" s="270">
        <v>0</v>
      </c>
      <c r="F3774" s="270">
        <v>0</v>
      </c>
      <c r="G3774" s="270">
        <v>0</v>
      </c>
      <c r="H3774" s="270">
        <v>0</v>
      </c>
    </row>
    <row r="3775" spans="1:8">
      <c r="A3775" s="268">
        <v>42162</v>
      </c>
      <c r="B3775" s="269" t="s">
        <v>190</v>
      </c>
      <c r="C3775" s="270">
        <v>0</v>
      </c>
      <c r="D3775" s="270">
        <v>0</v>
      </c>
      <c r="E3775" s="270">
        <v>0</v>
      </c>
      <c r="F3775" s="270">
        <v>0</v>
      </c>
      <c r="G3775" s="270">
        <v>0</v>
      </c>
      <c r="H3775" s="270">
        <v>0</v>
      </c>
    </row>
    <row r="3776" spans="1:8">
      <c r="A3776" s="268">
        <v>42162</v>
      </c>
      <c r="B3776" s="269" t="s">
        <v>191</v>
      </c>
      <c r="C3776" s="270">
        <v>159.74304999999998</v>
      </c>
      <c r="D3776" s="270">
        <v>67.47045</v>
      </c>
      <c r="E3776" s="270">
        <v>35.072699999999998</v>
      </c>
      <c r="F3776" s="270">
        <v>2.9512</v>
      </c>
      <c r="G3776" s="270">
        <v>34.516799999999996</v>
      </c>
      <c r="H3776" s="270">
        <v>299.75419999999997</v>
      </c>
    </row>
    <row r="3777" spans="1:8">
      <c r="A3777" s="268">
        <v>42162</v>
      </c>
      <c r="B3777" s="269" t="s">
        <v>192</v>
      </c>
      <c r="C3777" s="270">
        <v>1032.1847499999999</v>
      </c>
      <c r="D3777" s="270">
        <v>435.96074999999996</v>
      </c>
      <c r="E3777" s="270">
        <v>226.62275</v>
      </c>
      <c r="F3777" s="270">
        <v>19.0672</v>
      </c>
      <c r="G3777" s="270">
        <v>223.03149999999999</v>
      </c>
      <c r="H3777" s="270">
        <v>1936.8669499999999</v>
      </c>
    </row>
    <row r="3778" spans="1:8">
      <c r="A3778" s="268">
        <v>42162</v>
      </c>
      <c r="B3778" s="269" t="s">
        <v>193</v>
      </c>
      <c r="C3778" s="270">
        <v>3137.5131999999999</v>
      </c>
      <c r="D3778" s="270">
        <v>1325.1831499999998</v>
      </c>
      <c r="E3778" s="270">
        <v>688.86039999999991</v>
      </c>
      <c r="F3778" s="270">
        <v>57.958100000000002</v>
      </c>
      <c r="G3778" s="270">
        <v>677.94470000000001</v>
      </c>
      <c r="H3778" s="270">
        <v>5887.4595499999996</v>
      </c>
    </row>
    <row r="3779" spans="1:8">
      <c r="A3779" s="268">
        <v>42162</v>
      </c>
      <c r="B3779" s="269" t="s">
        <v>65</v>
      </c>
      <c r="C3779" s="270">
        <v>6377.4259000000002</v>
      </c>
      <c r="D3779" s="270">
        <v>2693.6168499999999</v>
      </c>
      <c r="E3779" s="270">
        <v>1400.2032999999999</v>
      </c>
      <c r="F3779" s="270">
        <v>117.80745</v>
      </c>
      <c r="G3779" s="270">
        <v>1378.0148999999999</v>
      </c>
      <c r="H3779" s="270">
        <v>11967.0684</v>
      </c>
    </row>
    <row r="3780" spans="1:8">
      <c r="A3780" s="268">
        <v>42162</v>
      </c>
      <c r="B3780" s="269" t="s">
        <v>194</v>
      </c>
      <c r="C3780" s="270">
        <v>9584.5702500000007</v>
      </c>
      <c r="D3780" s="270">
        <v>4048.21</v>
      </c>
      <c r="E3780" s="270">
        <v>2104.3517999999999</v>
      </c>
      <c r="F3780" s="270">
        <v>177.05159999999998</v>
      </c>
      <c r="G3780" s="270">
        <v>2071.0046000000002</v>
      </c>
      <c r="H3780" s="270">
        <v>17985.188249999999</v>
      </c>
    </row>
    <row r="3781" spans="1:8">
      <c r="A3781" s="268">
        <v>42162</v>
      </c>
      <c r="B3781" s="269" t="s">
        <v>195</v>
      </c>
      <c r="C3781" s="270">
        <v>12681.12365</v>
      </c>
      <c r="D3781" s="270">
        <v>5356.0939500000004</v>
      </c>
      <c r="E3781" s="270">
        <v>2784.2200499999999</v>
      </c>
      <c r="F3781" s="270">
        <v>234.25235000000001</v>
      </c>
      <c r="G3781" s="270">
        <v>2740.09825</v>
      </c>
      <c r="H3781" s="270">
        <v>23795.788250000001</v>
      </c>
    </row>
    <row r="3782" spans="1:8">
      <c r="A3782" s="268">
        <v>42162</v>
      </c>
      <c r="B3782" s="269" t="s">
        <v>196</v>
      </c>
      <c r="C3782" s="270">
        <v>14299.031499999999</v>
      </c>
      <c r="D3782" s="270">
        <v>6039.4454999999998</v>
      </c>
      <c r="E3782" s="270">
        <v>3139.4418499999997</v>
      </c>
      <c r="F3782" s="270">
        <v>264.13920000000002</v>
      </c>
      <c r="G3782" s="270">
        <v>3089.6913500000001</v>
      </c>
      <c r="H3782" s="270">
        <v>26831.749399999997</v>
      </c>
    </row>
    <row r="3783" spans="1:8">
      <c r="A3783" s="268">
        <v>42162</v>
      </c>
      <c r="B3783" s="269" t="s">
        <v>197</v>
      </c>
      <c r="C3783" s="270">
        <v>14725.012400000001</v>
      </c>
      <c r="D3783" s="270">
        <v>6219.3658500000001</v>
      </c>
      <c r="E3783" s="270">
        <v>3232.9682000000003</v>
      </c>
      <c r="F3783" s="270">
        <v>272.00849999999997</v>
      </c>
      <c r="G3783" s="270">
        <v>3181.7361500000002</v>
      </c>
      <c r="H3783" s="270">
        <v>27631.091099999998</v>
      </c>
    </row>
    <row r="3784" spans="1:8">
      <c r="A3784" s="268">
        <v>42162</v>
      </c>
      <c r="B3784" s="269" t="s">
        <v>198</v>
      </c>
      <c r="C3784" s="270">
        <v>13565.852949999999</v>
      </c>
      <c r="D3784" s="270">
        <v>5729.7743499999997</v>
      </c>
      <c r="E3784" s="270">
        <v>2978.4671499999999</v>
      </c>
      <c r="F3784" s="270">
        <v>250.59529999999998</v>
      </c>
      <c r="G3784" s="270">
        <v>2931.2683499999998</v>
      </c>
      <c r="H3784" s="270">
        <v>25455.958099999996</v>
      </c>
    </row>
    <row r="3785" spans="1:8">
      <c r="A3785" s="268">
        <v>42162</v>
      </c>
      <c r="B3785" s="269" t="s">
        <v>199</v>
      </c>
      <c r="C3785" s="270">
        <v>10698.67375</v>
      </c>
      <c r="D3785" s="270">
        <v>4518.7717000000002</v>
      </c>
      <c r="E3785" s="270">
        <v>2348.9605500000002</v>
      </c>
      <c r="F3785" s="270">
        <v>197.6318</v>
      </c>
      <c r="G3785" s="270">
        <v>2311.7365</v>
      </c>
      <c r="H3785" s="270">
        <v>20075.774300000001</v>
      </c>
    </row>
    <row r="3786" spans="1:8">
      <c r="A3786" s="268">
        <v>42162</v>
      </c>
      <c r="B3786" s="269" t="s">
        <v>200</v>
      </c>
      <c r="C3786" s="270">
        <v>9379.7712499999998</v>
      </c>
      <c r="D3786" s="270">
        <v>3961.70975</v>
      </c>
      <c r="E3786" s="270">
        <v>2059.3876500000001</v>
      </c>
      <c r="F3786" s="270">
        <v>173.26824999999999</v>
      </c>
      <c r="G3786" s="270">
        <v>2026.7527499999999</v>
      </c>
      <c r="H3786" s="270">
        <v>17600.889650000001</v>
      </c>
    </row>
    <row r="3787" spans="1:8">
      <c r="A3787" s="268">
        <v>42162</v>
      </c>
      <c r="B3787" s="269" t="s">
        <v>201</v>
      </c>
      <c r="C3787" s="270">
        <v>7647.1763000000001</v>
      </c>
      <c r="D3787" s="270">
        <v>3229.9184</v>
      </c>
      <c r="E3787" s="270">
        <v>1678.9854499999999</v>
      </c>
      <c r="F3787" s="270">
        <v>141.26235</v>
      </c>
      <c r="G3787" s="270">
        <v>1652.3787499999999</v>
      </c>
      <c r="H3787" s="270">
        <v>14349.721250000001</v>
      </c>
    </row>
    <row r="3788" spans="1:8">
      <c r="A3788" s="268">
        <v>42162</v>
      </c>
      <c r="B3788" s="269" t="s">
        <v>202</v>
      </c>
      <c r="C3788" s="270">
        <v>4734.9411499999997</v>
      </c>
      <c r="D3788" s="270">
        <v>1999.8851</v>
      </c>
      <c r="E3788" s="270">
        <v>1039.5856999999999</v>
      </c>
      <c r="F3788" s="270">
        <v>87.466700000000003</v>
      </c>
      <c r="G3788" s="270">
        <v>1023.11185</v>
      </c>
      <c r="H3788" s="270">
        <v>8884.9904999999999</v>
      </c>
    </row>
    <row r="3789" spans="1:8">
      <c r="A3789" s="268">
        <v>42162</v>
      </c>
      <c r="B3789" s="269" t="s">
        <v>203</v>
      </c>
      <c r="C3789" s="270">
        <v>2072.5609499999996</v>
      </c>
      <c r="D3789" s="270">
        <v>875.3818500000001</v>
      </c>
      <c r="E3789" s="270">
        <v>455.04325</v>
      </c>
      <c r="F3789" s="270">
        <v>38.285699999999999</v>
      </c>
      <c r="G3789" s="270">
        <v>447.83269999999993</v>
      </c>
      <c r="H3789" s="270">
        <v>3889.1044499999994</v>
      </c>
    </row>
    <row r="3790" spans="1:8">
      <c r="A3790" s="268">
        <v>42162</v>
      </c>
      <c r="B3790" s="269" t="s">
        <v>204</v>
      </c>
      <c r="C3790" s="270">
        <v>495.61204999999995</v>
      </c>
      <c r="D3790" s="270">
        <v>209.33034999999998</v>
      </c>
      <c r="E3790" s="270">
        <v>108.81444999999999</v>
      </c>
      <c r="F3790" s="270">
        <v>9.1553500000000003</v>
      </c>
      <c r="G3790" s="270">
        <v>107.09065</v>
      </c>
      <c r="H3790" s="270">
        <v>930.00284999999985</v>
      </c>
    </row>
    <row r="3791" spans="1:8">
      <c r="A3791" s="268">
        <v>42162</v>
      </c>
      <c r="B3791" s="269" t="s">
        <v>205</v>
      </c>
      <c r="C3791" s="270">
        <v>24.576049999999999</v>
      </c>
      <c r="D3791" s="270">
        <v>10.3802</v>
      </c>
      <c r="E3791" s="270">
        <v>5.3957999999999995</v>
      </c>
      <c r="F3791" s="270">
        <v>0.45390000000000003</v>
      </c>
      <c r="G3791" s="270">
        <v>5.3099499999999997</v>
      </c>
      <c r="H3791" s="270">
        <v>46.115899999999996</v>
      </c>
    </row>
    <row r="3792" spans="1:8">
      <c r="A3792" s="268">
        <v>42162</v>
      </c>
      <c r="B3792" s="269" t="s">
        <v>71</v>
      </c>
      <c r="C3792" s="270">
        <v>0</v>
      </c>
      <c r="D3792" s="270">
        <v>0</v>
      </c>
      <c r="E3792" s="270">
        <v>0</v>
      </c>
      <c r="F3792" s="270">
        <v>0</v>
      </c>
      <c r="G3792" s="270">
        <v>0</v>
      </c>
      <c r="H3792" s="270">
        <v>0</v>
      </c>
    </row>
    <row r="3793" spans="1:8">
      <c r="A3793" s="268">
        <v>42162</v>
      </c>
      <c r="B3793" s="269" t="s">
        <v>206</v>
      </c>
      <c r="C3793" s="270">
        <v>0</v>
      </c>
      <c r="D3793" s="270">
        <v>0</v>
      </c>
      <c r="E3793" s="270">
        <v>0</v>
      </c>
      <c r="F3793" s="270">
        <v>0</v>
      </c>
      <c r="G3793" s="270">
        <v>0</v>
      </c>
      <c r="H3793" s="270">
        <v>0</v>
      </c>
    </row>
    <row r="3794" spans="1:8">
      <c r="A3794" s="268">
        <v>42163</v>
      </c>
      <c r="B3794" s="269" t="s">
        <v>185</v>
      </c>
      <c r="C3794" s="270">
        <v>0</v>
      </c>
      <c r="D3794" s="270">
        <v>0</v>
      </c>
      <c r="E3794" s="270">
        <v>0</v>
      </c>
      <c r="F3794" s="270">
        <v>0</v>
      </c>
      <c r="G3794" s="270">
        <v>0</v>
      </c>
      <c r="H3794" s="270">
        <v>0</v>
      </c>
    </row>
    <row r="3795" spans="1:8">
      <c r="A3795" s="268">
        <v>42163</v>
      </c>
      <c r="B3795" s="269" t="s">
        <v>186</v>
      </c>
      <c r="C3795" s="270">
        <v>0</v>
      </c>
      <c r="D3795" s="270">
        <v>0</v>
      </c>
      <c r="E3795" s="270">
        <v>0</v>
      </c>
      <c r="F3795" s="270">
        <v>0</v>
      </c>
      <c r="G3795" s="270">
        <v>0</v>
      </c>
      <c r="H3795" s="270">
        <v>0</v>
      </c>
    </row>
    <row r="3796" spans="1:8">
      <c r="A3796" s="268">
        <v>42163</v>
      </c>
      <c r="B3796" s="269" t="s">
        <v>187</v>
      </c>
      <c r="C3796" s="270">
        <v>0</v>
      </c>
      <c r="D3796" s="270">
        <v>0</v>
      </c>
      <c r="E3796" s="270">
        <v>0</v>
      </c>
      <c r="F3796" s="270">
        <v>0</v>
      </c>
      <c r="G3796" s="270">
        <v>0</v>
      </c>
      <c r="H3796" s="270">
        <v>0</v>
      </c>
    </row>
    <row r="3797" spans="1:8">
      <c r="A3797" s="268">
        <v>42163</v>
      </c>
      <c r="B3797" s="269" t="s">
        <v>188</v>
      </c>
      <c r="C3797" s="270">
        <v>0</v>
      </c>
      <c r="D3797" s="270">
        <v>0</v>
      </c>
      <c r="E3797" s="270">
        <v>0</v>
      </c>
      <c r="F3797" s="270">
        <v>0</v>
      </c>
      <c r="G3797" s="270">
        <v>0</v>
      </c>
      <c r="H3797" s="270">
        <v>0</v>
      </c>
    </row>
    <row r="3798" spans="1:8">
      <c r="A3798" s="268">
        <v>42163</v>
      </c>
      <c r="B3798" s="269" t="s">
        <v>189</v>
      </c>
      <c r="C3798" s="270">
        <v>0</v>
      </c>
      <c r="D3798" s="270">
        <v>0</v>
      </c>
      <c r="E3798" s="270">
        <v>0</v>
      </c>
      <c r="F3798" s="270">
        <v>0</v>
      </c>
      <c r="G3798" s="270">
        <v>0</v>
      </c>
      <c r="H3798" s="270">
        <v>0</v>
      </c>
    </row>
    <row r="3799" spans="1:8">
      <c r="A3799" s="268">
        <v>42163</v>
      </c>
      <c r="B3799" s="269" t="s">
        <v>190</v>
      </c>
      <c r="C3799" s="270">
        <v>4.0961499999999997</v>
      </c>
      <c r="D3799" s="270">
        <v>1.7297500000000001</v>
      </c>
      <c r="E3799" s="270">
        <v>0.89929999999999999</v>
      </c>
      <c r="F3799" s="270">
        <v>7.5649999999999995E-2</v>
      </c>
      <c r="G3799" s="270">
        <v>0.88484999999999991</v>
      </c>
      <c r="H3799" s="270">
        <v>7.6856999999999998</v>
      </c>
    </row>
    <row r="3800" spans="1:8">
      <c r="A3800" s="268">
        <v>42163</v>
      </c>
      <c r="B3800" s="269" t="s">
        <v>191</v>
      </c>
      <c r="C3800" s="270">
        <v>135.167</v>
      </c>
      <c r="D3800" s="270">
        <v>57.090250000000005</v>
      </c>
      <c r="E3800" s="270">
        <v>29.6769</v>
      </c>
      <c r="F3800" s="270">
        <v>2.4973000000000001</v>
      </c>
      <c r="G3800" s="270">
        <v>29.206849999999996</v>
      </c>
      <c r="H3800" s="270">
        <v>253.63829999999996</v>
      </c>
    </row>
    <row r="3801" spans="1:8">
      <c r="A3801" s="268">
        <v>42163</v>
      </c>
      <c r="B3801" s="269" t="s">
        <v>192</v>
      </c>
      <c r="C3801" s="270">
        <v>954.36130000000003</v>
      </c>
      <c r="D3801" s="270">
        <v>403.09125</v>
      </c>
      <c r="E3801" s="270">
        <v>209.53604999999999</v>
      </c>
      <c r="F3801" s="270">
        <v>17.629849999999998</v>
      </c>
      <c r="G3801" s="270">
        <v>206.21509999999998</v>
      </c>
      <c r="H3801" s="270">
        <v>1790.8335500000003</v>
      </c>
    </row>
    <row r="3802" spans="1:8">
      <c r="A3802" s="268">
        <v>42163</v>
      </c>
      <c r="B3802" s="269" t="s">
        <v>193</v>
      </c>
      <c r="C3802" s="270">
        <v>3129.3209000000002</v>
      </c>
      <c r="D3802" s="270">
        <v>1321.7236499999999</v>
      </c>
      <c r="E3802" s="270">
        <v>687.06179999999995</v>
      </c>
      <c r="F3802" s="270">
        <v>57.806799999999996</v>
      </c>
      <c r="G3802" s="270">
        <v>676.17415000000005</v>
      </c>
      <c r="H3802" s="270">
        <v>5872.0872999999992</v>
      </c>
    </row>
    <row r="3803" spans="1:8">
      <c r="A3803" s="268">
        <v>42163</v>
      </c>
      <c r="B3803" s="269" t="s">
        <v>65</v>
      </c>
      <c r="C3803" s="270">
        <v>6356.9459999999999</v>
      </c>
      <c r="D3803" s="270">
        <v>2684.9663999999998</v>
      </c>
      <c r="E3803" s="270">
        <v>1395.7067999999999</v>
      </c>
      <c r="F3803" s="270">
        <v>117.42919999999998</v>
      </c>
      <c r="G3803" s="270">
        <v>1373.5898</v>
      </c>
      <c r="H3803" s="270">
        <v>11928.638199999999</v>
      </c>
    </row>
    <row r="3804" spans="1:8">
      <c r="A3804" s="268">
        <v>42163</v>
      </c>
      <c r="B3804" s="269" t="s">
        <v>194</v>
      </c>
      <c r="C3804" s="270">
        <v>9809.8482999999997</v>
      </c>
      <c r="D3804" s="270">
        <v>4143.3607000000002</v>
      </c>
      <c r="E3804" s="270">
        <v>2153.8133000000003</v>
      </c>
      <c r="F3804" s="270">
        <v>181.21234999999999</v>
      </c>
      <c r="G3804" s="270">
        <v>2119.6824000000001</v>
      </c>
      <c r="H3804" s="270">
        <v>18407.91705</v>
      </c>
    </row>
    <row r="3805" spans="1:8">
      <c r="A3805" s="268">
        <v>42163</v>
      </c>
      <c r="B3805" s="269" t="s">
        <v>195</v>
      </c>
      <c r="C3805" s="270">
        <v>12488.6131</v>
      </c>
      <c r="D3805" s="270">
        <v>5274.7829499999998</v>
      </c>
      <c r="E3805" s="270">
        <v>2741.9529500000003</v>
      </c>
      <c r="F3805" s="270">
        <v>230.69594999999998</v>
      </c>
      <c r="G3805" s="270">
        <v>2698.5018</v>
      </c>
      <c r="H3805" s="270">
        <v>23434.546750000001</v>
      </c>
    </row>
    <row r="3806" spans="1:8">
      <c r="A3806" s="268">
        <v>42163</v>
      </c>
      <c r="B3806" s="269" t="s">
        <v>196</v>
      </c>
      <c r="C3806" s="270">
        <v>14184.3444</v>
      </c>
      <c r="D3806" s="270">
        <v>5991.0048500000003</v>
      </c>
      <c r="E3806" s="270">
        <v>3114.26145</v>
      </c>
      <c r="F3806" s="270">
        <v>262.02099999999996</v>
      </c>
      <c r="G3806" s="270">
        <v>3064.9096</v>
      </c>
      <c r="H3806" s="270">
        <v>26616.541300000001</v>
      </c>
    </row>
    <row r="3807" spans="1:8">
      <c r="A3807" s="268">
        <v>42163</v>
      </c>
      <c r="B3807" s="269" t="s">
        <v>197</v>
      </c>
      <c r="C3807" s="270">
        <v>14602.13385</v>
      </c>
      <c r="D3807" s="270">
        <v>6167.4656999999997</v>
      </c>
      <c r="E3807" s="270">
        <v>3205.9892</v>
      </c>
      <c r="F3807" s="270">
        <v>269.73815000000002</v>
      </c>
      <c r="G3807" s="270">
        <v>3155.1846999999998</v>
      </c>
      <c r="H3807" s="270">
        <v>27400.511600000002</v>
      </c>
    </row>
    <row r="3808" spans="1:8">
      <c r="A3808" s="268">
        <v>42163</v>
      </c>
      <c r="B3808" s="269" t="s">
        <v>198</v>
      </c>
      <c r="C3808" s="270">
        <v>14507.925800000001</v>
      </c>
      <c r="D3808" s="270">
        <v>6127.6754999999994</v>
      </c>
      <c r="E3808" s="270">
        <v>3185.3053</v>
      </c>
      <c r="F3808" s="270">
        <v>267.9982</v>
      </c>
      <c r="G3808" s="270">
        <v>3134.8289</v>
      </c>
      <c r="H3808" s="270">
        <v>27223.733700000001</v>
      </c>
    </row>
    <row r="3809" spans="1:8">
      <c r="A3809" s="268">
        <v>42163</v>
      </c>
      <c r="B3809" s="269" t="s">
        <v>199</v>
      </c>
      <c r="C3809" s="270">
        <v>13905.818950000001</v>
      </c>
      <c r="D3809" s="270">
        <v>5873.3648499999999</v>
      </c>
      <c r="E3809" s="270">
        <v>3053.10905</v>
      </c>
      <c r="F3809" s="270">
        <v>256.87594999999999</v>
      </c>
      <c r="G3809" s="270">
        <v>3004.72705</v>
      </c>
      <c r="H3809" s="270">
        <v>26093.895850000001</v>
      </c>
    </row>
    <row r="3810" spans="1:8">
      <c r="A3810" s="268">
        <v>42163</v>
      </c>
      <c r="B3810" s="269" t="s">
        <v>200</v>
      </c>
      <c r="C3810" s="270">
        <v>11837.353300000001</v>
      </c>
      <c r="D3810" s="270">
        <v>4999.7127500000006</v>
      </c>
      <c r="E3810" s="270">
        <v>2598.9651000000003</v>
      </c>
      <c r="F3810" s="270">
        <v>218.66590000000002</v>
      </c>
      <c r="G3810" s="270">
        <v>2557.7791999999999</v>
      </c>
      <c r="H3810" s="270">
        <v>22212.476250000003</v>
      </c>
    </row>
    <row r="3811" spans="1:8">
      <c r="A3811" s="268">
        <v>42163</v>
      </c>
      <c r="B3811" s="269" t="s">
        <v>201</v>
      </c>
      <c r="C3811" s="270">
        <v>8843.1993999999995</v>
      </c>
      <c r="D3811" s="270">
        <v>3735.07935</v>
      </c>
      <c r="E3811" s="270">
        <v>1941.5793499999997</v>
      </c>
      <c r="F3811" s="270">
        <v>163.35640000000001</v>
      </c>
      <c r="G3811" s="270">
        <v>1910.8119000000002</v>
      </c>
      <c r="H3811" s="270">
        <v>16594.026399999999</v>
      </c>
    </row>
    <row r="3812" spans="1:8">
      <c r="A3812" s="268">
        <v>42163</v>
      </c>
      <c r="B3812" s="269" t="s">
        <v>202</v>
      </c>
      <c r="C3812" s="270">
        <v>5091.2909</v>
      </c>
      <c r="D3812" s="270">
        <v>2150.39545</v>
      </c>
      <c r="E3812" s="270">
        <v>1117.8247999999999</v>
      </c>
      <c r="F3812" s="270">
        <v>94.049099999999996</v>
      </c>
      <c r="G3812" s="270">
        <v>1100.1107999999999</v>
      </c>
      <c r="H3812" s="270">
        <v>9553.671049999999</v>
      </c>
    </row>
    <row r="3813" spans="1:8">
      <c r="A3813" s="268">
        <v>42163</v>
      </c>
      <c r="B3813" s="269" t="s">
        <v>203</v>
      </c>
      <c r="C3813" s="270">
        <v>2183.1519000000003</v>
      </c>
      <c r="D3813" s="270">
        <v>922.09275000000002</v>
      </c>
      <c r="E3813" s="270">
        <v>479.32434999999992</v>
      </c>
      <c r="F3813" s="270">
        <v>40.328249999999997</v>
      </c>
      <c r="G3813" s="270">
        <v>471.72874999999999</v>
      </c>
      <c r="H3813" s="270">
        <v>4096.6260000000002</v>
      </c>
    </row>
    <row r="3814" spans="1:8">
      <c r="A3814" s="268">
        <v>42163</v>
      </c>
      <c r="B3814" s="269" t="s">
        <v>204</v>
      </c>
      <c r="C3814" s="270">
        <v>524.28424999999993</v>
      </c>
      <c r="D3814" s="270">
        <v>221.44029999999998</v>
      </c>
      <c r="E3814" s="270">
        <v>115.10955</v>
      </c>
      <c r="F3814" s="270">
        <v>9.6849000000000007</v>
      </c>
      <c r="G3814" s="270">
        <v>113.28544999999998</v>
      </c>
      <c r="H3814" s="270">
        <v>983.80444999999986</v>
      </c>
    </row>
    <row r="3815" spans="1:8">
      <c r="A3815" s="268">
        <v>42163</v>
      </c>
      <c r="B3815" s="269" t="s">
        <v>205</v>
      </c>
      <c r="C3815" s="270">
        <v>28.6722</v>
      </c>
      <c r="D3815" s="270">
        <v>12.10995</v>
      </c>
      <c r="E3815" s="270">
        <v>6.2950999999999997</v>
      </c>
      <c r="F3815" s="270">
        <v>0.52954999999999997</v>
      </c>
      <c r="G3815" s="270">
        <v>6.1956499999999997</v>
      </c>
      <c r="H3815" s="270">
        <v>53.802449999999993</v>
      </c>
    </row>
    <row r="3816" spans="1:8">
      <c r="A3816" s="268">
        <v>42163</v>
      </c>
      <c r="B3816" s="269" t="s">
        <v>71</v>
      </c>
      <c r="C3816" s="270">
        <v>0</v>
      </c>
      <c r="D3816" s="270">
        <v>0</v>
      </c>
      <c r="E3816" s="270">
        <v>0</v>
      </c>
      <c r="F3816" s="270">
        <v>0</v>
      </c>
      <c r="G3816" s="270">
        <v>0</v>
      </c>
      <c r="H3816" s="270">
        <v>0</v>
      </c>
    </row>
    <row r="3817" spans="1:8">
      <c r="A3817" s="268">
        <v>42163</v>
      </c>
      <c r="B3817" s="269" t="s">
        <v>206</v>
      </c>
      <c r="C3817" s="270">
        <v>0</v>
      </c>
      <c r="D3817" s="270">
        <v>0</v>
      </c>
      <c r="E3817" s="270">
        <v>0</v>
      </c>
      <c r="F3817" s="270">
        <v>0</v>
      </c>
      <c r="G3817" s="270">
        <v>0</v>
      </c>
      <c r="H3817" s="270">
        <v>0</v>
      </c>
    </row>
    <row r="3818" spans="1:8">
      <c r="A3818" s="268">
        <v>42164</v>
      </c>
      <c r="B3818" s="269" t="s">
        <v>185</v>
      </c>
      <c r="C3818" s="270">
        <v>0</v>
      </c>
      <c r="D3818" s="270">
        <v>0</v>
      </c>
      <c r="E3818" s="270">
        <v>0</v>
      </c>
      <c r="F3818" s="270">
        <v>0</v>
      </c>
      <c r="G3818" s="270">
        <v>0</v>
      </c>
      <c r="H3818" s="270">
        <v>0</v>
      </c>
    </row>
    <row r="3819" spans="1:8">
      <c r="A3819" s="268">
        <v>42164</v>
      </c>
      <c r="B3819" s="269" t="s">
        <v>186</v>
      </c>
      <c r="C3819" s="270">
        <v>0</v>
      </c>
      <c r="D3819" s="270">
        <v>0</v>
      </c>
      <c r="E3819" s="270">
        <v>0</v>
      </c>
      <c r="F3819" s="270">
        <v>0</v>
      </c>
      <c r="G3819" s="270">
        <v>0</v>
      </c>
      <c r="H3819" s="270">
        <v>0</v>
      </c>
    </row>
    <row r="3820" spans="1:8">
      <c r="A3820" s="268">
        <v>42164</v>
      </c>
      <c r="B3820" s="269" t="s">
        <v>187</v>
      </c>
      <c r="C3820" s="270">
        <v>0</v>
      </c>
      <c r="D3820" s="270">
        <v>0</v>
      </c>
      <c r="E3820" s="270">
        <v>0</v>
      </c>
      <c r="F3820" s="270">
        <v>0</v>
      </c>
      <c r="G3820" s="270">
        <v>0</v>
      </c>
      <c r="H3820" s="270">
        <v>0</v>
      </c>
    </row>
    <row r="3821" spans="1:8">
      <c r="A3821" s="268">
        <v>42164</v>
      </c>
      <c r="B3821" s="269" t="s">
        <v>188</v>
      </c>
      <c r="C3821" s="270">
        <v>0</v>
      </c>
      <c r="D3821" s="270">
        <v>0</v>
      </c>
      <c r="E3821" s="270">
        <v>0</v>
      </c>
      <c r="F3821" s="270">
        <v>0</v>
      </c>
      <c r="G3821" s="270">
        <v>0</v>
      </c>
      <c r="H3821" s="270">
        <v>0</v>
      </c>
    </row>
    <row r="3822" spans="1:8">
      <c r="A3822" s="268">
        <v>42164</v>
      </c>
      <c r="B3822" s="269" t="s">
        <v>189</v>
      </c>
      <c r="C3822" s="270">
        <v>0</v>
      </c>
      <c r="D3822" s="270">
        <v>0</v>
      </c>
      <c r="E3822" s="270">
        <v>0</v>
      </c>
      <c r="F3822" s="270">
        <v>0</v>
      </c>
      <c r="G3822" s="270">
        <v>0</v>
      </c>
      <c r="H3822" s="270">
        <v>0</v>
      </c>
    </row>
    <row r="3823" spans="1:8">
      <c r="A3823" s="268">
        <v>42164</v>
      </c>
      <c r="B3823" s="269" t="s">
        <v>190</v>
      </c>
      <c r="C3823" s="270">
        <v>0</v>
      </c>
      <c r="D3823" s="270">
        <v>0</v>
      </c>
      <c r="E3823" s="270">
        <v>0</v>
      </c>
      <c r="F3823" s="270">
        <v>0</v>
      </c>
      <c r="G3823" s="270">
        <v>0</v>
      </c>
      <c r="H3823" s="270">
        <v>0</v>
      </c>
    </row>
    <row r="3824" spans="1:8">
      <c r="A3824" s="268">
        <v>42164</v>
      </c>
      <c r="B3824" s="269" t="s">
        <v>191</v>
      </c>
      <c r="C3824" s="270">
        <v>147.4546</v>
      </c>
      <c r="D3824" s="270">
        <v>62.280349999999999</v>
      </c>
      <c r="E3824" s="270">
        <v>32.3748</v>
      </c>
      <c r="F3824" s="270">
        <v>2.7242500000000001</v>
      </c>
      <c r="G3824" s="270">
        <v>31.8614</v>
      </c>
      <c r="H3824" s="270">
        <v>276.69540000000001</v>
      </c>
    </row>
    <row r="3825" spans="1:8">
      <c r="A3825" s="268">
        <v>42164</v>
      </c>
      <c r="B3825" s="269" t="s">
        <v>192</v>
      </c>
      <c r="C3825" s="270">
        <v>974.84120000000007</v>
      </c>
      <c r="D3825" s="270">
        <v>411.74085000000002</v>
      </c>
      <c r="E3825" s="270">
        <v>214.03254999999999</v>
      </c>
      <c r="F3825" s="270">
        <v>18.008099999999999</v>
      </c>
      <c r="G3825" s="270">
        <v>210.64104999999998</v>
      </c>
      <c r="H3825" s="270">
        <v>1829.2637499999998</v>
      </c>
    </row>
    <row r="3826" spans="1:8">
      <c r="A3826" s="268">
        <v>42164</v>
      </c>
      <c r="B3826" s="269" t="s">
        <v>193</v>
      </c>
      <c r="C3826" s="270">
        <v>3071.9773499999997</v>
      </c>
      <c r="D3826" s="270">
        <v>1297.5029</v>
      </c>
      <c r="E3826" s="270">
        <v>674.47159999999997</v>
      </c>
      <c r="F3826" s="270">
        <v>56.746849999999995</v>
      </c>
      <c r="G3826" s="270">
        <v>663.78369999999995</v>
      </c>
      <c r="H3826" s="270">
        <v>5764.4824000000008</v>
      </c>
    </row>
    <row r="3827" spans="1:8">
      <c r="A3827" s="268">
        <v>42164</v>
      </c>
      <c r="B3827" s="269" t="s">
        <v>65</v>
      </c>
      <c r="C3827" s="270">
        <v>6143.9555499999997</v>
      </c>
      <c r="D3827" s="270">
        <v>2595.0066499999998</v>
      </c>
      <c r="E3827" s="270">
        <v>1348.9431999999999</v>
      </c>
      <c r="F3827" s="270">
        <v>113.49454999999999</v>
      </c>
      <c r="G3827" s="270">
        <v>1327.5673999999999</v>
      </c>
      <c r="H3827" s="270">
        <v>11528.967349999999</v>
      </c>
    </row>
    <row r="3828" spans="1:8">
      <c r="A3828" s="268">
        <v>42164</v>
      </c>
      <c r="B3828" s="269" t="s">
        <v>194</v>
      </c>
      <c r="C3828" s="270">
        <v>9494.458349999999</v>
      </c>
      <c r="D3828" s="270">
        <v>4010.1503999999995</v>
      </c>
      <c r="E3828" s="270">
        <v>2084.5672</v>
      </c>
      <c r="F3828" s="270">
        <v>175.38645</v>
      </c>
      <c r="G3828" s="270">
        <v>2051.5336499999999</v>
      </c>
      <c r="H3828" s="270">
        <v>17816.096049999996</v>
      </c>
    </row>
    <row r="3829" spans="1:8">
      <c r="A3829" s="268">
        <v>42164</v>
      </c>
      <c r="B3829" s="269" t="s">
        <v>195</v>
      </c>
      <c r="C3829" s="270">
        <v>12222.375249999999</v>
      </c>
      <c r="D3829" s="270">
        <v>5162.3330499999993</v>
      </c>
      <c r="E3829" s="270">
        <v>2683.4984499999996</v>
      </c>
      <c r="F3829" s="270">
        <v>225.77784999999997</v>
      </c>
      <c r="G3829" s="270">
        <v>2640.9737999999998</v>
      </c>
      <c r="H3829" s="270">
        <v>22934.958399999996</v>
      </c>
    </row>
    <row r="3830" spans="1:8">
      <c r="A3830" s="268">
        <v>42164</v>
      </c>
      <c r="B3830" s="269" t="s">
        <v>196</v>
      </c>
      <c r="C3830" s="270">
        <v>12246.95045</v>
      </c>
      <c r="D3830" s="270">
        <v>5172.7132499999998</v>
      </c>
      <c r="E3830" s="270">
        <v>2688.8942500000003</v>
      </c>
      <c r="F3830" s="270">
        <v>226.23174999999998</v>
      </c>
      <c r="G3830" s="270">
        <v>2646.2837500000001</v>
      </c>
      <c r="H3830" s="270">
        <v>22981.07345</v>
      </c>
    </row>
    <row r="3831" spans="1:8">
      <c r="A3831" s="268">
        <v>42164</v>
      </c>
      <c r="B3831" s="269" t="s">
        <v>197</v>
      </c>
      <c r="C3831" s="270">
        <v>12070.823649999998</v>
      </c>
      <c r="D3831" s="270">
        <v>5098.3229499999998</v>
      </c>
      <c r="E3831" s="270">
        <v>2650.22435</v>
      </c>
      <c r="F3831" s="270">
        <v>222.97879999999998</v>
      </c>
      <c r="G3831" s="270">
        <v>2608.2266999999997</v>
      </c>
      <c r="H3831" s="270">
        <v>22650.57645</v>
      </c>
    </row>
    <row r="3832" spans="1:8">
      <c r="A3832" s="268">
        <v>42164</v>
      </c>
      <c r="B3832" s="269" t="s">
        <v>198</v>
      </c>
      <c r="C3832" s="270">
        <v>9523.1305499999999</v>
      </c>
      <c r="D3832" s="270">
        <v>4022.26035</v>
      </c>
      <c r="E3832" s="270">
        <v>2090.8623000000002</v>
      </c>
      <c r="F3832" s="270">
        <v>175.916</v>
      </c>
      <c r="G3832" s="270">
        <v>2057.7293</v>
      </c>
      <c r="H3832" s="270">
        <v>17869.898499999999</v>
      </c>
    </row>
    <row r="3833" spans="1:8">
      <c r="A3833" s="268">
        <v>42164</v>
      </c>
      <c r="B3833" s="269" t="s">
        <v>199</v>
      </c>
      <c r="C3833" s="270">
        <v>10272.692849999999</v>
      </c>
      <c r="D3833" s="270">
        <v>4338.8513499999999</v>
      </c>
      <c r="E3833" s="270">
        <v>2255.4333499999998</v>
      </c>
      <c r="F3833" s="270">
        <v>189.76249999999999</v>
      </c>
      <c r="G3833" s="270">
        <v>2219.6925499999998</v>
      </c>
      <c r="H3833" s="270">
        <v>19276.4326</v>
      </c>
    </row>
    <row r="3834" spans="1:8">
      <c r="A3834" s="268">
        <v>42164</v>
      </c>
      <c r="B3834" s="269" t="s">
        <v>200</v>
      </c>
      <c r="C3834" s="270">
        <v>10420.148299999999</v>
      </c>
      <c r="D3834" s="270">
        <v>4401.1308500000005</v>
      </c>
      <c r="E3834" s="270">
        <v>2287.8081500000003</v>
      </c>
      <c r="F3834" s="270">
        <v>192.48675</v>
      </c>
      <c r="G3834" s="270">
        <v>2251.55395</v>
      </c>
      <c r="H3834" s="270">
        <v>19553.128000000001</v>
      </c>
    </row>
    <row r="3835" spans="1:8">
      <c r="A3835" s="268">
        <v>42164</v>
      </c>
      <c r="B3835" s="269" t="s">
        <v>201</v>
      </c>
      <c r="C3835" s="270">
        <v>8191.9404499999991</v>
      </c>
      <c r="D3835" s="270">
        <v>3460.0091499999999</v>
      </c>
      <c r="E3835" s="270">
        <v>1798.5914999999998</v>
      </c>
      <c r="F3835" s="270">
        <v>151.32550000000001</v>
      </c>
      <c r="G3835" s="270">
        <v>1770.0893000000001</v>
      </c>
      <c r="H3835" s="270">
        <v>15371.955899999999</v>
      </c>
    </row>
    <row r="3836" spans="1:8">
      <c r="A3836" s="268">
        <v>42164</v>
      </c>
      <c r="B3836" s="269" t="s">
        <v>202</v>
      </c>
      <c r="C3836" s="270">
        <v>5013.4674500000001</v>
      </c>
      <c r="D3836" s="270">
        <v>2117.5250999999998</v>
      </c>
      <c r="E3836" s="270">
        <v>1100.7381</v>
      </c>
      <c r="F3836" s="270">
        <v>92.611750000000001</v>
      </c>
      <c r="G3836" s="270">
        <v>1083.2944</v>
      </c>
      <c r="H3836" s="270">
        <v>9407.6368000000002</v>
      </c>
    </row>
    <row r="3837" spans="1:8">
      <c r="A3837" s="268">
        <v>42164</v>
      </c>
      <c r="B3837" s="269" t="s">
        <v>203</v>
      </c>
      <c r="C3837" s="270">
        <v>2064.3686499999999</v>
      </c>
      <c r="D3837" s="270">
        <v>871.92234999999994</v>
      </c>
      <c r="E3837" s="270">
        <v>453.24465000000004</v>
      </c>
      <c r="F3837" s="270">
        <v>38.134399999999999</v>
      </c>
      <c r="G3837" s="270">
        <v>446.06214999999997</v>
      </c>
      <c r="H3837" s="270">
        <v>3873.7322000000004</v>
      </c>
    </row>
    <row r="3838" spans="1:8">
      <c r="A3838" s="268">
        <v>42164</v>
      </c>
      <c r="B3838" s="269" t="s">
        <v>204</v>
      </c>
      <c r="C3838" s="270">
        <v>548.86029999999994</v>
      </c>
      <c r="D3838" s="270">
        <v>231.82050000000001</v>
      </c>
      <c r="E3838" s="270">
        <v>120.50534999999998</v>
      </c>
      <c r="F3838" s="270">
        <v>10.1388</v>
      </c>
      <c r="G3838" s="270">
        <v>118.59625</v>
      </c>
      <c r="H3838" s="270">
        <v>1029.9212000000002</v>
      </c>
    </row>
    <row r="3839" spans="1:8">
      <c r="A3839" s="268">
        <v>42164</v>
      </c>
      <c r="B3839" s="269" t="s">
        <v>205</v>
      </c>
      <c r="C3839" s="270">
        <v>20.479900000000001</v>
      </c>
      <c r="D3839" s="270">
        <v>8.6495999999999995</v>
      </c>
      <c r="E3839" s="270">
        <v>4.4965000000000002</v>
      </c>
      <c r="F3839" s="270">
        <v>0.37824999999999998</v>
      </c>
      <c r="G3839" s="270">
        <v>4.4251000000000005</v>
      </c>
      <c r="H3839" s="270">
        <v>38.429350000000007</v>
      </c>
    </row>
    <row r="3840" spans="1:8">
      <c r="A3840" s="268">
        <v>42164</v>
      </c>
      <c r="B3840" s="269" t="s">
        <v>71</v>
      </c>
      <c r="C3840" s="270">
        <v>0</v>
      </c>
      <c r="D3840" s="270">
        <v>0</v>
      </c>
      <c r="E3840" s="270">
        <v>0</v>
      </c>
      <c r="F3840" s="270">
        <v>0</v>
      </c>
      <c r="G3840" s="270">
        <v>0</v>
      </c>
      <c r="H3840" s="270">
        <v>0</v>
      </c>
    </row>
    <row r="3841" spans="1:8">
      <c r="A3841" s="268">
        <v>42164</v>
      </c>
      <c r="B3841" s="269" t="s">
        <v>206</v>
      </c>
      <c r="C3841" s="270">
        <v>0</v>
      </c>
      <c r="D3841" s="270">
        <v>0</v>
      </c>
      <c r="E3841" s="270">
        <v>0</v>
      </c>
      <c r="F3841" s="270">
        <v>0</v>
      </c>
      <c r="G3841" s="270">
        <v>0</v>
      </c>
      <c r="H3841" s="270">
        <v>0</v>
      </c>
    </row>
    <row r="3842" spans="1:8">
      <c r="A3842" s="268">
        <v>42165</v>
      </c>
      <c r="B3842" s="269" t="s">
        <v>185</v>
      </c>
      <c r="C3842" s="270">
        <v>0</v>
      </c>
      <c r="D3842" s="270">
        <v>0</v>
      </c>
      <c r="E3842" s="270">
        <v>0</v>
      </c>
      <c r="F3842" s="270">
        <v>0</v>
      </c>
      <c r="G3842" s="270">
        <v>0</v>
      </c>
      <c r="H3842" s="270">
        <v>0</v>
      </c>
    </row>
    <row r="3843" spans="1:8">
      <c r="A3843" s="268">
        <v>42165</v>
      </c>
      <c r="B3843" s="269" t="s">
        <v>186</v>
      </c>
      <c r="C3843" s="270">
        <v>0</v>
      </c>
      <c r="D3843" s="270">
        <v>0</v>
      </c>
      <c r="E3843" s="270">
        <v>0</v>
      </c>
      <c r="F3843" s="270">
        <v>0</v>
      </c>
      <c r="G3843" s="270">
        <v>0</v>
      </c>
      <c r="H3843" s="270">
        <v>0</v>
      </c>
    </row>
    <row r="3844" spans="1:8">
      <c r="A3844" s="268">
        <v>42165</v>
      </c>
      <c r="B3844" s="269" t="s">
        <v>187</v>
      </c>
      <c r="C3844" s="270">
        <v>0</v>
      </c>
      <c r="D3844" s="270">
        <v>0</v>
      </c>
      <c r="E3844" s="270">
        <v>0</v>
      </c>
      <c r="F3844" s="270">
        <v>0</v>
      </c>
      <c r="G3844" s="270">
        <v>0</v>
      </c>
      <c r="H3844" s="270">
        <v>0</v>
      </c>
    </row>
    <row r="3845" spans="1:8">
      <c r="A3845" s="268">
        <v>42165</v>
      </c>
      <c r="B3845" s="269" t="s">
        <v>188</v>
      </c>
      <c r="C3845" s="270">
        <v>0</v>
      </c>
      <c r="D3845" s="270">
        <v>0</v>
      </c>
      <c r="E3845" s="270">
        <v>0</v>
      </c>
      <c r="F3845" s="270">
        <v>0</v>
      </c>
      <c r="G3845" s="270">
        <v>0</v>
      </c>
      <c r="H3845" s="270">
        <v>0</v>
      </c>
    </row>
    <row r="3846" spans="1:8">
      <c r="A3846" s="268">
        <v>42165</v>
      </c>
      <c r="B3846" s="269" t="s">
        <v>189</v>
      </c>
      <c r="C3846" s="270">
        <v>0</v>
      </c>
      <c r="D3846" s="270">
        <v>0</v>
      </c>
      <c r="E3846" s="270">
        <v>0</v>
      </c>
      <c r="F3846" s="270">
        <v>0</v>
      </c>
      <c r="G3846" s="270">
        <v>0</v>
      </c>
      <c r="H3846" s="270">
        <v>0</v>
      </c>
    </row>
    <row r="3847" spans="1:8">
      <c r="A3847" s="268">
        <v>42165</v>
      </c>
      <c r="B3847" s="269" t="s">
        <v>190</v>
      </c>
      <c r="C3847" s="270">
        <v>0</v>
      </c>
      <c r="D3847" s="270">
        <v>0</v>
      </c>
      <c r="E3847" s="270">
        <v>0</v>
      </c>
      <c r="F3847" s="270">
        <v>0</v>
      </c>
      <c r="G3847" s="270">
        <v>0</v>
      </c>
      <c r="H3847" s="270">
        <v>0</v>
      </c>
    </row>
    <row r="3848" spans="1:8">
      <c r="A3848" s="268">
        <v>42165</v>
      </c>
      <c r="B3848" s="269" t="s">
        <v>191</v>
      </c>
      <c r="C3848" s="270">
        <v>167.93449999999999</v>
      </c>
      <c r="D3848" s="270">
        <v>70.929950000000005</v>
      </c>
      <c r="E3848" s="270">
        <v>36.871299999999998</v>
      </c>
      <c r="F3848" s="270">
        <v>3.1025</v>
      </c>
      <c r="G3848" s="270">
        <v>36.286499999999997</v>
      </c>
      <c r="H3848" s="270">
        <v>315.12474999999995</v>
      </c>
    </row>
    <row r="3849" spans="1:8">
      <c r="A3849" s="268">
        <v>42165</v>
      </c>
      <c r="B3849" s="269" t="s">
        <v>192</v>
      </c>
      <c r="C3849" s="270">
        <v>991.22494999999992</v>
      </c>
      <c r="D3849" s="270">
        <v>418.66069999999996</v>
      </c>
      <c r="E3849" s="270">
        <v>217.62975</v>
      </c>
      <c r="F3849" s="270">
        <v>18.310700000000001</v>
      </c>
      <c r="G3849" s="270">
        <v>214.18045000000001</v>
      </c>
      <c r="H3849" s="270">
        <v>1860.0065499999998</v>
      </c>
    </row>
    <row r="3850" spans="1:8">
      <c r="A3850" s="268">
        <v>42165</v>
      </c>
      <c r="B3850" s="269" t="s">
        <v>193</v>
      </c>
      <c r="C3850" s="270">
        <v>2494.4456999999998</v>
      </c>
      <c r="D3850" s="270">
        <v>1053.5724500000001</v>
      </c>
      <c r="E3850" s="270">
        <v>547.6711499999999</v>
      </c>
      <c r="F3850" s="270">
        <v>46.078499999999998</v>
      </c>
      <c r="G3850" s="270">
        <v>538.99265000000003</v>
      </c>
      <c r="H3850" s="270">
        <v>4680.7604500000007</v>
      </c>
    </row>
    <row r="3851" spans="1:8">
      <c r="A3851" s="268">
        <v>42165</v>
      </c>
      <c r="B3851" s="269" t="s">
        <v>65</v>
      </c>
      <c r="C3851" s="270">
        <v>4415.4558999999999</v>
      </c>
      <c r="D3851" s="270">
        <v>1864.9450499999998</v>
      </c>
      <c r="E3851" s="270">
        <v>969.44114999999999</v>
      </c>
      <c r="F3851" s="270">
        <v>81.564300000000003</v>
      </c>
      <c r="G3851" s="270">
        <v>954.07824999999991</v>
      </c>
      <c r="H3851" s="270">
        <v>8285.4846500000003</v>
      </c>
    </row>
    <row r="3852" spans="1:8">
      <c r="A3852" s="268">
        <v>42165</v>
      </c>
      <c r="B3852" s="269" t="s">
        <v>194</v>
      </c>
      <c r="C3852" s="270">
        <v>5472.2158499999996</v>
      </c>
      <c r="D3852" s="270">
        <v>2311.2859999999996</v>
      </c>
      <c r="E3852" s="270">
        <v>1201.45885</v>
      </c>
      <c r="F3852" s="270">
        <v>101.08540000000001</v>
      </c>
      <c r="G3852" s="270">
        <v>1182.4197000000001</v>
      </c>
      <c r="H3852" s="270">
        <v>10268.4658</v>
      </c>
    </row>
    <row r="3853" spans="1:8">
      <c r="A3853" s="268">
        <v>42165</v>
      </c>
      <c r="B3853" s="269" t="s">
        <v>195</v>
      </c>
      <c r="C3853" s="270">
        <v>5971.9240499999996</v>
      </c>
      <c r="D3853" s="270">
        <v>2522.3460999999998</v>
      </c>
      <c r="E3853" s="270">
        <v>1311.17345</v>
      </c>
      <c r="F3853" s="270">
        <v>110.31639999999999</v>
      </c>
      <c r="G3853" s="270">
        <v>1290.3951999999999</v>
      </c>
      <c r="H3853" s="270">
        <v>11206.155199999999</v>
      </c>
    </row>
    <row r="3854" spans="1:8">
      <c r="A3854" s="268">
        <v>42165</v>
      </c>
      <c r="B3854" s="269" t="s">
        <v>196</v>
      </c>
      <c r="C3854" s="270">
        <v>8294.3390999999992</v>
      </c>
      <c r="D3854" s="270">
        <v>3503.2588499999997</v>
      </c>
      <c r="E3854" s="270">
        <v>1821.0740000000001</v>
      </c>
      <c r="F3854" s="270">
        <v>153.2176</v>
      </c>
      <c r="G3854" s="270">
        <v>1792.2156499999999</v>
      </c>
      <c r="H3854" s="270">
        <v>15564.1052</v>
      </c>
    </row>
    <row r="3855" spans="1:8">
      <c r="A3855" s="268">
        <v>42165</v>
      </c>
      <c r="B3855" s="269" t="s">
        <v>197</v>
      </c>
      <c r="C3855" s="270">
        <v>10350.516299999999</v>
      </c>
      <c r="D3855" s="270">
        <v>4371.7208499999997</v>
      </c>
      <c r="E3855" s="270">
        <v>2272.5200499999996</v>
      </c>
      <c r="F3855" s="270">
        <v>191.19985</v>
      </c>
      <c r="G3855" s="270">
        <v>2236.5081</v>
      </c>
      <c r="H3855" s="270">
        <v>19422.46515</v>
      </c>
    </row>
    <row r="3856" spans="1:8">
      <c r="A3856" s="268">
        <v>42165</v>
      </c>
      <c r="B3856" s="269" t="s">
        <v>198</v>
      </c>
      <c r="C3856" s="270">
        <v>11042.7359</v>
      </c>
      <c r="D3856" s="270">
        <v>4664.09195</v>
      </c>
      <c r="E3856" s="270">
        <v>2424.5017499999999</v>
      </c>
      <c r="F3856" s="270">
        <v>203.98725000000002</v>
      </c>
      <c r="G3856" s="270">
        <v>2386.0808999999999</v>
      </c>
      <c r="H3856" s="270">
        <v>20721.397749999996</v>
      </c>
    </row>
    <row r="3857" spans="1:8">
      <c r="A3857" s="268">
        <v>42165</v>
      </c>
      <c r="B3857" s="269" t="s">
        <v>199</v>
      </c>
      <c r="C3857" s="270">
        <v>10317.748799999999</v>
      </c>
      <c r="D3857" s="270">
        <v>4357.8811500000002</v>
      </c>
      <c r="E3857" s="270">
        <v>2265.3256499999998</v>
      </c>
      <c r="F3857" s="270">
        <v>190.59465</v>
      </c>
      <c r="G3857" s="270">
        <v>2229.4276</v>
      </c>
      <c r="H3857" s="270">
        <v>19360.977849999999</v>
      </c>
    </row>
    <row r="3858" spans="1:8">
      <c r="A3858" s="268">
        <v>42165</v>
      </c>
      <c r="B3858" s="269" t="s">
        <v>200</v>
      </c>
      <c r="C3858" s="270">
        <v>11034.543600000001</v>
      </c>
      <c r="D3858" s="270">
        <v>4660.6315999999997</v>
      </c>
      <c r="E3858" s="270">
        <v>2422.7031499999998</v>
      </c>
      <c r="F3858" s="270">
        <v>203.83595</v>
      </c>
      <c r="G3858" s="270">
        <v>2384.3103499999997</v>
      </c>
      <c r="H3858" s="270">
        <v>20706.024650000003</v>
      </c>
    </row>
    <row r="3859" spans="1:8">
      <c r="A3859" s="268">
        <v>42165</v>
      </c>
      <c r="B3859" s="269" t="s">
        <v>201</v>
      </c>
      <c r="C3859" s="270">
        <v>8761.2798000000003</v>
      </c>
      <c r="D3859" s="270">
        <v>3700.4792499999999</v>
      </c>
      <c r="E3859" s="270">
        <v>1923.5933499999999</v>
      </c>
      <c r="F3859" s="270">
        <v>161.84254999999999</v>
      </c>
      <c r="G3859" s="270">
        <v>1893.1106499999999</v>
      </c>
      <c r="H3859" s="270">
        <v>16440.305599999996</v>
      </c>
    </row>
    <row r="3860" spans="1:8">
      <c r="A3860" s="268">
        <v>42165</v>
      </c>
      <c r="B3860" s="269" t="s">
        <v>202</v>
      </c>
      <c r="C3860" s="270">
        <v>4898.78035</v>
      </c>
      <c r="D3860" s="270">
        <v>2069.0852999999997</v>
      </c>
      <c r="E3860" s="270">
        <v>1075.5577000000001</v>
      </c>
      <c r="F3860" s="270">
        <v>90.492699999999999</v>
      </c>
      <c r="G3860" s="270">
        <v>1058.5135</v>
      </c>
      <c r="H3860" s="270">
        <v>9192.4295499999971</v>
      </c>
    </row>
    <row r="3861" spans="1:8">
      <c r="A3861" s="268">
        <v>42165</v>
      </c>
      <c r="B3861" s="269" t="s">
        <v>203</v>
      </c>
      <c r="C3861" s="270">
        <v>2002.9297999999999</v>
      </c>
      <c r="D3861" s="270">
        <v>845.9718499999999</v>
      </c>
      <c r="E3861" s="270">
        <v>439.75599999999997</v>
      </c>
      <c r="F3861" s="270">
        <v>36.998799999999996</v>
      </c>
      <c r="G3861" s="270">
        <v>432.78685000000002</v>
      </c>
      <c r="H3861" s="270">
        <v>3758.4432999999995</v>
      </c>
    </row>
    <row r="3862" spans="1:8">
      <c r="A3862" s="268">
        <v>42165</v>
      </c>
      <c r="B3862" s="269" t="s">
        <v>204</v>
      </c>
      <c r="C3862" s="270">
        <v>208.89430000000002</v>
      </c>
      <c r="D3862" s="270">
        <v>88.22999999999999</v>
      </c>
      <c r="E3862" s="270">
        <v>45.8643</v>
      </c>
      <c r="F3862" s="270">
        <v>3.859</v>
      </c>
      <c r="G3862" s="270">
        <v>45.137549999999997</v>
      </c>
      <c r="H3862" s="270">
        <v>391.98514999999998</v>
      </c>
    </row>
    <row r="3863" spans="1:8">
      <c r="A3863" s="268">
        <v>42165</v>
      </c>
      <c r="B3863" s="269" t="s">
        <v>205</v>
      </c>
      <c r="C3863" s="270">
        <v>12.287599999999999</v>
      </c>
      <c r="D3863" s="270">
        <v>5.1901000000000002</v>
      </c>
      <c r="E3863" s="270">
        <v>2.6978999999999997</v>
      </c>
      <c r="F3863" s="270">
        <v>0.22695000000000001</v>
      </c>
      <c r="G3863" s="270">
        <v>2.6554000000000002</v>
      </c>
      <c r="H3863" s="270">
        <v>23.057949999999995</v>
      </c>
    </row>
    <row r="3864" spans="1:8">
      <c r="A3864" s="268">
        <v>42165</v>
      </c>
      <c r="B3864" s="269" t="s">
        <v>71</v>
      </c>
      <c r="C3864" s="270">
        <v>0</v>
      </c>
      <c r="D3864" s="270">
        <v>0</v>
      </c>
      <c r="E3864" s="270">
        <v>0</v>
      </c>
      <c r="F3864" s="270">
        <v>0</v>
      </c>
      <c r="G3864" s="270">
        <v>0</v>
      </c>
      <c r="H3864" s="270">
        <v>0</v>
      </c>
    </row>
    <row r="3865" spans="1:8">
      <c r="A3865" s="268">
        <v>42165</v>
      </c>
      <c r="B3865" s="269" t="s">
        <v>206</v>
      </c>
      <c r="C3865" s="270">
        <v>0</v>
      </c>
      <c r="D3865" s="270">
        <v>0</v>
      </c>
      <c r="E3865" s="270">
        <v>0</v>
      </c>
      <c r="F3865" s="270">
        <v>0</v>
      </c>
      <c r="G3865" s="270">
        <v>0</v>
      </c>
      <c r="H3865" s="270">
        <v>0</v>
      </c>
    </row>
    <row r="3866" spans="1:8">
      <c r="A3866" s="268">
        <v>42166</v>
      </c>
      <c r="B3866" s="269" t="s">
        <v>185</v>
      </c>
      <c r="C3866" s="270">
        <v>0</v>
      </c>
      <c r="D3866" s="270">
        <v>0</v>
      </c>
      <c r="E3866" s="270">
        <v>0</v>
      </c>
      <c r="F3866" s="270">
        <v>0</v>
      </c>
      <c r="G3866" s="270">
        <v>0</v>
      </c>
      <c r="H3866" s="270">
        <v>0</v>
      </c>
    </row>
    <row r="3867" spans="1:8">
      <c r="A3867" s="268">
        <v>42166</v>
      </c>
      <c r="B3867" s="269" t="s">
        <v>186</v>
      </c>
      <c r="C3867" s="270">
        <v>0</v>
      </c>
      <c r="D3867" s="270">
        <v>0</v>
      </c>
      <c r="E3867" s="270">
        <v>0</v>
      </c>
      <c r="F3867" s="270">
        <v>0</v>
      </c>
      <c r="G3867" s="270">
        <v>0</v>
      </c>
      <c r="H3867" s="270">
        <v>0</v>
      </c>
    </row>
    <row r="3868" spans="1:8">
      <c r="A3868" s="268">
        <v>42166</v>
      </c>
      <c r="B3868" s="269" t="s">
        <v>187</v>
      </c>
      <c r="C3868" s="270">
        <v>0</v>
      </c>
      <c r="D3868" s="270">
        <v>0</v>
      </c>
      <c r="E3868" s="270">
        <v>0</v>
      </c>
      <c r="F3868" s="270">
        <v>0</v>
      </c>
      <c r="G3868" s="270">
        <v>0</v>
      </c>
      <c r="H3868" s="270">
        <v>0</v>
      </c>
    </row>
    <row r="3869" spans="1:8">
      <c r="A3869" s="268">
        <v>42166</v>
      </c>
      <c r="B3869" s="269" t="s">
        <v>188</v>
      </c>
      <c r="C3869" s="270">
        <v>0</v>
      </c>
      <c r="D3869" s="270">
        <v>0</v>
      </c>
      <c r="E3869" s="270">
        <v>0</v>
      </c>
      <c r="F3869" s="270">
        <v>0</v>
      </c>
      <c r="G3869" s="270">
        <v>0</v>
      </c>
      <c r="H3869" s="270">
        <v>0</v>
      </c>
    </row>
    <row r="3870" spans="1:8">
      <c r="A3870" s="268">
        <v>42166</v>
      </c>
      <c r="B3870" s="269" t="s">
        <v>189</v>
      </c>
      <c r="C3870" s="270">
        <v>0</v>
      </c>
      <c r="D3870" s="270">
        <v>0</v>
      </c>
      <c r="E3870" s="270">
        <v>0</v>
      </c>
      <c r="F3870" s="270">
        <v>0</v>
      </c>
      <c r="G3870" s="270">
        <v>0</v>
      </c>
      <c r="H3870" s="270">
        <v>0</v>
      </c>
    </row>
    <row r="3871" spans="1:8">
      <c r="A3871" s="268">
        <v>42166</v>
      </c>
      <c r="B3871" s="269" t="s">
        <v>190</v>
      </c>
      <c r="C3871" s="270">
        <v>0</v>
      </c>
      <c r="D3871" s="270">
        <v>0</v>
      </c>
      <c r="E3871" s="270">
        <v>0</v>
      </c>
      <c r="F3871" s="270">
        <v>0</v>
      </c>
      <c r="G3871" s="270">
        <v>0</v>
      </c>
      <c r="H3871" s="270">
        <v>0</v>
      </c>
    </row>
    <row r="3872" spans="1:8">
      <c r="A3872" s="268">
        <v>42166</v>
      </c>
      <c r="B3872" s="269" t="s">
        <v>191</v>
      </c>
      <c r="C3872" s="270">
        <v>184.31825000000001</v>
      </c>
      <c r="D3872" s="270">
        <v>77.849799999999988</v>
      </c>
      <c r="E3872" s="270">
        <v>40.468499999999999</v>
      </c>
      <c r="F3872" s="270">
        <v>3.4051</v>
      </c>
      <c r="G3872" s="270">
        <v>39.826749999999997</v>
      </c>
      <c r="H3872" s="270">
        <v>345.86840000000001</v>
      </c>
    </row>
    <row r="3873" spans="1:8">
      <c r="A3873" s="268">
        <v>42166</v>
      </c>
      <c r="B3873" s="269" t="s">
        <v>192</v>
      </c>
      <c r="C3873" s="270">
        <v>1114.1034999999999</v>
      </c>
      <c r="D3873" s="270">
        <v>470.56084999999996</v>
      </c>
      <c r="E3873" s="270">
        <v>244.60874999999999</v>
      </c>
      <c r="F3873" s="270">
        <v>20.580199999999998</v>
      </c>
      <c r="G3873" s="270">
        <v>240.7319</v>
      </c>
      <c r="H3873" s="270">
        <v>2090.5852</v>
      </c>
    </row>
    <row r="3874" spans="1:8">
      <c r="A3874" s="268">
        <v>42166</v>
      </c>
      <c r="B3874" s="269" t="s">
        <v>193</v>
      </c>
      <c r="C3874" s="270">
        <v>2850.7954500000001</v>
      </c>
      <c r="D3874" s="270">
        <v>1204.0827999999999</v>
      </c>
      <c r="E3874" s="270">
        <v>625.91025000000002</v>
      </c>
      <c r="F3874" s="270">
        <v>52.661749999999998</v>
      </c>
      <c r="G3874" s="270">
        <v>615.99075000000005</v>
      </c>
      <c r="H3874" s="270">
        <v>5349.4409999999989</v>
      </c>
    </row>
    <row r="3875" spans="1:8">
      <c r="A3875" s="268">
        <v>42166</v>
      </c>
      <c r="B3875" s="269" t="s">
        <v>65</v>
      </c>
      <c r="C3875" s="270">
        <v>5279.7052999999996</v>
      </c>
      <c r="D3875" s="270">
        <v>2229.9758500000003</v>
      </c>
      <c r="E3875" s="270">
        <v>1159.1926000000001</v>
      </c>
      <c r="F3875" s="270">
        <v>97.529849999999996</v>
      </c>
      <c r="G3875" s="270">
        <v>1140.8224</v>
      </c>
      <c r="H3875" s="270">
        <v>9907.2259999999987</v>
      </c>
    </row>
    <row r="3876" spans="1:8">
      <c r="A3876" s="268">
        <v>42166</v>
      </c>
      <c r="B3876" s="269" t="s">
        <v>194</v>
      </c>
      <c r="C3876" s="270">
        <v>8077.25335</v>
      </c>
      <c r="D3876" s="270">
        <v>3411.5684999999999</v>
      </c>
      <c r="E3876" s="270">
        <v>1773.4111</v>
      </c>
      <c r="F3876" s="270">
        <v>149.2073</v>
      </c>
      <c r="G3876" s="270">
        <v>1745.3084000000001</v>
      </c>
      <c r="H3876" s="270">
        <v>15156.74865</v>
      </c>
    </row>
    <row r="3877" spans="1:8">
      <c r="A3877" s="268">
        <v>42166</v>
      </c>
      <c r="B3877" s="269" t="s">
        <v>195</v>
      </c>
      <c r="C3877" s="270">
        <v>8384.4509999999991</v>
      </c>
      <c r="D3877" s="270">
        <v>3541.3192999999997</v>
      </c>
      <c r="E3877" s="270">
        <v>1840.8585999999998</v>
      </c>
      <c r="F3877" s="270">
        <v>154.8819</v>
      </c>
      <c r="G3877" s="270">
        <v>1811.6866</v>
      </c>
      <c r="H3877" s="270">
        <v>15733.197399999999</v>
      </c>
    </row>
    <row r="3878" spans="1:8">
      <c r="A3878" s="268">
        <v>42166</v>
      </c>
      <c r="B3878" s="269" t="s">
        <v>196</v>
      </c>
      <c r="C3878" s="270">
        <v>6926.2853500000001</v>
      </c>
      <c r="D3878" s="270">
        <v>2925.4373499999997</v>
      </c>
      <c r="E3878" s="270">
        <v>1520.7094999999999</v>
      </c>
      <c r="F3878" s="270">
        <v>127.94625000000001</v>
      </c>
      <c r="G3878" s="270">
        <v>1496.6103000000001</v>
      </c>
      <c r="H3878" s="270">
        <v>12996.988749999999</v>
      </c>
    </row>
    <row r="3879" spans="1:8">
      <c r="A3879" s="268">
        <v>42166</v>
      </c>
      <c r="B3879" s="269" t="s">
        <v>197</v>
      </c>
      <c r="C3879" s="270">
        <v>7643.0801499999998</v>
      </c>
      <c r="D3879" s="270">
        <v>3228.1877999999997</v>
      </c>
      <c r="E3879" s="270">
        <v>1678.0861500000001</v>
      </c>
      <c r="F3879" s="270">
        <v>141.1867</v>
      </c>
      <c r="G3879" s="270">
        <v>1651.4938999999999</v>
      </c>
      <c r="H3879" s="270">
        <v>14342.0347</v>
      </c>
    </row>
    <row r="3880" spans="1:8">
      <c r="A3880" s="268">
        <v>42166</v>
      </c>
      <c r="B3880" s="269" t="s">
        <v>198</v>
      </c>
      <c r="C3880" s="270">
        <v>8544.1940500000001</v>
      </c>
      <c r="D3880" s="270">
        <v>3608.7889</v>
      </c>
      <c r="E3880" s="270">
        <v>1875.9313</v>
      </c>
      <c r="F3880" s="270">
        <v>157.8331</v>
      </c>
      <c r="G3880" s="270">
        <v>1846.2033999999999</v>
      </c>
      <c r="H3880" s="270">
        <v>16032.950750000002</v>
      </c>
    </row>
    <row r="3881" spans="1:8">
      <c r="A3881" s="268">
        <v>42166</v>
      </c>
      <c r="B3881" s="269" t="s">
        <v>199</v>
      </c>
      <c r="C3881" s="270">
        <v>7864.2629000000006</v>
      </c>
      <c r="D3881" s="270">
        <v>3321.6087499999999</v>
      </c>
      <c r="E3881" s="270">
        <v>1726.6474999999998</v>
      </c>
      <c r="F3881" s="270">
        <v>145.27265</v>
      </c>
      <c r="G3881" s="270">
        <v>1699.2860000000001</v>
      </c>
      <c r="H3881" s="270">
        <v>14757.077799999999</v>
      </c>
    </row>
    <row r="3882" spans="1:8">
      <c r="A3882" s="268">
        <v>42166</v>
      </c>
      <c r="B3882" s="269" t="s">
        <v>200</v>
      </c>
      <c r="C3882" s="270">
        <v>7589.8327499999996</v>
      </c>
      <c r="D3882" s="270">
        <v>3205.6985</v>
      </c>
      <c r="E3882" s="270">
        <v>1666.3952499999998</v>
      </c>
      <c r="F3882" s="270">
        <v>140.20325</v>
      </c>
      <c r="G3882" s="270">
        <v>1639.9883</v>
      </c>
      <c r="H3882" s="270">
        <v>14242.118050000001</v>
      </c>
    </row>
    <row r="3883" spans="1:8">
      <c r="A3883" s="268">
        <v>42166</v>
      </c>
      <c r="B3883" s="269" t="s">
        <v>201</v>
      </c>
      <c r="C3883" s="270">
        <v>7045.0686000000005</v>
      </c>
      <c r="D3883" s="270">
        <v>2975.6077500000001</v>
      </c>
      <c r="E3883" s="270">
        <v>1546.78835</v>
      </c>
      <c r="F3883" s="270">
        <v>130.14009999999999</v>
      </c>
      <c r="G3883" s="270">
        <v>1522.2768999999998</v>
      </c>
      <c r="H3883" s="270">
        <v>13219.881700000002</v>
      </c>
    </row>
    <row r="3884" spans="1:8">
      <c r="A3884" s="268">
        <v>42166</v>
      </c>
      <c r="B3884" s="269" t="s">
        <v>202</v>
      </c>
      <c r="C3884" s="270">
        <v>4911.0679499999997</v>
      </c>
      <c r="D3884" s="270">
        <v>2074.2754</v>
      </c>
      <c r="E3884" s="270">
        <v>1078.2556</v>
      </c>
      <c r="F3884" s="270">
        <v>90.719650000000001</v>
      </c>
      <c r="G3884" s="270">
        <v>1061.1688999999999</v>
      </c>
      <c r="H3884" s="270">
        <v>9215.4874999999975</v>
      </c>
    </row>
    <row r="3885" spans="1:8">
      <c r="A3885" s="268">
        <v>42166</v>
      </c>
      <c r="B3885" s="269" t="s">
        <v>203</v>
      </c>
      <c r="C3885" s="270">
        <v>1576.9488999999999</v>
      </c>
      <c r="D3885" s="270">
        <v>666.05150000000003</v>
      </c>
      <c r="E3885" s="270">
        <v>346.22879999999998</v>
      </c>
      <c r="F3885" s="270">
        <v>29.13035</v>
      </c>
      <c r="G3885" s="270">
        <v>340.74205000000001</v>
      </c>
      <c r="H3885" s="270">
        <v>2959.1016</v>
      </c>
    </row>
    <row r="3886" spans="1:8">
      <c r="A3886" s="268">
        <v>42166</v>
      </c>
      <c r="B3886" s="269" t="s">
        <v>204</v>
      </c>
      <c r="C3886" s="270">
        <v>528.38040000000001</v>
      </c>
      <c r="D3886" s="270">
        <v>223.17089999999996</v>
      </c>
      <c r="E3886" s="270">
        <v>116.00885</v>
      </c>
      <c r="F3886" s="270">
        <v>9.7605500000000003</v>
      </c>
      <c r="G3886" s="270">
        <v>114.17114999999998</v>
      </c>
      <c r="H3886" s="270">
        <v>991.49185</v>
      </c>
    </row>
    <row r="3887" spans="1:8">
      <c r="A3887" s="268">
        <v>42166</v>
      </c>
      <c r="B3887" s="269" t="s">
        <v>205</v>
      </c>
      <c r="C3887" s="270">
        <v>57.343549999999993</v>
      </c>
      <c r="D3887" s="270">
        <v>24.219899999999999</v>
      </c>
      <c r="E3887" s="270">
        <v>12.590199999999999</v>
      </c>
      <c r="F3887" s="270">
        <v>1.0590999999999999</v>
      </c>
      <c r="G3887" s="270">
        <v>12.39045</v>
      </c>
      <c r="H3887" s="270">
        <v>107.60319999999999</v>
      </c>
    </row>
    <row r="3888" spans="1:8">
      <c r="A3888" s="268">
        <v>42166</v>
      </c>
      <c r="B3888" s="269" t="s">
        <v>71</v>
      </c>
      <c r="C3888" s="270">
        <v>0</v>
      </c>
      <c r="D3888" s="270">
        <v>0</v>
      </c>
      <c r="E3888" s="270">
        <v>0</v>
      </c>
      <c r="F3888" s="270">
        <v>0</v>
      </c>
      <c r="G3888" s="270">
        <v>0</v>
      </c>
      <c r="H3888" s="270">
        <v>0</v>
      </c>
    </row>
    <row r="3889" spans="1:8">
      <c r="A3889" s="268">
        <v>42166</v>
      </c>
      <c r="B3889" s="269" t="s">
        <v>206</v>
      </c>
      <c r="C3889" s="270">
        <v>0</v>
      </c>
      <c r="D3889" s="270">
        <v>0</v>
      </c>
      <c r="E3889" s="270">
        <v>0</v>
      </c>
      <c r="F3889" s="270">
        <v>0</v>
      </c>
      <c r="G3889" s="270">
        <v>0</v>
      </c>
      <c r="H3889" s="270">
        <v>0</v>
      </c>
    </row>
    <row r="3890" spans="1:8">
      <c r="A3890" s="268">
        <v>42167</v>
      </c>
      <c r="B3890" s="269" t="s">
        <v>185</v>
      </c>
      <c r="C3890" s="270">
        <v>0</v>
      </c>
      <c r="D3890" s="270">
        <v>0</v>
      </c>
      <c r="E3890" s="270">
        <v>0</v>
      </c>
      <c r="F3890" s="270">
        <v>0</v>
      </c>
      <c r="G3890" s="270">
        <v>0</v>
      </c>
      <c r="H3890" s="270">
        <v>0</v>
      </c>
    </row>
    <row r="3891" spans="1:8">
      <c r="A3891" s="268">
        <v>42167</v>
      </c>
      <c r="B3891" s="269" t="s">
        <v>186</v>
      </c>
      <c r="C3891" s="270">
        <v>0</v>
      </c>
      <c r="D3891" s="270">
        <v>0</v>
      </c>
      <c r="E3891" s="270">
        <v>0</v>
      </c>
      <c r="F3891" s="270">
        <v>0</v>
      </c>
      <c r="G3891" s="270">
        <v>0</v>
      </c>
      <c r="H3891" s="270">
        <v>0</v>
      </c>
    </row>
    <row r="3892" spans="1:8">
      <c r="A3892" s="268">
        <v>42167</v>
      </c>
      <c r="B3892" s="269" t="s">
        <v>187</v>
      </c>
      <c r="C3892" s="270">
        <v>0</v>
      </c>
      <c r="D3892" s="270">
        <v>0</v>
      </c>
      <c r="E3892" s="270">
        <v>0</v>
      </c>
      <c r="F3892" s="270">
        <v>0</v>
      </c>
      <c r="G3892" s="270">
        <v>0</v>
      </c>
      <c r="H3892" s="270">
        <v>0</v>
      </c>
    </row>
    <row r="3893" spans="1:8">
      <c r="A3893" s="268">
        <v>42167</v>
      </c>
      <c r="B3893" s="269" t="s">
        <v>188</v>
      </c>
      <c r="C3893" s="270">
        <v>0</v>
      </c>
      <c r="D3893" s="270">
        <v>0</v>
      </c>
      <c r="E3893" s="270">
        <v>0</v>
      </c>
      <c r="F3893" s="270">
        <v>0</v>
      </c>
      <c r="G3893" s="270">
        <v>0</v>
      </c>
      <c r="H3893" s="270">
        <v>0</v>
      </c>
    </row>
    <row r="3894" spans="1:8">
      <c r="A3894" s="268">
        <v>42167</v>
      </c>
      <c r="B3894" s="269" t="s">
        <v>189</v>
      </c>
      <c r="C3894" s="270">
        <v>0</v>
      </c>
      <c r="D3894" s="270">
        <v>0</v>
      </c>
      <c r="E3894" s="270">
        <v>0</v>
      </c>
      <c r="F3894" s="270">
        <v>0</v>
      </c>
      <c r="G3894" s="270">
        <v>0</v>
      </c>
      <c r="H3894" s="270">
        <v>0</v>
      </c>
    </row>
    <row r="3895" spans="1:8">
      <c r="A3895" s="268">
        <v>42167</v>
      </c>
      <c r="B3895" s="269" t="s">
        <v>190</v>
      </c>
      <c r="C3895" s="270">
        <v>0</v>
      </c>
      <c r="D3895" s="270">
        <v>0</v>
      </c>
      <c r="E3895" s="270">
        <v>0</v>
      </c>
      <c r="F3895" s="270">
        <v>0</v>
      </c>
      <c r="G3895" s="270">
        <v>0</v>
      </c>
      <c r="H3895" s="270">
        <v>0</v>
      </c>
    </row>
    <row r="3896" spans="1:8">
      <c r="A3896" s="268">
        <v>42167</v>
      </c>
      <c r="B3896" s="269" t="s">
        <v>191</v>
      </c>
      <c r="C3896" s="270">
        <v>151.55074999999999</v>
      </c>
      <c r="D3896" s="270">
        <v>64.010099999999994</v>
      </c>
      <c r="E3896" s="270">
        <v>33.274099999999997</v>
      </c>
      <c r="F3896" s="270">
        <v>2.7999000000000001</v>
      </c>
      <c r="G3896" s="270">
        <v>32.746249999999996</v>
      </c>
      <c r="H3896" s="270">
        <v>284.38109999999995</v>
      </c>
    </row>
    <row r="3897" spans="1:8">
      <c r="A3897" s="268">
        <v>42167</v>
      </c>
      <c r="B3897" s="269" t="s">
        <v>192</v>
      </c>
      <c r="C3897" s="270">
        <v>958.45659999999998</v>
      </c>
      <c r="D3897" s="270">
        <v>404.82099999999997</v>
      </c>
      <c r="E3897" s="270">
        <v>210.43535</v>
      </c>
      <c r="F3897" s="270">
        <v>17.705499999999997</v>
      </c>
      <c r="G3897" s="270">
        <v>207.10079999999999</v>
      </c>
      <c r="H3897" s="270">
        <v>1798.5192499999998</v>
      </c>
    </row>
    <row r="3898" spans="1:8">
      <c r="A3898" s="268">
        <v>42167</v>
      </c>
      <c r="B3898" s="269" t="s">
        <v>193</v>
      </c>
      <c r="C3898" s="270">
        <v>3100.6495499999996</v>
      </c>
      <c r="D3898" s="270">
        <v>1309.6136999999999</v>
      </c>
      <c r="E3898" s="270">
        <v>680.76670000000001</v>
      </c>
      <c r="F3898" s="270">
        <v>57.276399999999995</v>
      </c>
      <c r="G3898" s="270">
        <v>669.97850000000005</v>
      </c>
      <c r="H3898" s="270">
        <v>5818.28485</v>
      </c>
    </row>
    <row r="3899" spans="1:8">
      <c r="A3899" s="268">
        <v>42167</v>
      </c>
      <c r="B3899" s="269" t="s">
        <v>65</v>
      </c>
      <c r="C3899" s="270">
        <v>6295.5063</v>
      </c>
      <c r="D3899" s="270">
        <v>2659.0167500000002</v>
      </c>
      <c r="E3899" s="270">
        <v>1382.2172999999998</v>
      </c>
      <c r="F3899" s="270">
        <v>116.2936</v>
      </c>
      <c r="G3899" s="270">
        <v>1360.3136499999998</v>
      </c>
      <c r="H3899" s="270">
        <v>11813.347600000001</v>
      </c>
    </row>
    <row r="3900" spans="1:8">
      <c r="A3900" s="268">
        <v>42167</v>
      </c>
      <c r="B3900" s="269" t="s">
        <v>194</v>
      </c>
      <c r="C3900" s="270">
        <v>9666.4898499999999</v>
      </c>
      <c r="D3900" s="270">
        <v>4082.8100999999997</v>
      </c>
      <c r="E3900" s="270">
        <v>2122.3377999999998</v>
      </c>
      <c r="F3900" s="270">
        <v>178.56459999999998</v>
      </c>
      <c r="G3900" s="270">
        <v>2088.7058499999998</v>
      </c>
      <c r="H3900" s="270">
        <v>18138.908199999998</v>
      </c>
    </row>
    <row r="3901" spans="1:8">
      <c r="A3901" s="268">
        <v>42167</v>
      </c>
      <c r="B3901" s="269" t="s">
        <v>195</v>
      </c>
      <c r="C3901" s="270">
        <v>12042.1523</v>
      </c>
      <c r="D3901" s="270">
        <v>5086.2129999999997</v>
      </c>
      <c r="E3901" s="270">
        <v>2643.9292500000001</v>
      </c>
      <c r="F3901" s="270">
        <v>222.44924999999998</v>
      </c>
      <c r="G3901" s="270">
        <v>2602.0319</v>
      </c>
      <c r="H3901" s="270">
        <v>22596.775700000002</v>
      </c>
    </row>
    <row r="3902" spans="1:8">
      <c r="A3902" s="268">
        <v>42167</v>
      </c>
      <c r="B3902" s="269" t="s">
        <v>196</v>
      </c>
      <c r="C3902" s="270">
        <v>13586.332850000001</v>
      </c>
      <c r="D3902" s="270">
        <v>5738.4247999999998</v>
      </c>
      <c r="E3902" s="270">
        <v>2982.9636500000001</v>
      </c>
      <c r="F3902" s="270">
        <v>250.97354999999996</v>
      </c>
      <c r="G3902" s="270">
        <v>2935.6934499999998</v>
      </c>
      <c r="H3902" s="270">
        <v>25494.388299999999</v>
      </c>
    </row>
    <row r="3903" spans="1:8">
      <c r="A3903" s="268">
        <v>42167</v>
      </c>
      <c r="B3903" s="269" t="s">
        <v>197</v>
      </c>
      <c r="C3903" s="270">
        <v>14000.026149999998</v>
      </c>
      <c r="D3903" s="270">
        <v>5913.1550500000003</v>
      </c>
      <c r="E3903" s="270">
        <v>3073.79295</v>
      </c>
      <c r="F3903" s="270">
        <v>258.61590000000001</v>
      </c>
      <c r="G3903" s="270">
        <v>3025.0828499999998</v>
      </c>
      <c r="H3903" s="270">
        <v>26270.672899999994</v>
      </c>
    </row>
    <row r="3904" spans="1:8">
      <c r="A3904" s="268">
        <v>42167</v>
      </c>
      <c r="B3904" s="269" t="s">
        <v>198</v>
      </c>
      <c r="C3904" s="270">
        <v>14081.944899999999</v>
      </c>
      <c r="D3904" s="270">
        <v>5947.75515</v>
      </c>
      <c r="E3904" s="270">
        <v>3091.7789499999999</v>
      </c>
      <c r="F3904" s="270">
        <v>260.12889999999999</v>
      </c>
      <c r="G3904" s="270">
        <v>3042.7840999999999</v>
      </c>
      <c r="H3904" s="270">
        <v>26424.391999999996</v>
      </c>
    </row>
    <row r="3905" spans="1:8">
      <c r="A3905" s="268">
        <v>42167</v>
      </c>
      <c r="B3905" s="269" t="s">
        <v>199</v>
      </c>
      <c r="C3905" s="270">
        <v>13053.85715</v>
      </c>
      <c r="D3905" s="270">
        <v>5513.5241499999993</v>
      </c>
      <c r="E3905" s="270">
        <v>2866.0554999999999</v>
      </c>
      <c r="F3905" s="270">
        <v>241.13734999999997</v>
      </c>
      <c r="G3905" s="270">
        <v>2820.6374499999997</v>
      </c>
      <c r="H3905" s="270">
        <v>24495.211599999995</v>
      </c>
    </row>
    <row r="3906" spans="1:8">
      <c r="A3906" s="268">
        <v>42167</v>
      </c>
      <c r="B3906" s="269" t="s">
        <v>200</v>
      </c>
      <c r="C3906" s="270">
        <v>11460.5245</v>
      </c>
      <c r="D3906" s="270">
        <v>4840.55195</v>
      </c>
      <c r="E3906" s="270">
        <v>2516.2294999999999</v>
      </c>
      <c r="F3906" s="270">
        <v>211.70439999999999</v>
      </c>
      <c r="G3906" s="270">
        <v>2476.3551499999999</v>
      </c>
      <c r="H3906" s="270">
        <v>21505.3655</v>
      </c>
    </row>
    <row r="3907" spans="1:8">
      <c r="A3907" s="268">
        <v>42167</v>
      </c>
      <c r="B3907" s="269" t="s">
        <v>201</v>
      </c>
      <c r="C3907" s="270">
        <v>9007.0385999999999</v>
      </c>
      <c r="D3907" s="270">
        <v>3804.2795499999997</v>
      </c>
      <c r="E3907" s="270">
        <v>1977.55135</v>
      </c>
      <c r="F3907" s="270">
        <v>166.38239999999999</v>
      </c>
      <c r="G3907" s="270">
        <v>1946.2135499999999</v>
      </c>
      <c r="H3907" s="270">
        <v>16901.465449999996</v>
      </c>
    </row>
    <row r="3908" spans="1:8">
      <c r="A3908" s="268">
        <v>42167</v>
      </c>
      <c r="B3908" s="269" t="s">
        <v>202</v>
      </c>
      <c r="C3908" s="270">
        <v>5353.4326000000001</v>
      </c>
      <c r="D3908" s="270">
        <v>2261.1156000000001</v>
      </c>
      <c r="E3908" s="270">
        <v>1175.37915</v>
      </c>
      <c r="F3908" s="270">
        <v>98.891549999999995</v>
      </c>
      <c r="G3908" s="270">
        <v>1156.7530999999999</v>
      </c>
      <c r="H3908" s="270">
        <v>10045.572000000002</v>
      </c>
    </row>
    <row r="3909" spans="1:8">
      <c r="A3909" s="268">
        <v>42167</v>
      </c>
      <c r="B3909" s="269" t="s">
        <v>203</v>
      </c>
      <c r="C3909" s="270">
        <v>2203.6317999999997</v>
      </c>
      <c r="D3909" s="270">
        <v>930.74234999999999</v>
      </c>
      <c r="E3909" s="270">
        <v>483.82085000000001</v>
      </c>
      <c r="F3909" s="270">
        <v>40.706499999999998</v>
      </c>
      <c r="G3909" s="270">
        <v>476.15385000000003</v>
      </c>
      <c r="H3909" s="270">
        <v>4135.0553500000005</v>
      </c>
    </row>
    <row r="3910" spans="1:8">
      <c r="A3910" s="268">
        <v>42167</v>
      </c>
      <c r="B3910" s="269" t="s">
        <v>204</v>
      </c>
      <c r="C3910" s="270">
        <v>495.61204999999995</v>
      </c>
      <c r="D3910" s="270">
        <v>209.33034999999998</v>
      </c>
      <c r="E3910" s="270">
        <v>108.81444999999999</v>
      </c>
      <c r="F3910" s="270">
        <v>9.1553500000000003</v>
      </c>
      <c r="G3910" s="270">
        <v>107.09065</v>
      </c>
      <c r="H3910" s="270">
        <v>930.00284999999985</v>
      </c>
    </row>
    <row r="3911" spans="1:8">
      <c r="A3911" s="268">
        <v>42167</v>
      </c>
      <c r="B3911" s="269" t="s">
        <v>205</v>
      </c>
      <c r="C3911" s="270">
        <v>24.576049999999999</v>
      </c>
      <c r="D3911" s="270">
        <v>10.3802</v>
      </c>
      <c r="E3911" s="270">
        <v>5.3957999999999995</v>
      </c>
      <c r="F3911" s="270">
        <v>0.45390000000000003</v>
      </c>
      <c r="G3911" s="270">
        <v>5.3099499999999997</v>
      </c>
      <c r="H3911" s="270">
        <v>46.115899999999996</v>
      </c>
    </row>
    <row r="3912" spans="1:8">
      <c r="A3912" s="268">
        <v>42167</v>
      </c>
      <c r="B3912" s="269" t="s">
        <v>71</v>
      </c>
      <c r="C3912" s="270">
        <v>0</v>
      </c>
      <c r="D3912" s="270">
        <v>0</v>
      </c>
      <c r="E3912" s="270">
        <v>0</v>
      </c>
      <c r="F3912" s="270">
        <v>0</v>
      </c>
      <c r="G3912" s="270">
        <v>0</v>
      </c>
      <c r="H3912" s="270">
        <v>0</v>
      </c>
    </row>
    <row r="3913" spans="1:8">
      <c r="A3913" s="268">
        <v>42167</v>
      </c>
      <c r="B3913" s="269" t="s">
        <v>206</v>
      </c>
      <c r="C3913" s="270">
        <v>0</v>
      </c>
      <c r="D3913" s="270">
        <v>0</v>
      </c>
      <c r="E3913" s="270">
        <v>0</v>
      </c>
      <c r="F3913" s="270">
        <v>0</v>
      </c>
      <c r="G3913" s="270">
        <v>0</v>
      </c>
      <c r="H3913" s="270">
        <v>0</v>
      </c>
    </row>
    <row r="3914" spans="1:8">
      <c r="A3914" s="268">
        <v>42168</v>
      </c>
      <c r="B3914" s="269" t="s">
        <v>185</v>
      </c>
      <c r="C3914" s="270">
        <v>0</v>
      </c>
      <c r="D3914" s="270">
        <v>0</v>
      </c>
      <c r="E3914" s="270">
        <v>0</v>
      </c>
      <c r="F3914" s="270">
        <v>0</v>
      </c>
      <c r="G3914" s="270">
        <v>0</v>
      </c>
      <c r="H3914" s="270">
        <v>0</v>
      </c>
    </row>
    <row r="3915" spans="1:8">
      <c r="A3915" s="268">
        <v>42168</v>
      </c>
      <c r="B3915" s="269" t="s">
        <v>186</v>
      </c>
      <c r="C3915" s="270">
        <v>0</v>
      </c>
      <c r="D3915" s="270">
        <v>0</v>
      </c>
      <c r="E3915" s="270">
        <v>0</v>
      </c>
      <c r="F3915" s="270">
        <v>0</v>
      </c>
      <c r="G3915" s="270">
        <v>0</v>
      </c>
      <c r="H3915" s="270">
        <v>0</v>
      </c>
    </row>
    <row r="3916" spans="1:8">
      <c r="A3916" s="268">
        <v>42168</v>
      </c>
      <c r="B3916" s="269" t="s">
        <v>187</v>
      </c>
      <c r="C3916" s="270">
        <v>0</v>
      </c>
      <c r="D3916" s="270">
        <v>0</v>
      </c>
      <c r="E3916" s="270">
        <v>0</v>
      </c>
      <c r="F3916" s="270">
        <v>0</v>
      </c>
      <c r="G3916" s="270">
        <v>0</v>
      </c>
      <c r="H3916" s="270">
        <v>0</v>
      </c>
    </row>
    <row r="3917" spans="1:8">
      <c r="A3917" s="268">
        <v>42168</v>
      </c>
      <c r="B3917" s="269" t="s">
        <v>188</v>
      </c>
      <c r="C3917" s="270">
        <v>0</v>
      </c>
      <c r="D3917" s="270">
        <v>0</v>
      </c>
      <c r="E3917" s="270">
        <v>0</v>
      </c>
      <c r="F3917" s="270">
        <v>0</v>
      </c>
      <c r="G3917" s="270">
        <v>0</v>
      </c>
      <c r="H3917" s="270">
        <v>0</v>
      </c>
    </row>
    <row r="3918" spans="1:8">
      <c r="A3918" s="268">
        <v>42168</v>
      </c>
      <c r="B3918" s="269" t="s">
        <v>189</v>
      </c>
      <c r="C3918" s="270">
        <v>0</v>
      </c>
      <c r="D3918" s="270">
        <v>0</v>
      </c>
      <c r="E3918" s="270">
        <v>0</v>
      </c>
      <c r="F3918" s="270">
        <v>0</v>
      </c>
      <c r="G3918" s="270">
        <v>0</v>
      </c>
      <c r="H3918" s="270">
        <v>0</v>
      </c>
    </row>
    <row r="3919" spans="1:8">
      <c r="A3919" s="268">
        <v>42168</v>
      </c>
      <c r="B3919" s="269" t="s">
        <v>190</v>
      </c>
      <c r="C3919" s="270">
        <v>0</v>
      </c>
      <c r="D3919" s="270">
        <v>0</v>
      </c>
      <c r="E3919" s="270">
        <v>0</v>
      </c>
      <c r="F3919" s="270">
        <v>0</v>
      </c>
      <c r="G3919" s="270">
        <v>0</v>
      </c>
      <c r="H3919" s="270">
        <v>0</v>
      </c>
    </row>
    <row r="3920" spans="1:8">
      <c r="A3920" s="268">
        <v>42168</v>
      </c>
      <c r="B3920" s="269" t="s">
        <v>191</v>
      </c>
      <c r="C3920" s="270">
        <v>139.26315</v>
      </c>
      <c r="D3920" s="270">
        <v>58.82</v>
      </c>
      <c r="E3920" s="270">
        <v>30.5762</v>
      </c>
      <c r="F3920" s="270">
        <v>2.5729500000000001</v>
      </c>
      <c r="G3920" s="270">
        <v>30.091699999999999</v>
      </c>
      <c r="H3920" s="270">
        <v>261.32399999999996</v>
      </c>
    </row>
    <row r="3921" spans="1:8">
      <c r="A3921" s="268">
        <v>42168</v>
      </c>
      <c r="B3921" s="269" t="s">
        <v>192</v>
      </c>
      <c r="C3921" s="270">
        <v>933.88139999999999</v>
      </c>
      <c r="D3921" s="270">
        <v>394.44079999999997</v>
      </c>
      <c r="E3921" s="270">
        <v>205.03955000000002</v>
      </c>
      <c r="F3921" s="270">
        <v>17.25075</v>
      </c>
      <c r="G3921" s="270">
        <v>201.79</v>
      </c>
      <c r="H3921" s="270">
        <v>1752.4024999999999</v>
      </c>
    </row>
    <row r="3922" spans="1:8">
      <c r="A3922" s="268">
        <v>42168</v>
      </c>
      <c r="B3922" s="269" t="s">
        <v>193</v>
      </c>
      <c r="C3922" s="270">
        <v>3145.7046500000001</v>
      </c>
      <c r="D3922" s="270">
        <v>1328.6434999999999</v>
      </c>
      <c r="E3922" s="270">
        <v>690.65899999999999</v>
      </c>
      <c r="F3922" s="270">
        <v>58.109400000000001</v>
      </c>
      <c r="G3922" s="270">
        <v>679.71439999999996</v>
      </c>
      <c r="H3922" s="270">
        <v>5902.8309499999996</v>
      </c>
    </row>
    <row r="3923" spans="1:8">
      <c r="A3923" s="268">
        <v>42168</v>
      </c>
      <c r="B3923" s="269" t="s">
        <v>65</v>
      </c>
      <c r="C3923" s="270">
        <v>6365.1374500000002</v>
      </c>
      <c r="D3923" s="270">
        <v>2688.4267500000001</v>
      </c>
      <c r="E3923" s="270">
        <v>1397.5054</v>
      </c>
      <c r="F3923" s="270">
        <v>117.5805</v>
      </c>
      <c r="G3923" s="270">
        <v>1375.3594999999998</v>
      </c>
      <c r="H3923" s="270">
        <v>11944.009599999999</v>
      </c>
    </row>
    <row r="3924" spans="1:8">
      <c r="A3924" s="268">
        <v>42168</v>
      </c>
      <c r="B3924" s="269" t="s">
        <v>194</v>
      </c>
      <c r="C3924" s="270">
        <v>9797.5607</v>
      </c>
      <c r="D3924" s="270">
        <v>4138.1705999999995</v>
      </c>
      <c r="E3924" s="270">
        <v>2151.1154000000001</v>
      </c>
      <c r="F3924" s="270">
        <v>180.9854</v>
      </c>
      <c r="G3924" s="270">
        <v>2117.027</v>
      </c>
      <c r="H3924" s="270">
        <v>18384.859099999994</v>
      </c>
    </row>
    <row r="3925" spans="1:8">
      <c r="A3925" s="268">
        <v>42168</v>
      </c>
      <c r="B3925" s="269" t="s">
        <v>195</v>
      </c>
      <c r="C3925" s="270">
        <v>12369.82985</v>
      </c>
      <c r="D3925" s="270">
        <v>5224.6134000000002</v>
      </c>
      <c r="E3925" s="270">
        <v>2715.8732500000001</v>
      </c>
      <c r="F3925" s="270">
        <v>228.50210000000001</v>
      </c>
      <c r="G3925" s="270">
        <v>2672.8352</v>
      </c>
      <c r="H3925" s="270">
        <v>23211.6538</v>
      </c>
    </row>
    <row r="3926" spans="1:8">
      <c r="A3926" s="268">
        <v>42168</v>
      </c>
      <c r="B3926" s="269" t="s">
        <v>196</v>
      </c>
      <c r="C3926" s="270">
        <v>13983.642400000001</v>
      </c>
      <c r="D3926" s="270">
        <v>5906.2351999999992</v>
      </c>
      <c r="E3926" s="270">
        <v>3070.1957499999999</v>
      </c>
      <c r="F3926" s="270">
        <v>258.31330000000003</v>
      </c>
      <c r="G3926" s="270">
        <v>3021.5425999999998</v>
      </c>
      <c r="H3926" s="270">
        <v>26239.929250000001</v>
      </c>
    </row>
    <row r="3927" spans="1:8">
      <c r="A3927" s="268">
        <v>42168</v>
      </c>
      <c r="B3927" s="269" t="s">
        <v>197</v>
      </c>
      <c r="C3927" s="270">
        <v>14376.854949999999</v>
      </c>
      <c r="D3927" s="270">
        <v>6072.3149999999996</v>
      </c>
      <c r="E3927" s="270">
        <v>3156.5276999999996</v>
      </c>
      <c r="F3927" s="270">
        <v>265.57655</v>
      </c>
      <c r="G3927" s="270">
        <v>3106.5068999999999</v>
      </c>
      <c r="H3927" s="270">
        <v>26977.7811</v>
      </c>
    </row>
    <row r="3928" spans="1:8">
      <c r="A3928" s="268">
        <v>42168</v>
      </c>
      <c r="B3928" s="269" t="s">
        <v>198</v>
      </c>
      <c r="C3928" s="270">
        <v>14241.68795</v>
      </c>
      <c r="D3928" s="270">
        <v>6015.2255999999998</v>
      </c>
      <c r="E3928" s="270">
        <v>3126.8516499999996</v>
      </c>
      <c r="F3928" s="270">
        <v>263.08009999999996</v>
      </c>
      <c r="G3928" s="270">
        <v>3077.3008999999997</v>
      </c>
      <c r="H3928" s="270">
        <v>26724.146200000003</v>
      </c>
    </row>
    <row r="3929" spans="1:8">
      <c r="A3929" s="268">
        <v>42168</v>
      </c>
      <c r="B3929" s="269" t="s">
        <v>199</v>
      </c>
      <c r="C3929" s="270">
        <v>13340.5749</v>
      </c>
      <c r="D3929" s="270">
        <v>5634.6244999999999</v>
      </c>
      <c r="E3929" s="270">
        <v>2929.0065</v>
      </c>
      <c r="F3929" s="270">
        <v>246.43370000000002</v>
      </c>
      <c r="G3929" s="270">
        <v>2882.5905499999999</v>
      </c>
      <c r="H3929" s="270">
        <v>25033.230149999996</v>
      </c>
    </row>
    <row r="3930" spans="1:8">
      <c r="A3930" s="268">
        <v>42168</v>
      </c>
      <c r="B3930" s="269" t="s">
        <v>200</v>
      </c>
      <c r="C3930" s="270">
        <v>11661.227349999999</v>
      </c>
      <c r="D3930" s="270">
        <v>4925.3224500000006</v>
      </c>
      <c r="E3930" s="270">
        <v>2560.2952</v>
      </c>
      <c r="F3930" s="270">
        <v>215.41209999999998</v>
      </c>
      <c r="G3930" s="270">
        <v>2519.7221500000001</v>
      </c>
      <c r="H3930" s="270">
        <v>21881.97925</v>
      </c>
    </row>
    <row r="3931" spans="1:8">
      <c r="A3931" s="268">
        <v>42168</v>
      </c>
      <c r="B3931" s="269" t="s">
        <v>201</v>
      </c>
      <c r="C3931" s="270">
        <v>9068.4774500000003</v>
      </c>
      <c r="D3931" s="270">
        <v>3830.2300500000001</v>
      </c>
      <c r="E3931" s="270">
        <v>1991.0408499999999</v>
      </c>
      <c r="F3931" s="270">
        <v>167.518</v>
      </c>
      <c r="G3931" s="270">
        <v>1959.48885</v>
      </c>
      <c r="H3931" s="270">
        <v>17016.755200000003</v>
      </c>
    </row>
    <row r="3932" spans="1:8">
      <c r="A3932" s="268">
        <v>42168</v>
      </c>
      <c r="B3932" s="269" t="s">
        <v>202</v>
      </c>
      <c r="C3932" s="270">
        <v>5193.6904000000004</v>
      </c>
      <c r="D3932" s="270">
        <v>2193.6451499999998</v>
      </c>
      <c r="E3932" s="270">
        <v>1140.3072999999999</v>
      </c>
      <c r="F3932" s="270">
        <v>95.940349999999995</v>
      </c>
      <c r="G3932" s="270">
        <v>1122.2371499999999</v>
      </c>
      <c r="H3932" s="270">
        <v>9745.82035</v>
      </c>
    </row>
    <row r="3933" spans="1:8">
      <c r="A3933" s="268">
        <v>42168</v>
      </c>
      <c r="B3933" s="269" t="s">
        <v>203</v>
      </c>
      <c r="C3933" s="270">
        <v>2084.8485499999997</v>
      </c>
      <c r="D3933" s="270">
        <v>880.57195000000002</v>
      </c>
      <c r="E3933" s="270">
        <v>457.74115</v>
      </c>
      <c r="F3933" s="270">
        <v>38.512649999999994</v>
      </c>
      <c r="G3933" s="270">
        <v>450.48809999999997</v>
      </c>
      <c r="H3933" s="270">
        <v>3912.1623999999997</v>
      </c>
    </row>
    <row r="3934" spans="1:8">
      <c r="A3934" s="268">
        <v>42168</v>
      </c>
      <c r="B3934" s="269" t="s">
        <v>204</v>
      </c>
      <c r="C3934" s="270">
        <v>462.84455000000003</v>
      </c>
      <c r="D3934" s="270">
        <v>195.49064999999999</v>
      </c>
      <c r="E3934" s="270">
        <v>101.62004999999999</v>
      </c>
      <c r="F3934" s="270">
        <v>8.5501499999999986</v>
      </c>
      <c r="G3934" s="270">
        <v>100.01015</v>
      </c>
      <c r="H3934" s="270">
        <v>868.51554999999996</v>
      </c>
    </row>
    <row r="3935" spans="1:8">
      <c r="A3935" s="268">
        <v>42168</v>
      </c>
      <c r="B3935" s="269" t="s">
        <v>205</v>
      </c>
      <c r="C3935" s="270">
        <v>12.287599999999999</v>
      </c>
      <c r="D3935" s="270">
        <v>5.1901000000000002</v>
      </c>
      <c r="E3935" s="270">
        <v>2.6978999999999997</v>
      </c>
      <c r="F3935" s="270">
        <v>0.22695000000000001</v>
      </c>
      <c r="G3935" s="270">
        <v>2.6554000000000002</v>
      </c>
      <c r="H3935" s="270">
        <v>23.057949999999995</v>
      </c>
    </row>
    <row r="3936" spans="1:8">
      <c r="A3936" s="268">
        <v>42168</v>
      </c>
      <c r="B3936" s="269" t="s">
        <v>71</v>
      </c>
      <c r="C3936" s="270">
        <v>0</v>
      </c>
      <c r="D3936" s="270">
        <v>0</v>
      </c>
      <c r="E3936" s="270">
        <v>0</v>
      </c>
      <c r="F3936" s="270">
        <v>0</v>
      </c>
      <c r="G3936" s="270">
        <v>0</v>
      </c>
      <c r="H3936" s="270">
        <v>0</v>
      </c>
    </row>
    <row r="3937" spans="1:8">
      <c r="A3937" s="268">
        <v>42168</v>
      </c>
      <c r="B3937" s="269" t="s">
        <v>206</v>
      </c>
      <c r="C3937" s="270">
        <v>0</v>
      </c>
      <c r="D3937" s="270">
        <v>0</v>
      </c>
      <c r="E3937" s="270">
        <v>0</v>
      </c>
      <c r="F3937" s="270">
        <v>0</v>
      </c>
      <c r="G3937" s="270">
        <v>0</v>
      </c>
      <c r="H3937" s="270">
        <v>0</v>
      </c>
    </row>
    <row r="3938" spans="1:8">
      <c r="A3938" s="268">
        <v>42169</v>
      </c>
      <c r="B3938" s="269" t="s">
        <v>185</v>
      </c>
      <c r="C3938" s="270">
        <v>0</v>
      </c>
      <c r="D3938" s="270">
        <v>0</v>
      </c>
      <c r="E3938" s="270">
        <v>0</v>
      </c>
      <c r="F3938" s="270">
        <v>0</v>
      </c>
      <c r="G3938" s="270">
        <v>0</v>
      </c>
      <c r="H3938" s="270">
        <v>0</v>
      </c>
    </row>
    <row r="3939" spans="1:8">
      <c r="A3939" s="268">
        <v>42169</v>
      </c>
      <c r="B3939" s="269" t="s">
        <v>186</v>
      </c>
      <c r="C3939" s="270">
        <v>0</v>
      </c>
      <c r="D3939" s="270">
        <v>0</v>
      </c>
      <c r="E3939" s="270">
        <v>0</v>
      </c>
      <c r="F3939" s="270">
        <v>0</v>
      </c>
      <c r="G3939" s="270">
        <v>0</v>
      </c>
      <c r="H3939" s="270">
        <v>0</v>
      </c>
    </row>
    <row r="3940" spans="1:8">
      <c r="A3940" s="268">
        <v>42169</v>
      </c>
      <c r="B3940" s="269" t="s">
        <v>187</v>
      </c>
      <c r="C3940" s="270">
        <v>0</v>
      </c>
      <c r="D3940" s="270">
        <v>0</v>
      </c>
      <c r="E3940" s="270">
        <v>0</v>
      </c>
      <c r="F3940" s="270">
        <v>0</v>
      </c>
      <c r="G3940" s="270">
        <v>0</v>
      </c>
      <c r="H3940" s="270">
        <v>0</v>
      </c>
    </row>
    <row r="3941" spans="1:8">
      <c r="A3941" s="268">
        <v>42169</v>
      </c>
      <c r="B3941" s="269" t="s">
        <v>188</v>
      </c>
      <c r="C3941" s="270">
        <v>0</v>
      </c>
      <c r="D3941" s="270">
        <v>0</v>
      </c>
      <c r="E3941" s="270">
        <v>0</v>
      </c>
      <c r="F3941" s="270">
        <v>0</v>
      </c>
      <c r="G3941" s="270">
        <v>0</v>
      </c>
      <c r="H3941" s="270">
        <v>0</v>
      </c>
    </row>
    <row r="3942" spans="1:8">
      <c r="A3942" s="268">
        <v>42169</v>
      </c>
      <c r="B3942" s="269" t="s">
        <v>189</v>
      </c>
      <c r="C3942" s="270">
        <v>0</v>
      </c>
      <c r="D3942" s="270">
        <v>0</v>
      </c>
      <c r="E3942" s="270">
        <v>0</v>
      </c>
      <c r="F3942" s="270">
        <v>0</v>
      </c>
      <c r="G3942" s="270">
        <v>0</v>
      </c>
      <c r="H3942" s="270">
        <v>0</v>
      </c>
    </row>
    <row r="3943" spans="1:8">
      <c r="A3943" s="268">
        <v>42169</v>
      </c>
      <c r="B3943" s="269" t="s">
        <v>190</v>
      </c>
      <c r="C3943" s="270">
        <v>0</v>
      </c>
      <c r="D3943" s="270">
        <v>0</v>
      </c>
      <c r="E3943" s="270">
        <v>0</v>
      </c>
      <c r="F3943" s="270">
        <v>0</v>
      </c>
      <c r="G3943" s="270">
        <v>0</v>
      </c>
      <c r="H3943" s="270">
        <v>0</v>
      </c>
    </row>
    <row r="3944" spans="1:8">
      <c r="A3944" s="268">
        <v>42169</v>
      </c>
      <c r="B3944" s="269" t="s">
        <v>191</v>
      </c>
      <c r="C3944" s="270">
        <v>229.37419999999997</v>
      </c>
      <c r="D3944" s="270">
        <v>96.880449999999996</v>
      </c>
      <c r="E3944" s="270">
        <v>50.360799999999998</v>
      </c>
      <c r="F3944" s="270">
        <v>4.2372500000000004</v>
      </c>
      <c r="G3944" s="270">
        <v>49.562649999999998</v>
      </c>
      <c r="H3944" s="270">
        <v>430.41534999999999</v>
      </c>
    </row>
    <row r="3945" spans="1:8">
      <c r="A3945" s="268">
        <v>42169</v>
      </c>
      <c r="B3945" s="269" t="s">
        <v>192</v>
      </c>
      <c r="C3945" s="270">
        <v>888.82544999999993</v>
      </c>
      <c r="D3945" s="270">
        <v>375.411</v>
      </c>
      <c r="E3945" s="270">
        <v>195.14725000000001</v>
      </c>
      <c r="F3945" s="270">
        <v>16.418599999999998</v>
      </c>
      <c r="G3945" s="270">
        <v>192.05494999999999</v>
      </c>
      <c r="H3945" s="270">
        <v>1667.85725</v>
      </c>
    </row>
    <row r="3946" spans="1:8">
      <c r="A3946" s="268">
        <v>42169</v>
      </c>
      <c r="B3946" s="269" t="s">
        <v>193</v>
      </c>
      <c r="C3946" s="270">
        <v>3071.9773499999997</v>
      </c>
      <c r="D3946" s="270">
        <v>1297.5029</v>
      </c>
      <c r="E3946" s="270">
        <v>674.47159999999997</v>
      </c>
      <c r="F3946" s="270">
        <v>56.746849999999995</v>
      </c>
      <c r="G3946" s="270">
        <v>663.78369999999995</v>
      </c>
      <c r="H3946" s="270">
        <v>5764.4824000000008</v>
      </c>
    </row>
    <row r="3947" spans="1:8">
      <c r="A3947" s="268">
        <v>42169</v>
      </c>
      <c r="B3947" s="269" t="s">
        <v>65</v>
      </c>
      <c r="C3947" s="270">
        <v>6299.6024499999994</v>
      </c>
      <c r="D3947" s="270">
        <v>2660.7464999999997</v>
      </c>
      <c r="E3947" s="270">
        <v>1383.1165999999998</v>
      </c>
      <c r="F3947" s="270">
        <v>116.36924999999999</v>
      </c>
      <c r="G3947" s="270">
        <v>1361.1985</v>
      </c>
      <c r="H3947" s="270">
        <v>11821.033299999999</v>
      </c>
    </row>
    <row r="3948" spans="1:8">
      <c r="A3948" s="268">
        <v>42169</v>
      </c>
      <c r="B3948" s="269" t="s">
        <v>194</v>
      </c>
      <c r="C3948" s="270">
        <v>9674.6812999999984</v>
      </c>
      <c r="D3948" s="270">
        <v>4086.2704500000004</v>
      </c>
      <c r="E3948" s="270">
        <v>2124.1363999999999</v>
      </c>
      <c r="F3948" s="270">
        <v>178.71589999999998</v>
      </c>
      <c r="G3948" s="270">
        <v>2090.4755499999997</v>
      </c>
      <c r="H3948" s="270">
        <v>18154.279600000002</v>
      </c>
    </row>
    <row r="3949" spans="1:8">
      <c r="A3949" s="268">
        <v>42169</v>
      </c>
      <c r="B3949" s="269" t="s">
        <v>195</v>
      </c>
      <c r="C3949" s="270">
        <v>12009.3848</v>
      </c>
      <c r="D3949" s="270">
        <v>5072.3724499999998</v>
      </c>
      <c r="E3949" s="270">
        <v>2636.7348500000003</v>
      </c>
      <c r="F3949" s="270">
        <v>221.84404999999998</v>
      </c>
      <c r="G3949" s="270">
        <v>2594.9513999999999</v>
      </c>
      <c r="H3949" s="270">
        <v>22535.287550000001</v>
      </c>
    </row>
    <row r="3950" spans="1:8">
      <c r="A3950" s="268">
        <v>42169</v>
      </c>
      <c r="B3950" s="269" t="s">
        <v>196</v>
      </c>
      <c r="C3950" s="270">
        <v>13189.024149999999</v>
      </c>
      <c r="D3950" s="270">
        <v>5570.6143999999995</v>
      </c>
      <c r="E3950" s="270">
        <v>2895.7323999999999</v>
      </c>
      <c r="F3950" s="270">
        <v>243.63465000000002</v>
      </c>
      <c r="G3950" s="270">
        <v>2849.8442999999997</v>
      </c>
      <c r="H3950" s="270">
        <v>24748.849900000001</v>
      </c>
    </row>
    <row r="3951" spans="1:8">
      <c r="A3951" s="268">
        <v>42169</v>
      </c>
      <c r="B3951" s="269" t="s">
        <v>197</v>
      </c>
      <c r="C3951" s="270">
        <v>14266.263999999999</v>
      </c>
      <c r="D3951" s="270">
        <v>6025.6049499999999</v>
      </c>
      <c r="E3951" s="270">
        <v>3132.2474499999998</v>
      </c>
      <c r="F3951" s="270">
        <v>263.53399999999999</v>
      </c>
      <c r="G3951" s="270">
        <v>3082.61085</v>
      </c>
      <c r="H3951" s="270">
        <v>26770.26125</v>
      </c>
    </row>
    <row r="3952" spans="1:8">
      <c r="A3952" s="268">
        <v>42169</v>
      </c>
      <c r="B3952" s="269" t="s">
        <v>198</v>
      </c>
      <c r="C3952" s="270">
        <v>14393.238700000002</v>
      </c>
      <c r="D3952" s="270">
        <v>6079.2357000000002</v>
      </c>
      <c r="E3952" s="270">
        <v>3160.1248999999998</v>
      </c>
      <c r="F3952" s="270">
        <v>265.87914999999998</v>
      </c>
      <c r="G3952" s="270">
        <v>3110.0471499999999</v>
      </c>
      <c r="H3952" s="270">
        <v>27008.525600000004</v>
      </c>
    </row>
    <row r="3953" spans="1:8">
      <c r="A3953" s="268">
        <v>42169</v>
      </c>
      <c r="B3953" s="269" t="s">
        <v>199</v>
      </c>
      <c r="C3953" s="270">
        <v>13504.41325</v>
      </c>
      <c r="D3953" s="270">
        <v>5703.8246999999992</v>
      </c>
      <c r="E3953" s="270">
        <v>2964.9785000000002</v>
      </c>
      <c r="F3953" s="270">
        <v>249.46054999999998</v>
      </c>
      <c r="G3953" s="270">
        <v>2917.9921999999997</v>
      </c>
      <c r="H3953" s="270">
        <v>25340.6692</v>
      </c>
    </row>
    <row r="3954" spans="1:8">
      <c r="A3954" s="268">
        <v>42169</v>
      </c>
      <c r="B3954" s="269" t="s">
        <v>200</v>
      </c>
      <c r="C3954" s="270">
        <v>10457.01195</v>
      </c>
      <c r="D3954" s="270">
        <v>4416.7011499999999</v>
      </c>
      <c r="E3954" s="270">
        <v>2295.9018500000002</v>
      </c>
      <c r="F3954" s="270">
        <v>193.16759999999999</v>
      </c>
      <c r="G3954" s="270">
        <v>2259.5192999999999</v>
      </c>
      <c r="H3954" s="270">
        <v>19622.30185</v>
      </c>
    </row>
    <row r="3955" spans="1:8">
      <c r="A3955" s="268">
        <v>42169</v>
      </c>
      <c r="B3955" s="269" t="s">
        <v>201</v>
      </c>
      <c r="C3955" s="270">
        <v>8552.3854999999985</v>
      </c>
      <c r="D3955" s="270">
        <v>3612.2492499999998</v>
      </c>
      <c r="E3955" s="270">
        <v>1877.7299</v>
      </c>
      <c r="F3955" s="270">
        <v>157.98439999999999</v>
      </c>
      <c r="G3955" s="270">
        <v>1847.9730999999997</v>
      </c>
      <c r="H3955" s="270">
        <v>16048.32215</v>
      </c>
    </row>
    <row r="3956" spans="1:8">
      <c r="A3956" s="268">
        <v>42169</v>
      </c>
      <c r="B3956" s="269" t="s">
        <v>202</v>
      </c>
      <c r="C3956" s="270">
        <v>5169.1143499999998</v>
      </c>
      <c r="D3956" s="270">
        <v>2183.2657999999997</v>
      </c>
      <c r="E3956" s="270">
        <v>1134.9114999999999</v>
      </c>
      <c r="F3956" s="270">
        <v>95.486450000000005</v>
      </c>
      <c r="G3956" s="270">
        <v>1116.92635</v>
      </c>
      <c r="H3956" s="270">
        <v>9699.7044500000011</v>
      </c>
    </row>
    <row r="3957" spans="1:8">
      <c r="A3957" s="268">
        <v>42169</v>
      </c>
      <c r="B3957" s="269" t="s">
        <v>203</v>
      </c>
      <c r="C3957" s="270">
        <v>2134.00065</v>
      </c>
      <c r="D3957" s="270">
        <v>901.33235000000002</v>
      </c>
      <c r="E3957" s="270">
        <v>468.53275000000002</v>
      </c>
      <c r="F3957" s="270">
        <v>39.420450000000002</v>
      </c>
      <c r="G3957" s="270">
        <v>461.108</v>
      </c>
      <c r="H3957" s="270">
        <v>4004.3941999999997</v>
      </c>
    </row>
    <row r="3958" spans="1:8">
      <c r="A3958" s="268">
        <v>42169</v>
      </c>
      <c r="B3958" s="269" t="s">
        <v>204</v>
      </c>
      <c r="C3958" s="270">
        <v>475.13215000000002</v>
      </c>
      <c r="D3958" s="270">
        <v>200.68074999999999</v>
      </c>
      <c r="E3958" s="270">
        <v>104.31795</v>
      </c>
      <c r="F3958" s="270">
        <v>8.7771000000000008</v>
      </c>
      <c r="G3958" s="270">
        <v>102.66555</v>
      </c>
      <c r="H3958" s="270">
        <v>891.57350000000008</v>
      </c>
    </row>
    <row r="3959" spans="1:8">
      <c r="A3959" s="268">
        <v>42169</v>
      </c>
      <c r="B3959" s="269" t="s">
        <v>205</v>
      </c>
      <c r="C3959" s="270">
        <v>24.576049999999999</v>
      </c>
      <c r="D3959" s="270">
        <v>10.3802</v>
      </c>
      <c r="E3959" s="270">
        <v>5.3957999999999995</v>
      </c>
      <c r="F3959" s="270">
        <v>0.45390000000000003</v>
      </c>
      <c r="G3959" s="270">
        <v>5.3099499999999997</v>
      </c>
      <c r="H3959" s="270">
        <v>46.115899999999996</v>
      </c>
    </row>
    <row r="3960" spans="1:8">
      <c r="A3960" s="268">
        <v>42169</v>
      </c>
      <c r="B3960" s="269" t="s">
        <v>71</v>
      </c>
      <c r="C3960" s="270">
        <v>0</v>
      </c>
      <c r="D3960" s="270">
        <v>0</v>
      </c>
      <c r="E3960" s="270">
        <v>0</v>
      </c>
      <c r="F3960" s="270">
        <v>0</v>
      </c>
      <c r="G3960" s="270">
        <v>0</v>
      </c>
      <c r="H3960" s="270">
        <v>0</v>
      </c>
    </row>
    <row r="3961" spans="1:8">
      <c r="A3961" s="268">
        <v>42169</v>
      </c>
      <c r="B3961" s="269" t="s">
        <v>206</v>
      </c>
      <c r="C3961" s="270">
        <v>0</v>
      </c>
      <c r="D3961" s="270">
        <v>0</v>
      </c>
      <c r="E3961" s="270">
        <v>0</v>
      </c>
      <c r="F3961" s="270">
        <v>0</v>
      </c>
      <c r="G3961" s="270">
        <v>0</v>
      </c>
      <c r="H3961" s="270">
        <v>0</v>
      </c>
    </row>
    <row r="3962" spans="1:8">
      <c r="A3962" s="268">
        <v>42170</v>
      </c>
      <c r="B3962" s="269" t="s">
        <v>185</v>
      </c>
      <c r="C3962" s="270">
        <v>0</v>
      </c>
      <c r="D3962" s="270">
        <v>0</v>
      </c>
      <c r="E3962" s="270">
        <v>0</v>
      </c>
      <c r="F3962" s="270">
        <v>0</v>
      </c>
      <c r="G3962" s="270">
        <v>0</v>
      </c>
      <c r="H3962" s="270">
        <v>0</v>
      </c>
    </row>
    <row r="3963" spans="1:8">
      <c r="A3963" s="268">
        <v>42170</v>
      </c>
      <c r="B3963" s="269" t="s">
        <v>186</v>
      </c>
      <c r="C3963" s="270">
        <v>0</v>
      </c>
      <c r="D3963" s="270">
        <v>0</v>
      </c>
      <c r="E3963" s="270">
        <v>0</v>
      </c>
      <c r="F3963" s="270">
        <v>0</v>
      </c>
      <c r="G3963" s="270">
        <v>0</v>
      </c>
      <c r="H3963" s="270">
        <v>0</v>
      </c>
    </row>
    <row r="3964" spans="1:8">
      <c r="A3964" s="268">
        <v>42170</v>
      </c>
      <c r="B3964" s="269" t="s">
        <v>187</v>
      </c>
      <c r="C3964" s="270">
        <v>0</v>
      </c>
      <c r="D3964" s="270">
        <v>0</v>
      </c>
      <c r="E3964" s="270">
        <v>0</v>
      </c>
      <c r="F3964" s="270">
        <v>0</v>
      </c>
      <c r="G3964" s="270">
        <v>0</v>
      </c>
      <c r="H3964" s="270">
        <v>0</v>
      </c>
    </row>
    <row r="3965" spans="1:8">
      <c r="A3965" s="268">
        <v>42170</v>
      </c>
      <c r="B3965" s="269" t="s">
        <v>188</v>
      </c>
      <c r="C3965" s="270">
        <v>0</v>
      </c>
      <c r="D3965" s="270">
        <v>0</v>
      </c>
      <c r="E3965" s="270">
        <v>0</v>
      </c>
      <c r="F3965" s="270">
        <v>0</v>
      </c>
      <c r="G3965" s="270">
        <v>0</v>
      </c>
      <c r="H3965" s="270">
        <v>0</v>
      </c>
    </row>
    <row r="3966" spans="1:8">
      <c r="A3966" s="268">
        <v>42170</v>
      </c>
      <c r="B3966" s="269" t="s">
        <v>189</v>
      </c>
      <c r="C3966" s="270">
        <v>0</v>
      </c>
      <c r="D3966" s="270">
        <v>0</v>
      </c>
      <c r="E3966" s="270">
        <v>0</v>
      </c>
      <c r="F3966" s="270">
        <v>0</v>
      </c>
      <c r="G3966" s="270">
        <v>0</v>
      </c>
      <c r="H3966" s="270">
        <v>0</v>
      </c>
    </row>
    <row r="3967" spans="1:8">
      <c r="A3967" s="268">
        <v>42170</v>
      </c>
      <c r="B3967" s="269" t="s">
        <v>190</v>
      </c>
      <c r="C3967" s="270">
        <v>0</v>
      </c>
      <c r="D3967" s="270">
        <v>0</v>
      </c>
      <c r="E3967" s="270">
        <v>0</v>
      </c>
      <c r="F3967" s="270">
        <v>0</v>
      </c>
      <c r="G3967" s="270">
        <v>0</v>
      </c>
      <c r="H3967" s="270">
        <v>0</v>
      </c>
    </row>
    <row r="3968" spans="1:8">
      <c r="A3968" s="268">
        <v>42170</v>
      </c>
      <c r="B3968" s="269" t="s">
        <v>191</v>
      </c>
      <c r="C3968" s="270">
        <v>151.55074999999999</v>
      </c>
      <c r="D3968" s="270">
        <v>64.010099999999994</v>
      </c>
      <c r="E3968" s="270">
        <v>33.274099999999997</v>
      </c>
      <c r="F3968" s="270">
        <v>2.7999000000000001</v>
      </c>
      <c r="G3968" s="270">
        <v>32.746249999999996</v>
      </c>
      <c r="H3968" s="270">
        <v>284.38109999999995</v>
      </c>
    </row>
    <row r="3969" spans="1:8">
      <c r="A3969" s="268">
        <v>42170</v>
      </c>
      <c r="B3969" s="269" t="s">
        <v>192</v>
      </c>
      <c r="C3969" s="270">
        <v>946.1690000000001</v>
      </c>
      <c r="D3969" s="270">
        <v>399.6309</v>
      </c>
      <c r="E3969" s="270">
        <v>207.73745</v>
      </c>
      <c r="F3969" s="270">
        <v>17.478549999999998</v>
      </c>
      <c r="G3969" s="270">
        <v>204.44540000000001</v>
      </c>
      <c r="H3969" s="270">
        <v>1775.4613000000002</v>
      </c>
    </row>
    <row r="3970" spans="1:8">
      <c r="A3970" s="268">
        <v>42170</v>
      </c>
      <c r="B3970" s="269" t="s">
        <v>193</v>
      </c>
      <c r="C3970" s="270">
        <v>3031.0175499999996</v>
      </c>
      <c r="D3970" s="270">
        <v>1280.2028500000001</v>
      </c>
      <c r="E3970" s="270">
        <v>665.47860000000003</v>
      </c>
      <c r="F3970" s="270">
        <v>55.990349999999992</v>
      </c>
      <c r="G3970" s="270">
        <v>654.93349999999998</v>
      </c>
      <c r="H3970" s="270">
        <v>5687.6228499999997</v>
      </c>
    </row>
    <row r="3971" spans="1:8">
      <c r="A3971" s="268">
        <v>42170</v>
      </c>
      <c r="B3971" s="269" t="s">
        <v>65</v>
      </c>
      <c r="C3971" s="270">
        <v>6189.0106500000002</v>
      </c>
      <c r="D3971" s="270">
        <v>2614.0364500000001</v>
      </c>
      <c r="E3971" s="270">
        <v>1358.8355000000001</v>
      </c>
      <c r="F3971" s="270">
        <v>114.3267</v>
      </c>
      <c r="G3971" s="270">
        <v>1337.3024499999999</v>
      </c>
      <c r="H3971" s="270">
        <v>11613.51175</v>
      </c>
    </row>
    <row r="3972" spans="1:8">
      <c r="A3972" s="268">
        <v>42170</v>
      </c>
      <c r="B3972" s="269" t="s">
        <v>194</v>
      </c>
      <c r="C3972" s="270">
        <v>8515.521850000001</v>
      </c>
      <c r="D3972" s="270">
        <v>3596.6789499999995</v>
      </c>
      <c r="E3972" s="270">
        <v>1869.6362000000001</v>
      </c>
      <c r="F3972" s="270">
        <v>157.30354999999997</v>
      </c>
      <c r="G3972" s="270">
        <v>1840.00775</v>
      </c>
      <c r="H3972" s="270">
        <v>15979.148299999999</v>
      </c>
    </row>
    <row r="3973" spans="1:8">
      <c r="A3973" s="268">
        <v>42170</v>
      </c>
      <c r="B3973" s="269" t="s">
        <v>195</v>
      </c>
      <c r="C3973" s="270">
        <v>10297.268899999999</v>
      </c>
      <c r="D3973" s="270">
        <v>4349.2307000000001</v>
      </c>
      <c r="E3973" s="270">
        <v>2260.82915</v>
      </c>
      <c r="F3973" s="270">
        <v>190.21639999999999</v>
      </c>
      <c r="G3973" s="270">
        <v>2225.0025000000001</v>
      </c>
      <c r="H3973" s="270">
        <v>19322.54765</v>
      </c>
    </row>
    <row r="3974" spans="1:8">
      <c r="A3974" s="268">
        <v>42170</v>
      </c>
      <c r="B3974" s="269" t="s">
        <v>196</v>
      </c>
      <c r="C3974" s="270">
        <v>12591.0126</v>
      </c>
      <c r="D3974" s="270">
        <v>5318.0335000000005</v>
      </c>
      <c r="E3974" s="270">
        <v>2764.4354499999999</v>
      </c>
      <c r="F3974" s="270">
        <v>232.58804999999998</v>
      </c>
      <c r="G3974" s="270">
        <v>2720.6272999999997</v>
      </c>
      <c r="H3974" s="270">
        <v>23626.696900000003</v>
      </c>
    </row>
    <row r="3975" spans="1:8">
      <c r="A3975" s="268">
        <v>42170</v>
      </c>
      <c r="B3975" s="269" t="s">
        <v>197</v>
      </c>
      <c r="C3975" s="270">
        <v>11444.140749999999</v>
      </c>
      <c r="D3975" s="270">
        <v>4833.6320999999998</v>
      </c>
      <c r="E3975" s="270">
        <v>2512.6322999999998</v>
      </c>
      <c r="F3975" s="270">
        <v>211.40179999999998</v>
      </c>
      <c r="G3975" s="270">
        <v>2472.8148999999999</v>
      </c>
      <c r="H3975" s="270">
        <v>21474.62185</v>
      </c>
    </row>
    <row r="3976" spans="1:8">
      <c r="A3976" s="268">
        <v>42170</v>
      </c>
      <c r="B3976" s="269" t="s">
        <v>198</v>
      </c>
      <c r="C3976" s="270">
        <v>11677.6111</v>
      </c>
      <c r="D3976" s="270">
        <v>4932.2422999999999</v>
      </c>
      <c r="E3976" s="270">
        <v>2563.8924000000002</v>
      </c>
      <c r="F3976" s="270">
        <v>215.71469999999999</v>
      </c>
      <c r="G3976" s="270">
        <v>2523.2623999999996</v>
      </c>
      <c r="H3976" s="270">
        <v>21912.722899999997</v>
      </c>
    </row>
    <row r="3977" spans="1:8">
      <c r="A3977" s="268">
        <v>42170</v>
      </c>
      <c r="B3977" s="269" t="s">
        <v>199</v>
      </c>
      <c r="C3977" s="270">
        <v>8495.0419499999989</v>
      </c>
      <c r="D3977" s="270">
        <v>3588.0293500000002</v>
      </c>
      <c r="E3977" s="270">
        <v>1865.1397000000002</v>
      </c>
      <c r="F3977" s="270">
        <v>156.92444999999998</v>
      </c>
      <c r="G3977" s="270">
        <v>1835.5826500000001</v>
      </c>
      <c r="H3977" s="270">
        <v>15940.7181</v>
      </c>
    </row>
    <row r="3978" spans="1:8">
      <c r="A3978" s="268">
        <v>42170</v>
      </c>
      <c r="B3978" s="269" t="s">
        <v>200</v>
      </c>
      <c r="C3978" s="270">
        <v>4632.5425000000005</v>
      </c>
      <c r="D3978" s="270">
        <v>1956.6345499999998</v>
      </c>
      <c r="E3978" s="270">
        <v>1017.1032</v>
      </c>
      <c r="F3978" s="270">
        <v>85.574600000000004</v>
      </c>
      <c r="G3978" s="270">
        <v>1000.9855000000001</v>
      </c>
      <c r="H3978" s="270">
        <v>8692.8403499999986</v>
      </c>
    </row>
    <row r="3979" spans="1:8">
      <c r="A3979" s="268">
        <v>42170</v>
      </c>
      <c r="B3979" s="269" t="s">
        <v>201</v>
      </c>
      <c r="C3979" s="270">
        <v>2068.4647999999997</v>
      </c>
      <c r="D3979" s="270">
        <v>873.65210000000002</v>
      </c>
      <c r="E3979" s="270">
        <v>454.14395000000002</v>
      </c>
      <c r="F3979" s="270">
        <v>38.210050000000003</v>
      </c>
      <c r="G3979" s="270">
        <v>446.94785000000002</v>
      </c>
      <c r="H3979" s="270">
        <v>3881.4187499999998</v>
      </c>
    </row>
    <row r="3980" spans="1:8">
      <c r="A3980" s="268">
        <v>42170</v>
      </c>
      <c r="B3980" s="269" t="s">
        <v>202</v>
      </c>
      <c r="C3980" s="270">
        <v>761.85074999999995</v>
      </c>
      <c r="D3980" s="270">
        <v>321.78109999999998</v>
      </c>
      <c r="E3980" s="270">
        <v>167.26894999999999</v>
      </c>
      <c r="F3980" s="270">
        <v>14.073449999999998</v>
      </c>
      <c r="G3980" s="270">
        <v>164.61865</v>
      </c>
      <c r="H3980" s="270">
        <v>1429.5928999999999</v>
      </c>
    </row>
    <row r="3981" spans="1:8">
      <c r="A3981" s="268">
        <v>42170</v>
      </c>
      <c r="B3981" s="269" t="s">
        <v>203</v>
      </c>
      <c r="C3981" s="270">
        <v>757.75459999999998</v>
      </c>
      <c r="D3981" s="270">
        <v>320.05049999999994</v>
      </c>
      <c r="E3981" s="270">
        <v>166.36965000000001</v>
      </c>
      <c r="F3981" s="270">
        <v>13.9978</v>
      </c>
      <c r="G3981" s="270">
        <v>163.73295000000002</v>
      </c>
      <c r="H3981" s="270">
        <v>1421.9054999999998</v>
      </c>
    </row>
    <row r="3982" spans="1:8">
      <c r="A3982" s="268">
        <v>42170</v>
      </c>
      <c r="B3982" s="269" t="s">
        <v>204</v>
      </c>
      <c r="C3982" s="270">
        <v>208.89430000000002</v>
      </c>
      <c r="D3982" s="270">
        <v>88.22999999999999</v>
      </c>
      <c r="E3982" s="270">
        <v>45.8643</v>
      </c>
      <c r="F3982" s="270">
        <v>3.859</v>
      </c>
      <c r="G3982" s="270">
        <v>45.137549999999997</v>
      </c>
      <c r="H3982" s="270">
        <v>391.98514999999998</v>
      </c>
    </row>
    <row r="3983" spans="1:8">
      <c r="A3983" s="268">
        <v>42170</v>
      </c>
      <c r="B3983" s="269" t="s">
        <v>205</v>
      </c>
      <c r="C3983" s="270">
        <v>24.576049999999999</v>
      </c>
      <c r="D3983" s="270">
        <v>10.3802</v>
      </c>
      <c r="E3983" s="270">
        <v>5.3957999999999995</v>
      </c>
      <c r="F3983" s="270">
        <v>0.45390000000000003</v>
      </c>
      <c r="G3983" s="270">
        <v>5.3099499999999997</v>
      </c>
      <c r="H3983" s="270">
        <v>46.115899999999996</v>
      </c>
    </row>
    <row r="3984" spans="1:8">
      <c r="A3984" s="268">
        <v>42170</v>
      </c>
      <c r="B3984" s="269" t="s">
        <v>71</v>
      </c>
      <c r="C3984" s="270">
        <v>0</v>
      </c>
      <c r="D3984" s="270">
        <v>0</v>
      </c>
      <c r="E3984" s="270">
        <v>0</v>
      </c>
      <c r="F3984" s="270">
        <v>0</v>
      </c>
      <c r="G3984" s="270">
        <v>0</v>
      </c>
      <c r="H3984" s="270">
        <v>0</v>
      </c>
    </row>
    <row r="3985" spans="1:8">
      <c r="A3985" s="268">
        <v>42170</v>
      </c>
      <c r="B3985" s="269" t="s">
        <v>206</v>
      </c>
      <c r="C3985" s="270">
        <v>0</v>
      </c>
      <c r="D3985" s="270">
        <v>0</v>
      </c>
      <c r="E3985" s="270">
        <v>0</v>
      </c>
      <c r="F3985" s="270">
        <v>0</v>
      </c>
      <c r="G3985" s="270">
        <v>0</v>
      </c>
      <c r="H3985" s="270">
        <v>0</v>
      </c>
    </row>
    <row r="3986" spans="1:8">
      <c r="A3986" s="268">
        <v>42171</v>
      </c>
      <c r="B3986" s="269" t="s">
        <v>185</v>
      </c>
      <c r="C3986" s="270">
        <v>0</v>
      </c>
      <c r="D3986" s="270">
        <v>0</v>
      </c>
      <c r="E3986" s="270">
        <v>0</v>
      </c>
      <c r="F3986" s="270">
        <v>0</v>
      </c>
      <c r="G3986" s="270">
        <v>0</v>
      </c>
      <c r="H3986" s="270">
        <v>0</v>
      </c>
    </row>
    <row r="3987" spans="1:8">
      <c r="A3987" s="268">
        <v>42171</v>
      </c>
      <c r="B3987" s="269" t="s">
        <v>186</v>
      </c>
      <c r="C3987" s="270">
        <v>0</v>
      </c>
      <c r="D3987" s="270">
        <v>0</v>
      </c>
      <c r="E3987" s="270">
        <v>0</v>
      </c>
      <c r="F3987" s="270">
        <v>0</v>
      </c>
      <c r="G3987" s="270">
        <v>0</v>
      </c>
      <c r="H3987" s="270">
        <v>0</v>
      </c>
    </row>
    <row r="3988" spans="1:8">
      <c r="A3988" s="268">
        <v>42171</v>
      </c>
      <c r="B3988" s="269" t="s">
        <v>187</v>
      </c>
      <c r="C3988" s="270">
        <v>0</v>
      </c>
      <c r="D3988" s="270">
        <v>0</v>
      </c>
      <c r="E3988" s="270">
        <v>0</v>
      </c>
      <c r="F3988" s="270">
        <v>0</v>
      </c>
      <c r="G3988" s="270">
        <v>0</v>
      </c>
      <c r="H3988" s="270">
        <v>0</v>
      </c>
    </row>
    <row r="3989" spans="1:8">
      <c r="A3989" s="268">
        <v>42171</v>
      </c>
      <c r="B3989" s="269" t="s">
        <v>188</v>
      </c>
      <c r="C3989" s="270">
        <v>0</v>
      </c>
      <c r="D3989" s="270">
        <v>0</v>
      </c>
      <c r="E3989" s="270">
        <v>0</v>
      </c>
      <c r="F3989" s="270">
        <v>0</v>
      </c>
      <c r="G3989" s="270">
        <v>0</v>
      </c>
      <c r="H3989" s="270">
        <v>0</v>
      </c>
    </row>
    <row r="3990" spans="1:8">
      <c r="A3990" s="268">
        <v>42171</v>
      </c>
      <c r="B3990" s="269" t="s">
        <v>189</v>
      </c>
      <c r="C3990" s="270">
        <v>4.0961499999999997</v>
      </c>
      <c r="D3990" s="270">
        <v>1.7297500000000001</v>
      </c>
      <c r="E3990" s="270">
        <v>0.89929999999999999</v>
      </c>
      <c r="F3990" s="270">
        <v>7.5649999999999995E-2</v>
      </c>
      <c r="G3990" s="270">
        <v>0.88484999999999991</v>
      </c>
      <c r="H3990" s="270">
        <v>7.6856999999999998</v>
      </c>
    </row>
    <row r="3991" spans="1:8">
      <c r="A3991" s="268">
        <v>42171</v>
      </c>
      <c r="B3991" s="269" t="s">
        <v>190</v>
      </c>
      <c r="C3991" s="270">
        <v>0</v>
      </c>
      <c r="D3991" s="270">
        <v>0</v>
      </c>
      <c r="E3991" s="270">
        <v>0</v>
      </c>
      <c r="F3991" s="270">
        <v>0</v>
      </c>
      <c r="G3991" s="270">
        <v>0</v>
      </c>
      <c r="H3991" s="270">
        <v>0</v>
      </c>
    </row>
    <row r="3992" spans="1:8">
      <c r="A3992" s="268">
        <v>42171</v>
      </c>
      <c r="B3992" s="269" t="s">
        <v>191</v>
      </c>
      <c r="C3992" s="270">
        <v>172.03065000000001</v>
      </c>
      <c r="D3992" s="270">
        <v>72.660550000000001</v>
      </c>
      <c r="E3992" s="270">
        <v>37.770600000000002</v>
      </c>
      <c r="F3992" s="270">
        <v>3.17815</v>
      </c>
      <c r="G3992" s="270">
        <v>37.172199999999997</v>
      </c>
      <c r="H3992" s="270">
        <v>322.81214999999997</v>
      </c>
    </row>
    <row r="3993" spans="1:8">
      <c r="A3993" s="268">
        <v>42171</v>
      </c>
      <c r="B3993" s="269" t="s">
        <v>192</v>
      </c>
      <c r="C3993" s="270">
        <v>1073.14455</v>
      </c>
      <c r="D3993" s="270">
        <v>453.26080000000002</v>
      </c>
      <c r="E3993" s="270">
        <v>235.61574999999999</v>
      </c>
      <c r="F3993" s="270">
        <v>19.823699999999999</v>
      </c>
      <c r="G3993" s="270">
        <v>231.88170000000002</v>
      </c>
      <c r="H3993" s="270">
        <v>2013.7265</v>
      </c>
    </row>
    <row r="3994" spans="1:8">
      <c r="A3994" s="268">
        <v>42171</v>
      </c>
      <c r="B3994" s="269" t="s">
        <v>193</v>
      </c>
      <c r="C3994" s="270">
        <v>3051.4974499999998</v>
      </c>
      <c r="D3994" s="270">
        <v>1288.8533</v>
      </c>
      <c r="E3994" s="270">
        <v>669.9751</v>
      </c>
      <c r="F3994" s="270">
        <v>56.368600000000001</v>
      </c>
      <c r="G3994" s="270">
        <v>659.35860000000002</v>
      </c>
      <c r="H3994" s="270">
        <v>5726.0530500000004</v>
      </c>
    </row>
    <row r="3995" spans="1:8">
      <c r="A3995" s="268">
        <v>42171</v>
      </c>
      <c r="B3995" s="269" t="s">
        <v>65</v>
      </c>
      <c r="C3995" s="270">
        <v>5976.0201999999999</v>
      </c>
      <c r="D3995" s="270">
        <v>2524.0767000000001</v>
      </c>
      <c r="E3995" s="270">
        <v>1312.07275</v>
      </c>
      <c r="F3995" s="270">
        <v>110.39204999999998</v>
      </c>
      <c r="G3995" s="270">
        <v>1291.2800500000001</v>
      </c>
      <c r="H3995" s="270">
        <v>11213.84175</v>
      </c>
    </row>
    <row r="3996" spans="1:8">
      <c r="A3996" s="268">
        <v>42171</v>
      </c>
      <c r="B3996" s="269" t="s">
        <v>194</v>
      </c>
      <c r="C3996" s="270">
        <v>9359.2913499999995</v>
      </c>
      <c r="D3996" s="270">
        <v>3953.0601499999998</v>
      </c>
      <c r="E3996" s="270">
        <v>2054.8911499999999</v>
      </c>
      <c r="F3996" s="270">
        <v>172.89</v>
      </c>
      <c r="G3996" s="270">
        <v>2022.3276499999997</v>
      </c>
      <c r="H3996" s="270">
        <v>17562.460299999999</v>
      </c>
    </row>
    <row r="3997" spans="1:8">
      <c r="A3997" s="268">
        <v>42171</v>
      </c>
      <c r="B3997" s="269" t="s">
        <v>195</v>
      </c>
      <c r="C3997" s="270">
        <v>11947.945100000001</v>
      </c>
      <c r="D3997" s="270">
        <v>5046.4227999999994</v>
      </c>
      <c r="E3997" s="270">
        <v>2623.2453499999997</v>
      </c>
      <c r="F3997" s="270">
        <v>220.70844999999997</v>
      </c>
      <c r="G3997" s="270">
        <v>2581.6752499999998</v>
      </c>
      <c r="H3997" s="270">
        <v>22419.996949999997</v>
      </c>
    </row>
    <row r="3998" spans="1:8">
      <c r="A3998" s="268">
        <v>42171</v>
      </c>
      <c r="B3998" s="269" t="s">
        <v>196</v>
      </c>
      <c r="C3998" s="270">
        <v>13610.9089</v>
      </c>
      <c r="D3998" s="270">
        <v>5748.8041499999999</v>
      </c>
      <c r="E3998" s="270">
        <v>2988.3594499999999</v>
      </c>
      <c r="F3998" s="270">
        <v>251.42745000000002</v>
      </c>
      <c r="G3998" s="270">
        <v>2941.0034000000001</v>
      </c>
      <c r="H3998" s="270">
        <v>25540.503349999999</v>
      </c>
    </row>
    <row r="3999" spans="1:8">
      <c r="A3999" s="268">
        <v>42171</v>
      </c>
      <c r="B3999" s="269" t="s">
        <v>197</v>
      </c>
      <c r="C3999" s="270">
        <v>13823.89935</v>
      </c>
      <c r="D3999" s="270">
        <v>5838.7647500000003</v>
      </c>
      <c r="E3999" s="270">
        <v>3035.1230500000001</v>
      </c>
      <c r="F3999" s="270">
        <v>255.36209999999997</v>
      </c>
      <c r="G3999" s="270">
        <v>2987.0257999999999</v>
      </c>
      <c r="H3999" s="270">
        <v>25940.175050000002</v>
      </c>
    </row>
    <row r="4000" spans="1:8">
      <c r="A4000" s="268">
        <v>42171</v>
      </c>
      <c r="B4000" s="269" t="s">
        <v>198</v>
      </c>
      <c r="C4000" s="270">
        <v>14094.23335</v>
      </c>
      <c r="D4000" s="270">
        <v>5952.9452499999998</v>
      </c>
      <c r="E4000" s="270">
        <v>3094.47685</v>
      </c>
      <c r="F4000" s="270">
        <v>260.35584999999998</v>
      </c>
      <c r="G4000" s="270">
        <v>3045.4386500000001</v>
      </c>
      <c r="H4000" s="270">
        <v>26447.449949999998</v>
      </c>
    </row>
    <row r="4001" spans="1:8">
      <c r="A4001" s="268">
        <v>42171</v>
      </c>
      <c r="B4001" s="269" t="s">
        <v>199</v>
      </c>
      <c r="C4001" s="270">
        <v>12976.0337</v>
      </c>
      <c r="D4001" s="270">
        <v>5480.6538</v>
      </c>
      <c r="E4001" s="270">
        <v>2848.9688000000001</v>
      </c>
      <c r="F4001" s="270">
        <v>239.7</v>
      </c>
      <c r="G4001" s="270">
        <v>2803.8218999999999</v>
      </c>
      <c r="H4001" s="270">
        <v>24349.178199999998</v>
      </c>
    </row>
    <row r="4002" spans="1:8">
      <c r="A4002" s="268">
        <v>42171</v>
      </c>
      <c r="B4002" s="269" t="s">
        <v>200</v>
      </c>
      <c r="C4002" s="270">
        <v>11476.90825</v>
      </c>
      <c r="D4002" s="270">
        <v>4847.4726499999997</v>
      </c>
      <c r="E4002" s="270">
        <v>2519.8267000000001</v>
      </c>
      <c r="F4002" s="270">
        <v>212.00784999999999</v>
      </c>
      <c r="G4002" s="270">
        <v>2479.8953999999999</v>
      </c>
      <c r="H4002" s="270">
        <v>21536.110850000001</v>
      </c>
    </row>
    <row r="4003" spans="1:8">
      <c r="A4003" s="268">
        <v>42171</v>
      </c>
      <c r="B4003" s="269" t="s">
        <v>201</v>
      </c>
      <c r="C4003" s="270">
        <v>8482.7543499999992</v>
      </c>
      <c r="D4003" s="270">
        <v>3582.8392499999995</v>
      </c>
      <c r="E4003" s="270">
        <v>1862.4418000000001</v>
      </c>
      <c r="F4003" s="270">
        <v>156.69749999999999</v>
      </c>
      <c r="G4003" s="270">
        <v>1832.9280999999999</v>
      </c>
      <c r="H4003" s="270">
        <v>15917.660999999996</v>
      </c>
    </row>
    <row r="4004" spans="1:8">
      <c r="A4004" s="268">
        <v>42171</v>
      </c>
      <c r="B4004" s="269" t="s">
        <v>202</v>
      </c>
      <c r="C4004" s="270">
        <v>4837.3406499999992</v>
      </c>
      <c r="D4004" s="270">
        <v>2043.1348</v>
      </c>
      <c r="E4004" s="270">
        <v>1062.0681999999999</v>
      </c>
      <c r="F4004" s="270">
        <v>89.357949999999988</v>
      </c>
      <c r="G4004" s="270">
        <v>1045.2382</v>
      </c>
      <c r="H4004" s="270">
        <v>9077.1398000000008</v>
      </c>
    </row>
    <row r="4005" spans="1:8">
      <c r="A4005" s="268">
        <v>42171</v>
      </c>
      <c r="B4005" s="269" t="s">
        <v>203</v>
      </c>
      <c r="C4005" s="270">
        <v>2027.5050000000001</v>
      </c>
      <c r="D4005" s="270">
        <v>856.35204999999996</v>
      </c>
      <c r="E4005" s="270">
        <v>445.15179999999998</v>
      </c>
      <c r="F4005" s="270">
        <v>37.45355</v>
      </c>
      <c r="G4005" s="270">
        <v>438.09679999999997</v>
      </c>
      <c r="H4005" s="270">
        <v>3804.5592000000001</v>
      </c>
    </row>
    <row r="4006" spans="1:8">
      <c r="A4006" s="268">
        <v>42171</v>
      </c>
      <c r="B4006" s="269" t="s">
        <v>204</v>
      </c>
      <c r="C4006" s="270">
        <v>516.09195</v>
      </c>
      <c r="D4006" s="270">
        <v>217.98079999999999</v>
      </c>
      <c r="E4006" s="270">
        <v>113.31094999999999</v>
      </c>
      <c r="F4006" s="270">
        <v>9.5335999999999999</v>
      </c>
      <c r="G4006" s="270">
        <v>111.51575</v>
      </c>
      <c r="H4006" s="270">
        <v>968.43305000000009</v>
      </c>
    </row>
    <row r="4007" spans="1:8">
      <c r="A4007" s="268">
        <v>42171</v>
      </c>
      <c r="B4007" s="269" t="s">
        <v>205</v>
      </c>
      <c r="C4007" s="270">
        <v>32.767499999999998</v>
      </c>
      <c r="D4007" s="270">
        <v>13.839699999999999</v>
      </c>
      <c r="E4007" s="270">
        <v>7.1943999999999999</v>
      </c>
      <c r="F4007" s="270">
        <v>0.60519999999999996</v>
      </c>
      <c r="G4007" s="270">
        <v>7.0804999999999998</v>
      </c>
      <c r="H4007" s="270">
        <v>61.487299999999991</v>
      </c>
    </row>
    <row r="4008" spans="1:8">
      <c r="A4008" s="268">
        <v>42171</v>
      </c>
      <c r="B4008" s="269" t="s">
        <v>71</v>
      </c>
      <c r="C4008" s="270">
        <v>0</v>
      </c>
      <c r="D4008" s="270">
        <v>0</v>
      </c>
      <c r="E4008" s="270">
        <v>0</v>
      </c>
      <c r="F4008" s="270">
        <v>0</v>
      </c>
      <c r="G4008" s="270">
        <v>0</v>
      </c>
      <c r="H4008" s="270">
        <v>0</v>
      </c>
    </row>
    <row r="4009" spans="1:8">
      <c r="A4009" s="268">
        <v>42171</v>
      </c>
      <c r="B4009" s="269" t="s">
        <v>206</v>
      </c>
      <c r="C4009" s="270">
        <v>0</v>
      </c>
      <c r="D4009" s="270">
        <v>0</v>
      </c>
      <c r="E4009" s="270">
        <v>0</v>
      </c>
      <c r="F4009" s="270">
        <v>0</v>
      </c>
      <c r="G4009" s="270">
        <v>0</v>
      </c>
      <c r="H4009" s="270">
        <v>0</v>
      </c>
    </row>
    <row r="4010" spans="1:8">
      <c r="A4010" s="268">
        <v>42172</v>
      </c>
      <c r="B4010" s="269" t="s">
        <v>185</v>
      </c>
      <c r="C4010" s="270">
        <v>0</v>
      </c>
      <c r="D4010" s="270">
        <v>0</v>
      </c>
      <c r="E4010" s="270">
        <v>0</v>
      </c>
      <c r="F4010" s="270">
        <v>0</v>
      </c>
      <c r="G4010" s="270">
        <v>0</v>
      </c>
      <c r="H4010" s="270">
        <v>0</v>
      </c>
    </row>
    <row r="4011" spans="1:8">
      <c r="A4011" s="268">
        <v>42172</v>
      </c>
      <c r="B4011" s="269" t="s">
        <v>186</v>
      </c>
      <c r="C4011" s="270">
        <v>0</v>
      </c>
      <c r="D4011" s="270">
        <v>0</v>
      </c>
      <c r="E4011" s="270">
        <v>0</v>
      </c>
      <c r="F4011" s="270">
        <v>0</v>
      </c>
      <c r="G4011" s="270">
        <v>0</v>
      </c>
      <c r="H4011" s="270">
        <v>0</v>
      </c>
    </row>
    <row r="4012" spans="1:8">
      <c r="A4012" s="268">
        <v>42172</v>
      </c>
      <c r="B4012" s="269" t="s">
        <v>187</v>
      </c>
      <c r="C4012" s="270">
        <v>0</v>
      </c>
      <c r="D4012" s="270">
        <v>0</v>
      </c>
      <c r="E4012" s="270">
        <v>0</v>
      </c>
      <c r="F4012" s="270">
        <v>0</v>
      </c>
      <c r="G4012" s="270">
        <v>0</v>
      </c>
      <c r="H4012" s="270">
        <v>0</v>
      </c>
    </row>
    <row r="4013" spans="1:8">
      <c r="A4013" s="268">
        <v>42172</v>
      </c>
      <c r="B4013" s="269" t="s">
        <v>188</v>
      </c>
      <c r="C4013" s="270">
        <v>0</v>
      </c>
      <c r="D4013" s="270">
        <v>0</v>
      </c>
      <c r="E4013" s="270">
        <v>0</v>
      </c>
      <c r="F4013" s="270">
        <v>0</v>
      </c>
      <c r="G4013" s="270">
        <v>0</v>
      </c>
      <c r="H4013" s="270">
        <v>0</v>
      </c>
    </row>
    <row r="4014" spans="1:8">
      <c r="A4014" s="268">
        <v>42172</v>
      </c>
      <c r="B4014" s="269" t="s">
        <v>189</v>
      </c>
      <c r="C4014" s="270">
        <v>0</v>
      </c>
      <c r="D4014" s="270">
        <v>0</v>
      </c>
      <c r="E4014" s="270">
        <v>0</v>
      </c>
      <c r="F4014" s="270">
        <v>0</v>
      </c>
      <c r="G4014" s="270">
        <v>0</v>
      </c>
      <c r="H4014" s="270">
        <v>0</v>
      </c>
    </row>
    <row r="4015" spans="1:8">
      <c r="A4015" s="268">
        <v>42172</v>
      </c>
      <c r="B4015" s="269" t="s">
        <v>190</v>
      </c>
      <c r="C4015" s="270">
        <v>0</v>
      </c>
      <c r="D4015" s="270">
        <v>0</v>
      </c>
      <c r="E4015" s="270">
        <v>0</v>
      </c>
      <c r="F4015" s="270">
        <v>0</v>
      </c>
      <c r="G4015" s="270">
        <v>0</v>
      </c>
      <c r="H4015" s="270">
        <v>0</v>
      </c>
    </row>
    <row r="4016" spans="1:8">
      <c r="A4016" s="268">
        <v>42172</v>
      </c>
      <c r="B4016" s="269" t="s">
        <v>191</v>
      </c>
      <c r="C4016" s="270">
        <v>147.4546</v>
      </c>
      <c r="D4016" s="270">
        <v>62.280349999999999</v>
      </c>
      <c r="E4016" s="270">
        <v>32.3748</v>
      </c>
      <c r="F4016" s="270">
        <v>2.7242500000000001</v>
      </c>
      <c r="G4016" s="270">
        <v>31.8614</v>
      </c>
      <c r="H4016" s="270">
        <v>276.69540000000001</v>
      </c>
    </row>
    <row r="4017" spans="1:8">
      <c r="A4017" s="268">
        <v>42172</v>
      </c>
      <c r="B4017" s="269" t="s">
        <v>192</v>
      </c>
      <c r="C4017" s="270">
        <v>925.68910000000005</v>
      </c>
      <c r="D4017" s="270">
        <v>390.98129999999998</v>
      </c>
      <c r="E4017" s="270">
        <v>203.24095</v>
      </c>
      <c r="F4017" s="270">
        <v>17.099450000000001</v>
      </c>
      <c r="G4017" s="270">
        <v>200.02029999999999</v>
      </c>
      <c r="H4017" s="270">
        <v>1737.0310999999999</v>
      </c>
    </row>
    <row r="4018" spans="1:8">
      <c r="A4018" s="268">
        <v>42172</v>
      </c>
      <c r="B4018" s="269" t="s">
        <v>193</v>
      </c>
      <c r="C4018" s="270">
        <v>3031.0175499999996</v>
      </c>
      <c r="D4018" s="270">
        <v>1280.2028500000001</v>
      </c>
      <c r="E4018" s="270">
        <v>665.47860000000003</v>
      </c>
      <c r="F4018" s="270">
        <v>55.990349999999992</v>
      </c>
      <c r="G4018" s="270">
        <v>654.93349999999998</v>
      </c>
      <c r="H4018" s="270">
        <v>5687.6228499999997</v>
      </c>
    </row>
    <row r="4019" spans="1:8">
      <c r="A4019" s="268">
        <v>42172</v>
      </c>
      <c r="B4019" s="269" t="s">
        <v>65</v>
      </c>
      <c r="C4019" s="270">
        <v>6225.8742999999995</v>
      </c>
      <c r="D4019" s="270">
        <v>2629.6067499999999</v>
      </c>
      <c r="E4019" s="270">
        <v>1366.9292</v>
      </c>
      <c r="F4019" s="270">
        <v>115.00754999999999</v>
      </c>
      <c r="G4019" s="270">
        <v>1345.2677999999999</v>
      </c>
      <c r="H4019" s="270">
        <v>11682.685599999999</v>
      </c>
    </row>
    <row r="4020" spans="1:8">
      <c r="A4020" s="268">
        <v>42172</v>
      </c>
      <c r="B4020" s="269" t="s">
        <v>194</v>
      </c>
      <c r="C4020" s="270">
        <v>9580.4740999999995</v>
      </c>
      <c r="D4020" s="270">
        <v>4046.4802499999996</v>
      </c>
      <c r="E4020" s="270">
        <v>2103.4524999999999</v>
      </c>
      <c r="F4020" s="270">
        <v>176.97594999999998</v>
      </c>
      <c r="G4020" s="270">
        <v>2070.1197499999998</v>
      </c>
      <c r="H4020" s="270">
        <v>17977.502550000001</v>
      </c>
    </row>
    <row r="4021" spans="1:8">
      <c r="A4021" s="268">
        <v>42172</v>
      </c>
      <c r="B4021" s="269" t="s">
        <v>195</v>
      </c>
      <c r="C4021" s="270">
        <v>12115.8796</v>
      </c>
      <c r="D4021" s="270">
        <v>5117.35275</v>
      </c>
      <c r="E4021" s="270">
        <v>2660.1166499999999</v>
      </c>
      <c r="F4021" s="270">
        <v>223.81095000000002</v>
      </c>
      <c r="G4021" s="270">
        <v>2617.9625999999998</v>
      </c>
      <c r="H4021" s="270">
        <v>22735.12255</v>
      </c>
    </row>
    <row r="4022" spans="1:8">
      <c r="A4022" s="268">
        <v>42172</v>
      </c>
      <c r="B4022" s="269" t="s">
        <v>196</v>
      </c>
      <c r="C4022" s="270">
        <v>13823.89935</v>
      </c>
      <c r="D4022" s="270">
        <v>5838.7647500000003</v>
      </c>
      <c r="E4022" s="270">
        <v>3035.1230500000001</v>
      </c>
      <c r="F4022" s="270">
        <v>255.36209999999997</v>
      </c>
      <c r="G4022" s="270">
        <v>2987.0257999999999</v>
      </c>
      <c r="H4022" s="270">
        <v>25940.175050000002</v>
      </c>
    </row>
    <row r="4023" spans="1:8">
      <c r="A4023" s="268">
        <v>42172</v>
      </c>
      <c r="B4023" s="269" t="s">
        <v>197</v>
      </c>
      <c r="C4023" s="270">
        <v>14380.951099999998</v>
      </c>
      <c r="D4023" s="270">
        <v>6074.0455999999995</v>
      </c>
      <c r="E4023" s="270">
        <v>3157.4269999999997</v>
      </c>
      <c r="F4023" s="270">
        <v>265.65219999999999</v>
      </c>
      <c r="G4023" s="270">
        <v>3107.3917500000002</v>
      </c>
      <c r="H4023" s="270">
        <v>26985.467649999995</v>
      </c>
    </row>
    <row r="4024" spans="1:8">
      <c r="A4024" s="268">
        <v>42172</v>
      </c>
      <c r="B4024" s="269" t="s">
        <v>198</v>
      </c>
      <c r="C4024" s="270">
        <v>14274.456299999998</v>
      </c>
      <c r="D4024" s="270">
        <v>6029.0653000000002</v>
      </c>
      <c r="E4024" s="270">
        <v>3134.0460499999999</v>
      </c>
      <c r="F4024" s="270">
        <v>263.68529999999998</v>
      </c>
      <c r="G4024" s="270">
        <v>3084.3814000000002</v>
      </c>
      <c r="H4024" s="270">
        <v>26785.63435</v>
      </c>
    </row>
    <row r="4025" spans="1:8">
      <c r="A4025" s="268">
        <v>42172</v>
      </c>
      <c r="B4025" s="269" t="s">
        <v>199</v>
      </c>
      <c r="C4025" s="270">
        <v>13381.5347</v>
      </c>
      <c r="D4025" s="270">
        <v>5651.9245499999997</v>
      </c>
      <c r="E4025" s="270">
        <v>2937.9994999999999</v>
      </c>
      <c r="F4025" s="270">
        <v>247.19104999999999</v>
      </c>
      <c r="G4025" s="270">
        <v>2891.4415999999997</v>
      </c>
      <c r="H4025" s="270">
        <v>25110.091399999998</v>
      </c>
    </row>
    <row r="4026" spans="1:8">
      <c r="A4026" s="268">
        <v>42172</v>
      </c>
      <c r="B4026" s="269" t="s">
        <v>200</v>
      </c>
      <c r="C4026" s="270">
        <v>11501.4843</v>
      </c>
      <c r="D4026" s="270">
        <v>4857.8519999999999</v>
      </c>
      <c r="E4026" s="270">
        <v>2525.2224999999999</v>
      </c>
      <c r="F4026" s="270">
        <v>212.46174999999999</v>
      </c>
      <c r="G4026" s="270">
        <v>2485.2053500000002</v>
      </c>
      <c r="H4026" s="270">
        <v>21582.225899999998</v>
      </c>
    </row>
    <row r="4027" spans="1:8">
      <c r="A4027" s="268">
        <v>42172</v>
      </c>
      <c r="B4027" s="269" t="s">
        <v>201</v>
      </c>
      <c r="C4027" s="270">
        <v>8667.0725999999995</v>
      </c>
      <c r="D4027" s="270">
        <v>3660.68905</v>
      </c>
      <c r="E4027" s="270">
        <v>1902.9094500000001</v>
      </c>
      <c r="F4027" s="270">
        <v>160.1026</v>
      </c>
      <c r="G4027" s="270">
        <v>1872.75485</v>
      </c>
      <c r="H4027" s="270">
        <v>16263.528550000001</v>
      </c>
    </row>
    <row r="4028" spans="1:8">
      <c r="A4028" s="268">
        <v>42172</v>
      </c>
      <c r="B4028" s="269" t="s">
        <v>202</v>
      </c>
      <c r="C4028" s="270">
        <v>4775.9009500000002</v>
      </c>
      <c r="D4028" s="270">
        <v>2017.18515</v>
      </c>
      <c r="E4028" s="270">
        <v>1048.5787</v>
      </c>
      <c r="F4028" s="270">
        <v>88.223200000000006</v>
      </c>
      <c r="G4028" s="270">
        <v>1031.9620500000001</v>
      </c>
      <c r="H4028" s="270">
        <v>8961.8500499999991</v>
      </c>
    </row>
    <row r="4029" spans="1:8">
      <c r="A4029" s="268">
        <v>42172</v>
      </c>
      <c r="B4029" s="269" t="s">
        <v>203</v>
      </c>
      <c r="C4029" s="270">
        <v>1921.0102000000002</v>
      </c>
      <c r="D4029" s="270">
        <v>811.37174999999991</v>
      </c>
      <c r="E4029" s="270">
        <v>421.77</v>
      </c>
      <c r="F4029" s="270">
        <v>35.485799999999998</v>
      </c>
      <c r="G4029" s="270">
        <v>415.0856</v>
      </c>
      <c r="H4029" s="270">
        <v>3604.7233499999998</v>
      </c>
    </row>
    <row r="4030" spans="1:8">
      <c r="A4030" s="268">
        <v>42172</v>
      </c>
      <c r="B4030" s="269" t="s">
        <v>204</v>
      </c>
      <c r="C4030" s="270">
        <v>606.20384999999999</v>
      </c>
      <c r="D4030" s="270">
        <v>256.04039999999998</v>
      </c>
      <c r="E4030" s="270">
        <v>133.09555</v>
      </c>
      <c r="F4030" s="270">
        <v>11.197899999999999</v>
      </c>
      <c r="G4030" s="270">
        <v>130.98670000000001</v>
      </c>
      <c r="H4030" s="270">
        <v>1137.5244</v>
      </c>
    </row>
    <row r="4031" spans="1:8">
      <c r="A4031" s="268">
        <v>42172</v>
      </c>
      <c r="B4031" s="269" t="s">
        <v>205</v>
      </c>
      <c r="C4031" s="270">
        <v>49.151250000000005</v>
      </c>
      <c r="D4031" s="270">
        <v>20.760400000000001</v>
      </c>
      <c r="E4031" s="270">
        <v>10.791599999999999</v>
      </c>
      <c r="F4031" s="270">
        <v>0.90780000000000005</v>
      </c>
      <c r="G4031" s="270">
        <v>10.620749999999999</v>
      </c>
      <c r="H4031" s="270">
        <v>92.231799999999993</v>
      </c>
    </row>
    <row r="4032" spans="1:8">
      <c r="A4032" s="268">
        <v>42172</v>
      </c>
      <c r="B4032" s="269" t="s">
        <v>71</v>
      </c>
      <c r="C4032" s="270">
        <v>0</v>
      </c>
      <c r="D4032" s="270">
        <v>0</v>
      </c>
      <c r="E4032" s="270">
        <v>0</v>
      </c>
      <c r="F4032" s="270">
        <v>0</v>
      </c>
      <c r="G4032" s="270">
        <v>0</v>
      </c>
      <c r="H4032" s="270">
        <v>0</v>
      </c>
    </row>
    <row r="4033" spans="1:8">
      <c r="A4033" s="268">
        <v>42172</v>
      </c>
      <c r="B4033" s="269" t="s">
        <v>206</v>
      </c>
      <c r="C4033" s="270">
        <v>0</v>
      </c>
      <c r="D4033" s="270">
        <v>0</v>
      </c>
      <c r="E4033" s="270">
        <v>0</v>
      </c>
      <c r="F4033" s="270">
        <v>0</v>
      </c>
      <c r="G4033" s="270">
        <v>0</v>
      </c>
      <c r="H4033" s="270">
        <v>0</v>
      </c>
    </row>
    <row r="4034" spans="1:8">
      <c r="A4034" s="268">
        <v>42173</v>
      </c>
      <c r="B4034" s="269" t="s">
        <v>185</v>
      </c>
      <c r="C4034" s="270">
        <v>0</v>
      </c>
      <c r="D4034" s="270">
        <v>0</v>
      </c>
      <c r="E4034" s="270">
        <v>0</v>
      </c>
      <c r="F4034" s="270">
        <v>0</v>
      </c>
      <c r="G4034" s="270">
        <v>0</v>
      </c>
      <c r="H4034" s="270">
        <v>0</v>
      </c>
    </row>
    <row r="4035" spans="1:8">
      <c r="A4035" s="268">
        <v>42173</v>
      </c>
      <c r="B4035" s="269" t="s">
        <v>186</v>
      </c>
      <c r="C4035" s="270">
        <v>0</v>
      </c>
      <c r="D4035" s="270">
        <v>0</v>
      </c>
      <c r="E4035" s="270">
        <v>0</v>
      </c>
      <c r="F4035" s="270">
        <v>0</v>
      </c>
      <c r="G4035" s="270">
        <v>0</v>
      </c>
      <c r="H4035" s="270">
        <v>0</v>
      </c>
    </row>
    <row r="4036" spans="1:8">
      <c r="A4036" s="268">
        <v>42173</v>
      </c>
      <c r="B4036" s="269" t="s">
        <v>187</v>
      </c>
      <c r="C4036" s="270">
        <v>0</v>
      </c>
      <c r="D4036" s="270">
        <v>0</v>
      </c>
      <c r="E4036" s="270">
        <v>0</v>
      </c>
      <c r="F4036" s="270">
        <v>0</v>
      </c>
      <c r="G4036" s="270">
        <v>0</v>
      </c>
      <c r="H4036" s="270">
        <v>0</v>
      </c>
    </row>
    <row r="4037" spans="1:8">
      <c r="A4037" s="268">
        <v>42173</v>
      </c>
      <c r="B4037" s="269" t="s">
        <v>188</v>
      </c>
      <c r="C4037" s="270">
        <v>0</v>
      </c>
      <c r="D4037" s="270">
        <v>0</v>
      </c>
      <c r="E4037" s="270">
        <v>0</v>
      </c>
      <c r="F4037" s="270">
        <v>0</v>
      </c>
      <c r="G4037" s="270">
        <v>0</v>
      </c>
      <c r="H4037" s="270">
        <v>0</v>
      </c>
    </row>
    <row r="4038" spans="1:8">
      <c r="A4038" s="268">
        <v>42173</v>
      </c>
      <c r="B4038" s="269" t="s">
        <v>189</v>
      </c>
      <c r="C4038" s="270">
        <v>0</v>
      </c>
      <c r="D4038" s="270">
        <v>0</v>
      </c>
      <c r="E4038" s="270">
        <v>0</v>
      </c>
      <c r="F4038" s="270">
        <v>0</v>
      </c>
      <c r="G4038" s="270">
        <v>0</v>
      </c>
      <c r="H4038" s="270">
        <v>0</v>
      </c>
    </row>
    <row r="4039" spans="1:8">
      <c r="A4039" s="268">
        <v>42173</v>
      </c>
      <c r="B4039" s="269" t="s">
        <v>190</v>
      </c>
      <c r="C4039" s="270">
        <v>0</v>
      </c>
      <c r="D4039" s="270">
        <v>0</v>
      </c>
      <c r="E4039" s="270">
        <v>0</v>
      </c>
      <c r="F4039" s="270">
        <v>0</v>
      </c>
      <c r="G4039" s="270">
        <v>0</v>
      </c>
      <c r="H4039" s="270">
        <v>0</v>
      </c>
    </row>
    <row r="4040" spans="1:8">
      <c r="A4040" s="268">
        <v>42173</v>
      </c>
      <c r="B4040" s="269" t="s">
        <v>191</v>
      </c>
      <c r="C4040" s="270">
        <v>151.55074999999999</v>
      </c>
      <c r="D4040" s="270">
        <v>64.010099999999994</v>
      </c>
      <c r="E4040" s="270">
        <v>33.274099999999997</v>
      </c>
      <c r="F4040" s="270">
        <v>2.7999000000000001</v>
      </c>
      <c r="G4040" s="270">
        <v>32.746249999999996</v>
      </c>
      <c r="H4040" s="270">
        <v>284.38109999999995</v>
      </c>
    </row>
    <row r="4041" spans="1:8">
      <c r="A4041" s="268">
        <v>42173</v>
      </c>
      <c r="B4041" s="269" t="s">
        <v>192</v>
      </c>
      <c r="C4041" s="270">
        <v>999.41640000000007</v>
      </c>
      <c r="D4041" s="270">
        <v>422.12104999999997</v>
      </c>
      <c r="E4041" s="270">
        <v>219.42834999999999</v>
      </c>
      <c r="F4041" s="270">
        <v>18.462</v>
      </c>
      <c r="G4041" s="270">
        <v>215.95099999999999</v>
      </c>
      <c r="H4041" s="270">
        <v>1875.3788000000004</v>
      </c>
    </row>
    <row r="4042" spans="1:8">
      <c r="A4042" s="268">
        <v>42173</v>
      </c>
      <c r="B4042" s="269" t="s">
        <v>193</v>
      </c>
      <c r="C4042" s="270">
        <v>3047.4021499999999</v>
      </c>
      <c r="D4042" s="270">
        <v>1287.1235499999998</v>
      </c>
      <c r="E4042" s="270">
        <v>669.07579999999996</v>
      </c>
      <c r="F4042" s="270">
        <v>56.292950000000005</v>
      </c>
      <c r="G4042" s="270">
        <v>658.47289999999998</v>
      </c>
      <c r="H4042" s="270">
        <v>5718.3673499999995</v>
      </c>
    </row>
    <row r="4043" spans="1:8">
      <c r="A4043" s="268">
        <v>42173</v>
      </c>
      <c r="B4043" s="269" t="s">
        <v>65</v>
      </c>
      <c r="C4043" s="270">
        <v>6152.1469999999999</v>
      </c>
      <c r="D4043" s="270">
        <v>2598.4670000000001</v>
      </c>
      <c r="E4043" s="270">
        <v>1350.7418</v>
      </c>
      <c r="F4043" s="270">
        <v>113.64585</v>
      </c>
      <c r="G4043" s="270">
        <v>1329.3371</v>
      </c>
      <c r="H4043" s="270">
        <v>11544.338749999999</v>
      </c>
    </row>
    <row r="4044" spans="1:8">
      <c r="A4044" s="268">
        <v>42173</v>
      </c>
      <c r="B4044" s="269" t="s">
        <v>194</v>
      </c>
      <c r="C4044" s="270">
        <v>9433.0195000000003</v>
      </c>
      <c r="D4044" s="270">
        <v>3984.1998999999996</v>
      </c>
      <c r="E4044" s="270">
        <v>2071.0776999999998</v>
      </c>
      <c r="F4044" s="270">
        <v>174.2517</v>
      </c>
      <c r="G4044" s="270">
        <v>2038.2583500000001</v>
      </c>
      <c r="H4044" s="270">
        <v>17700.807150000001</v>
      </c>
    </row>
    <row r="4045" spans="1:8">
      <c r="A4045" s="268">
        <v>42173</v>
      </c>
      <c r="B4045" s="269" t="s">
        <v>195</v>
      </c>
      <c r="C4045" s="270">
        <v>11943.84895</v>
      </c>
      <c r="D4045" s="270">
        <v>5044.6930499999999</v>
      </c>
      <c r="E4045" s="270">
        <v>2622.3460499999997</v>
      </c>
      <c r="F4045" s="270">
        <v>220.63279999999997</v>
      </c>
      <c r="G4045" s="270">
        <v>2580.7903999999999</v>
      </c>
      <c r="H4045" s="270">
        <v>22412.311250000002</v>
      </c>
    </row>
    <row r="4046" spans="1:8">
      <c r="A4046" s="268">
        <v>42173</v>
      </c>
      <c r="B4046" s="269" t="s">
        <v>196</v>
      </c>
      <c r="C4046" s="270">
        <v>13684.636199999999</v>
      </c>
      <c r="D4046" s="270">
        <v>5779.9447500000006</v>
      </c>
      <c r="E4046" s="270">
        <v>3004.5468499999997</v>
      </c>
      <c r="F4046" s="270">
        <v>252.78999999999996</v>
      </c>
      <c r="G4046" s="270">
        <v>2956.9349499999998</v>
      </c>
      <c r="H4046" s="270">
        <v>25678.852750000002</v>
      </c>
    </row>
    <row r="4047" spans="1:8">
      <c r="A4047" s="268">
        <v>42173</v>
      </c>
      <c r="B4047" s="269" t="s">
        <v>197</v>
      </c>
      <c r="C4047" s="270">
        <v>14532.501850000001</v>
      </c>
      <c r="D4047" s="270">
        <v>6138.0556999999999</v>
      </c>
      <c r="E4047" s="270">
        <v>3190.7010999999998</v>
      </c>
      <c r="F4047" s="270">
        <v>268.45210000000003</v>
      </c>
      <c r="G4047" s="270">
        <v>3140.1388499999998</v>
      </c>
      <c r="H4047" s="270">
        <v>27269.849599999998</v>
      </c>
    </row>
    <row r="4048" spans="1:8">
      <c r="A4048" s="268">
        <v>42173</v>
      </c>
      <c r="B4048" s="269" t="s">
        <v>198</v>
      </c>
      <c r="C4048" s="270">
        <v>14491.54205</v>
      </c>
      <c r="D4048" s="270">
        <v>6120.7556500000001</v>
      </c>
      <c r="E4048" s="270">
        <v>3181.7080999999998</v>
      </c>
      <c r="F4048" s="270">
        <v>267.69559999999996</v>
      </c>
      <c r="G4048" s="270">
        <v>3131.28865</v>
      </c>
      <c r="H4048" s="270">
        <v>27192.99005</v>
      </c>
    </row>
    <row r="4049" spans="1:8">
      <c r="A4049" s="268">
        <v>42173</v>
      </c>
      <c r="B4049" s="269" t="s">
        <v>199</v>
      </c>
      <c r="C4049" s="270">
        <v>13528.989299999999</v>
      </c>
      <c r="D4049" s="270">
        <v>5714.2040499999994</v>
      </c>
      <c r="E4049" s="270">
        <v>2970.3734499999996</v>
      </c>
      <c r="F4049" s="270">
        <v>249.91444999999999</v>
      </c>
      <c r="G4049" s="270">
        <v>2923.3029999999999</v>
      </c>
      <c r="H4049" s="270">
        <v>25386.784250000001</v>
      </c>
    </row>
    <row r="4050" spans="1:8">
      <c r="A4050" s="268">
        <v>42173</v>
      </c>
      <c r="B4050" s="269" t="s">
        <v>200</v>
      </c>
      <c r="C4050" s="270">
        <v>11657.1312</v>
      </c>
      <c r="D4050" s="270">
        <v>4923.5927000000001</v>
      </c>
      <c r="E4050" s="270">
        <v>2559.3959</v>
      </c>
      <c r="F4050" s="270">
        <v>215.33644999999999</v>
      </c>
      <c r="G4050" s="270">
        <v>2518.8373000000001</v>
      </c>
      <c r="H4050" s="270">
        <v>21874.293549999999</v>
      </c>
    </row>
    <row r="4051" spans="1:8">
      <c r="A4051" s="268">
        <v>42173</v>
      </c>
      <c r="B4051" s="269" t="s">
        <v>201</v>
      </c>
      <c r="C4051" s="270">
        <v>8794.0481500000005</v>
      </c>
      <c r="D4051" s="270">
        <v>3714.3197999999993</v>
      </c>
      <c r="E4051" s="270">
        <v>1930.7877499999997</v>
      </c>
      <c r="F4051" s="270">
        <v>162.4486</v>
      </c>
      <c r="G4051" s="270">
        <v>1900.1911499999997</v>
      </c>
      <c r="H4051" s="270">
        <v>16501.795450000001</v>
      </c>
    </row>
    <row r="4052" spans="1:8">
      <c r="A4052" s="268">
        <v>42173</v>
      </c>
      <c r="B4052" s="269" t="s">
        <v>202</v>
      </c>
      <c r="C4052" s="270">
        <v>5128.1545499999993</v>
      </c>
      <c r="D4052" s="270">
        <v>2165.9657500000003</v>
      </c>
      <c r="E4052" s="270">
        <v>1125.9185</v>
      </c>
      <c r="F4052" s="270">
        <v>94.729950000000002</v>
      </c>
      <c r="G4052" s="270">
        <v>1108.0761499999999</v>
      </c>
      <c r="H4052" s="270">
        <v>9622.8449000000001</v>
      </c>
    </row>
    <row r="4053" spans="1:8">
      <c r="A4053" s="268">
        <v>42173</v>
      </c>
      <c r="B4053" s="269" t="s">
        <v>203</v>
      </c>
      <c r="C4053" s="270">
        <v>2052.0810500000002</v>
      </c>
      <c r="D4053" s="270">
        <v>866.73224999999991</v>
      </c>
      <c r="E4053" s="270">
        <v>450.54674999999992</v>
      </c>
      <c r="F4053" s="270">
        <v>37.907449999999997</v>
      </c>
      <c r="G4053" s="270">
        <v>443.40759999999995</v>
      </c>
      <c r="H4053" s="270">
        <v>3850.6750999999999</v>
      </c>
    </row>
    <row r="4054" spans="1:8">
      <c r="A4054" s="268">
        <v>42173</v>
      </c>
      <c r="B4054" s="269" t="s">
        <v>204</v>
      </c>
      <c r="C4054" s="270">
        <v>434.17319999999995</v>
      </c>
      <c r="D4054" s="270">
        <v>183.38069999999999</v>
      </c>
      <c r="E4054" s="270">
        <v>95.324950000000001</v>
      </c>
      <c r="F4054" s="270">
        <v>8.0206</v>
      </c>
      <c r="G4054" s="270">
        <v>93.814499999999995</v>
      </c>
      <c r="H4054" s="270">
        <v>814.71395000000007</v>
      </c>
    </row>
    <row r="4055" spans="1:8">
      <c r="A4055" s="268">
        <v>42173</v>
      </c>
      <c r="B4055" s="269" t="s">
        <v>205</v>
      </c>
      <c r="C4055" s="270">
        <v>24.576049999999999</v>
      </c>
      <c r="D4055" s="270">
        <v>10.3802</v>
      </c>
      <c r="E4055" s="270">
        <v>5.3957999999999995</v>
      </c>
      <c r="F4055" s="270">
        <v>0.45390000000000003</v>
      </c>
      <c r="G4055" s="270">
        <v>5.3099499999999997</v>
      </c>
      <c r="H4055" s="270">
        <v>46.115899999999996</v>
      </c>
    </row>
    <row r="4056" spans="1:8">
      <c r="A4056" s="268">
        <v>42173</v>
      </c>
      <c r="B4056" s="269" t="s">
        <v>71</v>
      </c>
      <c r="C4056" s="270">
        <v>0</v>
      </c>
      <c r="D4056" s="270">
        <v>0</v>
      </c>
      <c r="E4056" s="270">
        <v>0</v>
      </c>
      <c r="F4056" s="270">
        <v>0</v>
      </c>
      <c r="G4056" s="270">
        <v>0</v>
      </c>
      <c r="H4056" s="270">
        <v>0</v>
      </c>
    </row>
    <row r="4057" spans="1:8">
      <c r="A4057" s="268">
        <v>42173</v>
      </c>
      <c r="B4057" s="269" t="s">
        <v>206</v>
      </c>
      <c r="C4057" s="270">
        <v>0</v>
      </c>
      <c r="D4057" s="270">
        <v>0</v>
      </c>
      <c r="E4057" s="270">
        <v>0</v>
      </c>
      <c r="F4057" s="270">
        <v>0</v>
      </c>
      <c r="G4057" s="270">
        <v>0</v>
      </c>
      <c r="H4057" s="270">
        <v>0</v>
      </c>
    </row>
    <row r="4058" spans="1:8">
      <c r="A4058" s="268">
        <v>42174</v>
      </c>
      <c r="B4058" s="269" t="s">
        <v>185</v>
      </c>
      <c r="C4058" s="270">
        <v>0</v>
      </c>
      <c r="D4058" s="270">
        <v>0</v>
      </c>
      <c r="E4058" s="270">
        <v>0</v>
      </c>
      <c r="F4058" s="270">
        <v>0</v>
      </c>
      <c r="G4058" s="270">
        <v>0</v>
      </c>
      <c r="H4058" s="270">
        <v>0</v>
      </c>
    </row>
    <row r="4059" spans="1:8">
      <c r="A4059" s="268">
        <v>42174</v>
      </c>
      <c r="B4059" s="269" t="s">
        <v>186</v>
      </c>
      <c r="C4059" s="270">
        <v>0</v>
      </c>
      <c r="D4059" s="270">
        <v>0</v>
      </c>
      <c r="E4059" s="270">
        <v>0</v>
      </c>
      <c r="F4059" s="270">
        <v>0</v>
      </c>
      <c r="G4059" s="270">
        <v>0</v>
      </c>
      <c r="H4059" s="270">
        <v>0</v>
      </c>
    </row>
    <row r="4060" spans="1:8">
      <c r="A4060" s="268">
        <v>42174</v>
      </c>
      <c r="B4060" s="269" t="s">
        <v>187</v>
      </c>
      <c r="C4060" s="270">
        <v>0</v>
      </c>
      <c r="D4060" s="270">
        <v>0</v>
      </c>
      <c r="E4060" s="270">
        <v>0</v>
      </c>
      <c r="F4060" s="270">
        <v>0</v>
      </c>
      <c r="G4060" s="270">
        <v>0</v>
      </c>
      <c r="H4060" s="270">
        <v>0</v>
      </c>
    </row>
    <row r="4061" spans="1:8">
      <c r="A4061" s="268">
        <v>42174</v>
      </c>
      <c r="B4061" s="269" t="s">
        <v>188</v>
      </c>
      <c r="C4061" s="270">
        <v>0</v>
      </c>
      <c r="D4061" s="270">
        <v>0</v>
      </c>
      <c r="E4061" s="270">
        <v>0</v>
      </c>
      <c r="F4061" s="270">
        <v>0</v>
      </c>
      <c r="G4061" s="270">
        <v>0</v>
      </c>
      <c r="H4061" s="270">
        <v>0</v>
      </c>
    </row>
    <row r="4062" spans="1:8">
      <c r="A4062" s="268">
        <v>42174</v>
      </c>
      <c r="B4062" s="269" t="s">
        <v>189</v>
      </c>
      <c r="C4062" s="270">
        <v>0</v>
      </c>
      <c r="D4062" s="270">
        <v>0</v>
      </c>
      <c r="E4062" s="270">
        <v>0</v>
      </c>
      <c r="F4062" s="270">
        <v>0</v>
      </c>
      <c r="G4062" s="270">
        <v>0</v>
      </c>
      <c r="H4062" s="270">
        <v>0</v>
      </c>
    </row>
    <row r="4063" spans="1:8">
      <c r="A4063" s="268">
        <v>42174</v>
      </c>
      <c r="B4063" s="269" t="s">
        <v>190</v>
      </c>
      <c r="C4063" s="270">
        <v>0</v>
      </c>
      <c r="D4063" s="270">
        <v>0</v>
      </c>
      <c r="E4063" s="270">
        <v>0</v>
      </c>
      <c r="F4063" s="270">
        <v>0</v>
      </c>
      <c r="G4063" s="270">
        <v>0</v>
      </c>
      <c r="H4063" s="270">
        <v>0</v>
      </c>
    </row>
    <row r="4064" spans="1:8">
      <c r="A4064" s="268">
        <v>42174</v>
      </c>
      <c r="B4064" s="269" t="s">
        <v>191</v>
      </c>
      <c r="C4064" s="270">
        <v>143.35929999999999</v>
      </c>
      <c r="D4064" s="270">
        <v>60.549749999999996</v>
      </c>
      <c r="E4064" s="270">
        <v>31.4755</v>
      </c>
      <c r="F4064" s="270">
        <v>2.6486000000000001</v>
      </c>
      <c r="G4064" s="270">
        <v>30.976549999999996</v>
      </c>
      <c r="H4064" s="270">
        <v>269.00969999999995</v>
      </c>
    </row>
    <row r="4065" spans="1:8">
      <c r="A4065" s="268">
        <v>42174</v>
      </c>
      <c r="B4065" s="269" t="s">
        <v>192</v>
      </c>
      <c r="C4065" s="270">
        <v>925.68910000000005</v>
      </c>
      <c r="D4065" s="270">
        <v>390.98129999999998</v>
      </c>
      <c r="E4065" s="270">
        <v>203.24095</v>
      </c>
      <c r="F4065" s="270">
        <v>17.099450000000001</v>
      </c>
      <c r="G4065" s="270">
        <v>200.02029999999999</v>
      </c>
      <c r="H4065" s="270">
        <v>1737.0310999999999</v>
      </c>
    </row>
    <row r="4066" spans="1:8">
      <c r="A4066" s="268">
        <v>42174</v>
      </c>
      <c r="B4066" s="269" t="s">
        <v>193</v>
      </c>
      <c r="C4066" s="270">
        <v>2981.8662999999997</v>
      </c>
      <c r="D4066" s="270">
        <v>1259.4433000000001</v>
      </c>
      <c r="E4066" s="270">
        <v>654.68700000000001</v>
      </c>
      <c r="F4066" s="270">
        <v>55.082549999999998</v>
      </c>
      <c r="G4066" s="270">
        <v>644.31274999999994</v>
      </c>
      <c r="H4066" s="270">
        <v>5595.3919000000005</v>
      </c>
    </row>
    <row r="4067" spans="1:8">
      <c r="A4067" s="268">
        <v>42174</v>
      </c>
      <c r="B4067" s="269" t="s">
        <v>65</v>
      </c>
      <c r="C4067" s="270">
        <v>6078.4197000000004</v>
      </c>
      <c r="D4067" s="270">
        <v>2567.3263999999999</v>
      </c>
      <c r="E4067" s="270">
        <v>1334.5552500000001</v>
      </c>
      <c r="F4067" s="270">
        <v>112.28414999999998</v>
      </c>
      <c r="G4067" s="270">
        <v>1313.4063999999998</v>
      </c>
      <c r="H4067" s="270">
        <v>11405.991899999999</v>
      </c>
    </row>
    <row r="4068" spans="1:8">
      <c r="A4068" s="268">
        <v>42174</v>
      </c>
      <c r="B4068" s="269" t="s">
        <v>194</v>
      </c>
      <c r="C4068" s="270">
        <v>9400.2511500000001</v>
      </c>
      <c r="D4068" s="270">
        <v>3970.3601999999996</v>
      </c>
      <c r="E4068" s="270">
        <v>2063.8841499999999</v>
      </c>
      <c r="F4068" s="270">
        <v>173.64649999999997</v>
      </c>
      <c r="G4068" s="270">
        <v>2031.17785</v>
      </c>
      <c r="H4068" s="270">
        <v>17639.319850000003</v>
      </c>
    </row>
    <row r="4069" spans="1:8">
      <c r="A4069" s="268">
        <v>42174</v>
      </c>
      <c r="B4069" s="269" t="s">
        <v>195</v>
      </c>
      <c r="C4069" s="270">
        <v>11722.6662</v>
      </c>
      <c r="D4069" s="270">
        <v>4951.2729499999996</v>
      </c>
      <c r="E4069" s="270">
        <v>2573.7846999999997</v>
      </c>
      <c r="F4069" s="270">
        <v>216.54684999999998</v>
      </c>
      <c r="G4069" s="270">
        <v>2532.9983000000002</v>
      </c>
      <c r="H4069" s="270">
        <v>21997.268999999997</v>
      </c>
    </row>
    <row r="4070" spans="1:8">
      <c r="A4070" s="268">
        <v>42174</v>
      </c>
      <c r="B4070" s="269" t="s">
        <v>196</v>
      </c>
      <c r="C4070" s="270">
        <v>13492.12565</v>
      </c>
      <c r="D4070" s="270">
        <v>5698.6345999999994</v>
      </c>
      <c r="E4070" s="270">
        <v>2962.2806</v>
      </c>
      <c r="F4070" s="270">
        <v>249.2336</v>
      </c>
      <c r="G4070" s="270">
        <v>2915.3376499999999</v>
      </c>
      <c r="H4070" s="270">
        <v>25317.612099999998</v>
      </c>
    </row>
    <row r="4071" spans="1:8">
      <c r="A4071" s="268">
        <v>42174</v>
      </c>
      <c r="B4071" s="269" t="s">
        <v>197</v>
      </c>
      <c r="C4071" s="270">
        <v>14413.718599999998</v>
      </c>
      <c r="D4071" s="270">
        <v>6087.8852999999999</v>
      </c>
      <c r="E4071" s="270">
        <v>3164.6214</v>
      </c>
      <c r="F4071" s="270">
        <v>266.25740000000002</v>
      </c>
      <c r="G4071" s="270">
        <v>3114.4722499999998</v>
      </c>
      <c r="H4071" s="270">
        <v>27046.954949999996</v>
      </c>
    </row>
    <row r="4072" spans="1:8">
      <c r="A4072" s="268">
        <v>42174</v>
      </c>
      <c r="B4072" s="269" t="s">
        <v>198</v>
      </c>
      <c r="C4072" s="270">
        <v>14393.238700000002</v>
      </c>
      <c r="D4072" s="270">
        <v>6079.2357000000002</v>
      </c>
      <c r="E4072" s="270">
        <v>3160.1248999999998</v>
      </c>
      <c r="F4072" s="270">
        <v>265.87914999999998</v>
      </c>
      <c r="G4072" s="270">
        <v>3110.0471499999999</v>
      </c>
      <c r="H4072" s="270">
        <v>27008.525600000004</v>
      </c>
    </row>
    <row r="4073" spans="1:8">
      <c r="A4073" s="268">
        <v>42174</v>
      </c>
      <c r="B4073" s="269" t="s">
        <v>199</v>
      </c>
      <c r="C4073" s="270">
        <v>13434.7821</v>
      </c>
      <c r="D4073" s="270">
        <v>5674.4147000000003</v>
      </c>
      <c r="E4073" s="270">
        <v>2949.6904</v>
      </c>
      <c r="F4073" s="270">
        <v>248.17450000000002</v>
      </c>
      <c r="G4073" s="270">
        <v>2902.9472000000001</v>
      </c>
      <c r="H4073" s="270">
        <v>25210.008899999997</v>
      </c>
    </row>
    <row r="4074" spans="1:8">
      <c r="A4074" s="268">
        <v>42174</v>
      </c>
      <c r="B4074" s="269" t="s">
        <v>200</v>
      </c>
      <c r="C4074" s="270">
        <v>11599.787649999998</v>
      </c>
      <c r="D4074" s="270">
        <v>4899.3728000000001</v>
      </c>
      <c r="E4074" s="270">
        <v>2546.8056999999999</v>
      </c>
      <c r="F4074" s="270">
        <v>214.27735000000001</v>
      </c>
      <c r="G4074" s="270">
        <v>2506.4468499999998</v>
      </c>
      <c r="H4074" s="270">
        <v>21766.690349999997</v>
      </c>
    </row>
    <row r="4075" spans="1:8">
      <c r="A4075" s="268">
        <v>42174</v>
      </c>
      <c r="B4075" s="269" t="s">
        <v>201</v>
      </c>
      <c r="C4075" s="270">
        <v>8843.1993999999995</v>
      </c>
      <c r="D4075" s="270">
        <v>3735.07935</v>
      </c>
      <c r="E4075" s="270">
        <v>1941.5793499999997</v>
      </c>
      <c r="F4075" s="270">
        <v>163.35640000000001</v>
      </c>
      <c r="G4075" s="270">
        <v>1910.8119000000002</v>
      </c>
      <c r="H4075" s="270">
        <v>16594.026399999999</v>
      </c>
    </row>
    <row r="4076" spans="1:8">
      <c r="A4076" s="268">
        <v>42174</v>
      </c>
      <c r="B4076" s="269" t="s">
        <v>202</v>
      </c>
      <c r="C4076" s="270">
        <v>5218.2656000000006</v>
      </c>
      <c r="D4076" s="270">
        <v>2204.0253499999999</v>
      </c>
      <c r="E4076" s="270">
        <v>1145.7030999999999</v>
      </c>
      <c r="F4076" s="270">
        <v>96.39425</v>
      </c>
      <c r="G4076" s="270">
        <v>1127.5471</v>
      </c>
      <c r="H4076" s="270">
        <v>9791.9354000000003</v>
      </c>
    </row>
    <row r="4077" spans="1:8">
      <c r="A4077" s="268">
        <v>42174</v>
      </c>
      <c r="B4077" s="269" t="s">
        <v>203</v>
      </c>
      <c r="C4077" s="270">
        <v>2154.4805499999998</v>
      </c>
      <c r="D4077" s="270">
        <v>909.98194999999998</v>
      </c>
      <c r="E4077" s="270">
        <v>473.02924999999999</v>
      </c>
      <c r="F4077" s="270">
        <v>39.798700000000004</v>
      </c>
      <c r="G4077" s="270">
        <v>465.53395</v>
      </c>
      <c r="H4077" s="270">
        <v>4042.8244</v>
      </c>
    </row>
    <row r="4078" spans="1:8">
      <c r="A4078" s="268">
        <v>42174</v>
      </c>
      <c r="B4078" s="269" t="s">
        <v>204</v>
      </c>
      <c r="C4078" s="270">
        <v>507.90049999999997</v>
      </c>
      <c r="D4078" s="270">
        <v>214.52045000000001</v>
      </c>
      <c r="E4078" s="270">
        <v>111.51235</v>
      </c>
      <c r="F4078" s="270">
        <v>9.3823000000000008</v>
      </c>
      <c r="G4078" s="270">
        <v>109.7452</v>
      </c>
      <c r="H4078" s="270">
        <v>953.06079999999997</v>
      </c>
    </row>
    <row r="4079" spans="1:8">
      <c r="A4079" s="268">
        <v>42174</v>
      </c>
      <c r="B4079" s="269" t="s">
        <v>205</v>
      </c>
      <c r="C4079" s="270">
        <v>24.576049999999999</v>
      </c>
      <c r="D4079" s="270">
        <v>10.3802</v>
      </c>
      <c r="E4079" s="270">
        <v>5.3957999999999995</v>
      </c>
      <c r="F4079" s="270">
        <v>0.45390000000000003</v>
      </c>
      <c r="G4079" s="270">
        <v>5.3099499999999997</v>
      </c>
      <c r="H4079" s="270">
        <v>46.115899999999996</v>
      </c>
    </row>
    <row r="4080" spans="1:8">
      <c r="A4080" s="268">
        <v>42174</v>
      </c>
      <c r="B4080" s="269" t="s">
        <v>71</v>
      </c>
      <c r="C4080" s="270">
        <v>0</v>
      </c>
      <c r="D4080" s="270">
        <v>0</v>
      </c>
      <c r="E4080" s="270">
        <v>0</v>
      </c>
      <c r="F4080" s="270">
        <v>0</v>
      </c>
      <c r="G4080" s="270">
        <v>0</v>
      </c>
      <c r="H4080" s="270">
        <v>0</v>
      </c>
    </row>
    <row r="4081" spans="1:8">
      <c r="A4081" s="268">
        <v>42174</v>
      </c>
      <c r="B4081" s="269" t="s">
        <v>206</v>
      </c>
      <c r="C4081" s="270">
        <v>0</v>
      </c>
      <c r="D4081" s="270">
        <v>0</v>
      </c>
      <c r="E4081" s="270">
        <v>0</v>
      </c>
      <c r="F4081" s="270">
        <v>0</v>
      </c>
      <c r="G4081" s="270">
        <v>0</v>
      </c>
      <c r="H4081" s="270">
        <v>0</v>
      </c>
    </row>
    <row r="4082" spans="1:8">
      <c r="A4082" s="268">
        <v>42175</v>
      </c>
      <c r="B4082" s="269" t="s">
        <v>185</v>
      </c>
      <c r="C4082" s="270">
        <v>0</v>
      </c>
      <c r="D4082" s="270">
        <v>0</v>
      </c>
      <c r="E4082" s="270">
        <v>0</v>
      </c>
      <c r="F4082" s="270">
        <v>0</v>
      </c>
      <c r="G4082" s="270">
        <v>0</v>
      </c>
      <c r="H4082" s="270">
        <v>0</v>
      </c>
    </row>
    <row r="4083" spans="1:8">
      <c r="A4083" s="268">
        <v>42175</v>
      </c>
      <c r="B4083" s="269" t="s">
        <v>186</v>
      </c>
      <c r="C4083" s="270">
        <v>0</v>
      </c>
      <c r="D4083" s="270">
        <v>0</v>
      </c>
      <c r="E4083" s="270">
        <v>0</v>
      </c>
      <c r="F4083" s="270">
        <v>0</v>
      </c>
      <c r="G4083" s="270">
        <v>0</v>
      </c>
      <c r="H4083" s="270">
        <v>0</v>
      </c>
    </row>
    <row r="4084" spans="1:8">
      <c r="A4084" s="268">
        <v>42175</v>
      </c>
      <c r="B4084" s="269" t="s">
        <v>187</v>
      </c>
      <c r="C4084" s="270">
        <v>0</v>
      </c>
      <c r="D4084" s="270">
        <v>0</v>
      </c>
      <c r="E4084" s="270">
        <v>0</v>
      </c>
      <c r="F4084" s="270">
        <v>0</v>
      </c>
      <c r="G4084" s="270">
        <v>0</v>
      </c>
      <c r="H4084" s="270">
        <v>0</v>
      </c>
    </row>
    <row r="4085" spans="1:8">
      <c r="A4085" s="268">
        <v>42175</v>
      </c>
      <c r="B4085" s="269" t="s">
        <v>188</v>
      </c>
      <c r="C4085" s="270">
        <v>0</v>
      </c>
      <c r="D4085" s="270">
        <v>0</v>
      </c>
      <c r="E4085" s="270">
        <v>0</v>
      </c>
      <c r="F4085" s="270">
        <v>0</v>
      </c>
      <c r="G4085" s="270">
        <v>0</v>
      </c>
      <c r="H4085" s="270">
        <v>0</v>
      </c>
    </row>
    <row r="4086" spans="1:8">
      <c r="A4086" s="268">
        <v>42175</v>
      </c>
      <c r="B4086" s="269" t="s">
        <v>189</v>
      </c>
      <c r="C4086" s="270">
        <v>0</v>
      </c>
      <c r="D4086" s="270">
        <v>0</v>
      </c>
      <c r="E4086" s="270">
        <v>0</v>
      </c>
      <c r="F4086" s="270">
        <v>0</v>
      </c>
      <c r="G4086" s="270">
        <v>0</v>
      </c>
      <c r="H4086" s="270">
        <v>0</v>
      </c>
    </row>
    <row r="4087" spans="1:8">
      <c r="A4087" s="268">
        <v>42175</v>
      </c>
      <c r="B4087" s="269" t="s">
        <v>190</v>
      </c>
      <c r="C4087" s="270">
        <v>0</v>
      </c>
      <c r="D4087" s="270">
        <v>0</v>
      </c>
      <c r="E4087" s="270">
        <v>0</v>
      </c>
      <c r="F4087" s="270">
        <v>0</v>
      </c>
      <c r="G4087" s="270">
        <v>0</v>
      </c>
      <c r="H4087" s="270">
        <v>0</v>
      </c>
    </row>
    <row r="4088" spans="1:8">
      <c r="A4088" s="268">
        <v>42175</v>
      </c>
      <c r="B4088" s="269" t="s">
        <v>191</v>
      </c>
      <c r="C4088" s="270">
        <v>147.4546</v>
      </c>
      <c r="D4088" s="270">
        <v>62.280349999999999</v>
      </c>
      <c r="E4088" s="270">
        <v>32.3748</v>
      </c>
      <c r="F4088" s="270">
        <v>2.7242500000000001</v>
      </c>
      <c r="G4088" s="270">
        <v>31.8614</v>
      </c>
      <c r="H4088" s="270">
        <v>276.69540000000001</v>
      </c>
    </row>
    <row r="4089" spans="1:8">
      <c r="A4089" s="268">
        <v>42175</v>
      </c>
      <c r="B4089" s="269" t="s">
        <v>192</v>
      </c>
      <c r="C4089" s="270">
        <v>946.1690000000001</v>
      </c>
      <c r="D4089" s="270">
        <v>399.6309</v>
      </c>
      <c r="E4089" s="270">
        <v>207.73745</v>
      </c>
      <c r="F4089" s="270">
        <v>17.478549999999998</v>
      </c>
      <c r="G4089" s="270">
        <v>204.44540000000001</v>
      </c>
      <c r="H4089" s="270">
        <v>1775.4613000000002</v>
      </c>
    </row>
    <row r="4090" spans="1:8">
      <c r="A4090" s="268">
        <v>42175</v>
      </c>
      <c r="B4090" s="269" t="s">
        <v>193</v>
      </c>
      <c r="C4090" s="270">
        <v>3067.8820500000002</v>
      </c>
      <c r="D4090" s="270">
        <v>1295.77315</v>
      </c>
      <c r="E4090" s="270">
        <v>673.57229999999993</v>
      </c>
      <c r="F4090" s="270">
        <v>56.671199999999999</v>
      </c>
      <c r="G4090" s="270">
        <v>662.89884999999992</v>
      </c>
      <c r="H4090" s="270">
        <v>5756.7975500000002</v>
      </c>
    </row>
    <row r="4091" spans="1:8">
      <c r="A4091" s="268">
        <v>42175</v>
      </c>
      <c r="B4091" s="269" t="s">
        <v>65</v>
      </c>
      <c r="C4091" s="270">
        <v>6049.7475000000004</v>
      </c>
      <c r="D4091" s="270">
        <v>2555.2164499999999</v>
      </c>
      <c r="E4091" s="270">
        <v>1328.2601500000001</v>
      </c>
      <c r="F4091" s="270">
        <v>111.75375</v>
      </c>
      <c r="G4091" s="270">
        <v>1307.21075</v>
      </c>
      <c r="H4091" s="270">
        <v>11352.188600000001</v>
      </c>
    </row>
    <row r="4092" spans="1:8">
      <c r="A4092" s="268">
        <v>42175</v>
      </c>
      <c r="B4092" s="269" t="s">
        <v>194</v>
      </c>
      <c r="C4092" s="270">
        <v>9424.8271999999997</v>
      </c>
      <c r="D4092" s="270">
        <v>3980.7404000000001</v>
      </c>
      <c r="E4092" s="270">
        <v>2069.2790999999997</v>
      </c>
      <c r="F4092" s="270">
        <v>174.10040000000001</v>
      </c>
      <c r="G4092" s="270">
        <v>2036.4877999999999</v>
      </c>
      <c r="H4092" s="270">
        <v>17685.434899999997</v>
      </c>
    </row>
    <row r="4093" spans="1:8">
      <c r="A4093" s="268">
        <v>42175</v>
      </c>
      <c r="B4093" s="269" t="s">
        <v>195</v>
      </c>
      <c r="C4093" s="270">
        <v>11993.0002</v>
      </c>
      <c r="D4093" s="270">
        <v>5065.4525999999996</v>
      </c>
      <c r="E4093" s="270">
        <v>2633.1376500000001</v>
      </c>
      <c r="F4093" s="270">
        <v>221.54060000000001</v>
      </c>
      <c r="G4093" s="270">
        <v>2591.4111499999999</v>
      </c>
      <c r="H4093" s="270">
        <v>22504.5422</v>
      </c>
    </row>
    <row r="4094" spans="1:8">
      <c r="A4094" s="268">
        <v>42175</v>
      </c>
      <c r="B4094" s="269" t="s">
        <v>196</v>
      </c>
      <c r="C4094" s="270">
        <v>13492.12565</v>
      </c>
      <c r="D4094" s="270">
        <v>5698.6345999999994</v>
      </c>
      <c r="E4094" s="270">
        <v>2962.2806</v>
      </c>
      <c r="F4094" s="270">
        <v>249.2336</v>
      </c>
      <c r="G4094" s="270">
        <v>2915.3376499999999</v>
      </c>
      <c r="H4094" s="270">
        <v>25317.612099999998</v>
      </c>
    </row>
    <row r="4095" spans="1:8">
      <c r="A4095" s="268">
        <v>42175</v>
      </c>
      <c r="B4095" s="269" t="s">
        <v>197</v>
      </c>
      <c r="C4095" s="270">
        <v>14069.657300000001</v>
      </c>
      <c r="D4095" s="270">
        <v>5942.5650499999992</v>
      </c>
      <c r="E4095" s="270">
        <v>3089.0810500000002</v>
      </c>
      <c r="F4095" s="270">
        <v>259.90195</v>
      </c>
      <c r="G4095" s="270">
        <v>3040.1286999999998</v>
      </c>
      <c r="H4095" s="270">
        <v>26401.334049999998</v>
      </c>
    </row>
    <row r="4096" spans="1:8">
      <c r="A4096" s="268">
        <v>42175</v>
      </c>
      <c r="B4096" s="269" t="s">
        <v>198</v>
      </c>
      <c r="C4096" s="270">
        <v>14090.137200000001</v>
      </c>
      <c r="D4096" s="270">
        <v>5951.2146499999999</v>
      </c>
      <c r="E4096" s="270">
        <v>3093.57755</v>
      </c>
      <c r="F4096" s="270">
        <v>260.28019999999998</v>
      </c>
      <c r="G4096" s="270">
        <v>3044.5537999999997</v>
      </c>
      <c r="H4096" s="270">
        <v>26439.763400000003</v>
      </c>
    </row>
    <row r="4097" spans="1:8">
      <c r="A4097" s="268">
        <v>42175</v>
      </c>
      <c r="B4097" s="269" t="s">
        <v>199</v>
      </c>
      <c r="C4097" s="270">
        <v>13225.8878</v>
      </c>
      <c r="D4097" s="270">
        <v>5586.1838499999994</v>
      </c>
      <c r="E4097" s="270">
        <v>2903.8260999999998</v>
      </c>
      <c r="F4097" s="270">
        <v>244.31549999999999</v>
      </c>
      <c r="G4097" s="270">
        <v>2857.8096499999997</v>
      </c>
      <c r="H4097" s="270">
        <v>24818.0229</v>
      </c>
    </row>
    <row r="4098" spans="1:8">
      <c r="A4098" s="268">
        <v>42175</v>
      </c>
      <c r="B4098" s="269" t="s">
        <v>200</v>
      </c>
      <c r="C4098" s="270">
        <v>11259.82165</v>
      </c>
      <c r="D4098" s="270">
        <v>4755.7822999999999</v>
      </c>
      <c r="E4098" s="270">
        <v>2472.1637999999998</v>
      </c>
      <c r="F4098" s="270">
        <v>207.99754999999999</v>
      </c>
      <c r="G4098" s="270">
        <v>2432.9881499999997</v>
      </c>
      <c r="H4098" s="270">
        <v>21128.75345</v>
      </c>
    </row>
    <row r="4099" spans="1:8">
      <c r="A4099" s="268">
        <v>42175</v>
      </c>
      <c r="B4099" s="269" t="s">
        <v>201</v>
      </c>
      <c r="C4099" s="270">
        <v>8363.9711000000007</v>
      </c>
      <c r="D4099" s="270">
        <v>3532.66885</v>
      </c>
      <c r="E4099" s="270">
        <v>1836.3620999999998</v>
      </c>
      <c r="F4099" s="270">
        <v>154.50364999999999</v>
      </c>
      <c r="G4099" s="270">
        <v>1807.2615000000001</v>
      </c>
      <c r="H4099" s="270">
        <v>15694.7672</v>
      </c>
    </row>
    <row r="4100" spans="1:8">
      <c r="A4100" s="268">
        <v>42175</v>
      </c>
      <c r="B4100" s="269" t="s">
        <v>202</v>
      </c>
      <c r="C4100" s="270">
        <v>5017.5635999999995</v>
      </c>
      <c r="D4100" s="270">
        <v>2119.2557000000002</v>
      </c>
      <c r="E4100" s="270">
        <v>1101.6374000000001</v>
      </c>
      <c r="F4100" s="270">
        <v>92.687399999999997</v>
      </c>
      <c r="G4100" s="270">
        <v>1084.1801</v>
      </c>
      <c r="H4100" s="270">
        <v>9415.3241999999991</v>
      </c>
    </row>
    <row r="4101" spans="1:8">
      <c r="A4101" s="268">
        <v>42175</v>
      </c>
      <c r="B4101" s="269" t="s">
        <v>203</v>
      </c>
      <c r="C4101" s="270">
        <v>2080.7532500000002</v>
      </c>
      <c r="D4101" s="270">
        <v>878.84219999999993</v>
      </c>
      <c r="E4101" s="270">
        <v>456.84185000000002</v>
      </c>
      <c r="F4101" s="270">
        <v>38.436999999999998</v>
      </c>
      <c r="G4101" s="270">
        <v>449.60239999999993</v>
      </c>
      <c r="H4101" s="270">
        <v>3904.4767000000002</v>
      </c>
    </row>
    <row r="4102" spans="1:8">
      <c r="A4102" s="268">
        <v>42175</v>
      </c>
      <c r="B4102" s="269" t="s">
        <v>204</v>
      </c>
      <c r="C4102" s="270">
        <v>421.88475</v>
      </c>
      <c r="D4102" s="270">
        <v>178.19059999999999</v>
      </c>
      <c r="E4102" s="270">
        <v>92.627049999999997</v>
      </c>
      <c r="F4102" s="270">
        <v>7.7936500000000004</v>
      </c>
      <c r="G4102" s="270">
        <v>91.159949999999995</v>
      </c>
      <c r="H4102" s="270">
        <v>791.65599999999995</v>
      </c>
    </row>
    <row r="4103" spans="1:8">
      <c r="A4103" s="268">
        <v>42175</v>
      </c>
      <c r="B4103" s="269" t="s">
        <v>205</v>
      </c>
      <c r="C4103" s="270">
        <v>24.576049999999999</v>
      </c>
      <c r="D4103" s="270">
        <v>10.3802</v>
      </c>
      <c r="E4103" s="270">
        <v>5.3957999999999995</v>
      </c>
      <c r="F4103" s="270">
        <v>0.45390000000000003</v>
      </c>
      <c r="G4103" s="270">
        <v>5.3099499999999997</v>
      </c>
      <c r="H4103" s="270">
        <v>46.115899999999996</v>
      </c>
    </row>
    <row r="4104" spans="1:8">
      <c r="A4104" s="268">
        <v>42175</v>
      </c>
      <c r="B4104" s="269" t="s">
        <v>71</v>
      </c>
      <c r="C4104" s="270">
        <v>0</v>
      </c>
      <c r="D4104" s="270">
        <v>0</v>
      </c>
      <c r="E4104" s="270">
        <v>0</v>
      </c>
      <c r="F4104" s="270">
        <v>0</v>
      </c>
      <c r="G4104" s="270">
        <v>0</v>
      </c>
      <c r="H4104" s="270">
        <v>0</v>
      </c>
    </row>
    <row r="4105" spans="1:8">
      <c r="A4105" s="268">
        <v>42175</v>
      </c>
      <c r="B4105" s="269" t="s">
        <v>206</v>
      </c>
      <c r="C4105" s="270">
        <v>0</v>
      </c>
      <c r="D4105" s="270">
        <v>0</v>
      </c>
      <c r="E4105" s="270">
        <v>0</v>
      </c>
      <c r="F4105" s="270">
        <v>0</v>
      </c>
      <c r="G4105" s="270">
        <v>0</v>
      </c>
      <c r="H4105" s="270">
        <v>0</v>
      </c>
    </row>
    <row r="4106" spans="1:8">
      <c r="A4106" s="268">
        <v>42176</v>
      </c>
      <c r="B4106" s="269" t="s">
        <v>185</v>
      </c>
      <c r="C4106" s="270">
        <v>0</v>
      </c>
      <c r="D4106" s="270">
        <v>0</v>
      </c>
      <c r="E4106" s="270">
        <v>0</v>
      </c>
      <c r="F4106" s="270">
        <v>0</v>
      </c>
      <c r="G4106" s="270">
        <v>0</v>
      </c>
      <c r="H4106" s="270">
        <v>0</v>
      </c>
    </row>
    <row r="4107" spans="1:8">
      <c r="A4107" s="268">
        <v>42176</v>
      </c>
      <c r="B4107" s="269" t="s">
        <v>186</v>
      </c>
      <c r="C4107" s="270">
        <v>0</v>
      </c>
      <c r="D4107" s="270">
        <v>0</v>
      </c>
      <c r="E4107" s="270">
        <v>0</v>
      </c>
      <c r="F4107" s="270">
        <v>0</v>
      </c>
      <c r="G4107" s="270">
        <v>0</v>
      </c>
      <c r="H4107" s="270">
        <v>0</v>
      </c>
    </row>
    <row r="4108" spans="1:8">
      <c r="A4108" s="268">
        <v>42176</v>
      </c>
      <c r="B4108" s="269" t="s">
        <v>187</v>
      </c>
      <c r="C4108" s="270">
        <v>0</v>
      </c>
      <c r="D4108" s="270">
        <v>0</v>
      </c>
      <c r="E4108" s="270">
        <v>0</v>
      </c>
      <c r="F4108" s="270">
        <v>0</v>
      </c>
      <c r="G4108" s="270">
        <v>0</v>
      </c>
      <c r="H4108" s="270">
        <v>0</v>
      </c>
    </row>
    <row r="4109" spans="1:8">
      <c r="A4109" s="268">
        <v>42176</v>
      </c>
      <c r="B4109" s="269" t="s">
        <v>188</v>
      </c>
      <c r="C4109" s="270">
        <v>0</v>
      </c>
      <c r="D4109" s="270">
        <v>0</v>
      </c>
      <c r="E4109" s="270">
        <v>0</v>
      </c>
      <c r="F4109" s="270">
        <v>0</v>
      </c>
      <c r="G4109" s="270">
        <v>0</v>
      </c>
      <c r="H4109" s="270">
        <v>0</v>
      </c>
    </row>
    <row r="4110" spans="1:8">
      <c r="A4110" s="268">
        <v>42176</v>
      </c>
      <c r="B4110" s="269" t="s">
        <v>189</v>
      </c>
      <c r="C4110" s="270">
        <v>0</v>
      </c>
      <c r="D4110" s="270">
        <v>0</v>
      </c>
      <c r="E4110" s="270">
        <v>0</v>
      </c>
      <c r="F4110" s="270">
        <v>0</v>
      </c>
      <c r="G4110" s="270">
        <v>0</v>
      </c>
      <c r="H4110" s="270">
        <v>0</v>
      </c>
    </row>
    <row r="4111" spans="1:8">
      <c r="A4111" s="268">
        <v>42176</v>
      </c>
      <c r="B4111" s="269" t="s">
        <v>190</v>
      </c>
      <c r="C4111" s="270">
        <v>0</v>
      </c>
      <c r="D4111" s="270">
        <v>0</v>
      </c>
      <c r="E4111" s="270">
        <v>0</v>
      </c>
      <c r="F4111" s="270">
        <v>0</v>
      </c>
      <c r="G4111" s="270">
        <v>0</v>
      </c>
      <c r="H4111" s="270">
        <v>0</v>
      </c>
    </row>
    <row r="4112" spans="1:8">
      <c r="A4112" s="268">
        <v>42176</v>
      </c>
      <c r="B4112" s="269" t="s">
        <v>191</v>
      </c>
      <c r="C4112" s="270">
        <v>299.00619999999998</v>
      </c>
      <c r="D4112" s="270">
        <v>126.29044999999999</v>
      </c>
      <c r="E4112" s="270">
        <v>65.648899999999998</v>
      </c>
      <c r="F4112" s="270">
        <v>5.5232999999999999</v>
      </c>
      <c r="G4112" s="270">
        <v>64.608500000000006</v>
      </c>
      <c r="H4112" s="270">
        <v>561.07735000000002</v>
      </c>
    </row>
    <row r="4113" spans="1:8">
      <c r="A4113" s="268">
        <v>42176</v>
      </c>
      <c r="B4113" s="269" t="s">
        <v>192</v>
      </c>
      <c r="C4113" s="270">
        <v>1187.8316500000001</v>
      </c>
      <c r="D4113" s="270">
        <v>501.70144999999997</v>
      </c>
      <c r="E4113" s="270">
        <v>260.79615000000001</v>
      </c>
      <c r="F4113" s="270">
        <v>21.9419</v>
      </c>
      <c r="G4113" s="270">
        <v>256.6626</v>
      </c>
      <c r="H4113" s="270">
        <v>2228.9337500000001</v>
      </c>
    </row>
    <row r="4114" spans="1:8">
      <c r="A4114" s="268">
        <v>42176</v>
      </c>
      <c r="B4114" s="269" t="s">
        <v>193</v>
      </c>
      <c r="C4114" s="270">
        <v>3145.7046500000001</v>
      </c>
      <c r="D4114" s="270">
        <v>1328.6434999999999</v>
      </c>
      <c r="E4114" s="270">
        <v>690.65899999999999</v>
      </c>
      <c r="F4114" s="270">
        <v>58.109400000000001</v>
      </c>
      <c r="G4114" s="270">
        <v>679.71439999999996</v>
      </c>
      <c r="H4114" s="270">
        <v>5902.8309499999996</v>
      </c>
    </row>
    <row r="4115" spans="1:8">
      <c r="A4115" s="268">
        <v>42176</v>
      </c>
      <c r="B4115" s="269" t="s">
        <v>65</v>
      </c>
      <c r="C4115" s="270">
        <v>6066.1320999999998</v>
      </c>
      <c r="D4115" s="270">
        <v>2562.1362999999997</v>
      </c>
      <c r="E4115" s="270">
        <v>1331.85735</v>
      </c>
      <c r="F4115" s="270">
        <v>112.05634999999998</v>
      </c>
      <c r="G4115" s="270">
        <v>1310.751</v>
      </c>
      <c r="H4115" s="270">
        <v>11382.9331</v>
      </c>
    </row>
    <row r="4116" spans="1:8">
      <c r="A4116" s="268">
        <v>42176</v>
      </c>
      <c r="B4116" s="269" t="s">
        <v>194</v>
      </c>
      <c r="C4116" s="270">
        <v>9568.1864999999998</v>
      </c>
      <c r="D4116" s="270">
        <v>4041.2901499999998</v>
      </c>
      <c r="E4116" s="270">
        <v>2100.7546000000002</v>
      </c>
      <c r="F4116" s="270">
        <v>176.74814999999998</v>
      </c>
      <c r="G4116" s="270">
        <v>2067.4643500000002</v>
      </c>
      <c r="H4116" s="270">
        <v>17954.443749999999</v>
      </c>
    </row>
    <row r="4117" spans="1:8">
      <c r="A4117" s="268">
        <v>42176</v>
      </c>
      <c r="B4117" s="269" t="s">
        <v>195</v>
      </c>
      <c r="C4117" s="270">
        <v>12279.718799999999</v>
      </c>
      <c r="D4117" s="270">
        <v>5186.5529500000002</v>
      </c>
      <c r="E4117" s="270">
        <v>2696.0886500000001</v>
      </c>
      <c r="F4117" s="270">
        <v>226.83779999999999</v>
      </c>
      <c r="G4117" s="270">
        <v>2653.3642500000001</v>
      </c>
      <c r="H4117" s="270">
        <v>23042.562449999998</v>
      </c>
    </row>
    <row r="4118" spans="1:8">
      <c r="A4118" s="268">
        <v>42176</v>
      </c>
      <c r="B4118" s="269" t="s">
        <v>196</v>
      </c>
      <c r="C4118" s="270">
        <v>14008.2176</v>
      </c>
      <c r="D4118" s="270">
        <v>5916.6153999999997</v>
      </c>
      <c r="E4118" s="270">
        <v>3075.5915499999996</v>
      </c>
      <c r="F4118" s="270">
        <v>258.7672</v>
      </c>
      <c r="G4118" s="270">
        <v>3026.8534</v>
      </c>
      <c r="H4118" s="270">
        <v>26286.045150000005</v>
      </c>
    </row>
    <row r="4119" spans="1:8">
      <c r="A4119" s="268">
        <v>42176</v>
      </c>
      <c r="B4119" s="269" t="s">
        <v>197</v>
      </c>
      <c r="C4119" s="270">
        <v>14638.997499999998</v>
      </c>
      <c r="D4119" s="270">
        <v>6183.0360000000001</v>
      </c>
      <c r="E4119" s="270">
        <v>3214.0828999999999</v>
      </c>
      <c r="F4119" s="270">
        <v>270.41899999999998</v>
      </c>
      <c r="G4119" s="270">
        <v>3163.1500500000002</v>
      </c>
      <c r="H4119" s="270">
        <v>27469.685449999997</v>
      </c>
    </row>
    <row r="4120" spans="1:8">
      <c r="A4120" s="268">
        <v>42176</v>
      </c>
      <c r="B4120" s="269" t="s">
        <v>198</v>
      </c>
      <c r="C4120" s="270">
        <v>14634.901349999998</v>
      </c>
      <c r="D4120" s="270">
        <v>6181.3053999999993</v>
      </c>
      <c r="E4120" s="270">
        <v>3213.1835999999998</v>
      </c>
      <c r="F4120" s="270">
        <v>270.34334999999999</v>
      </c>
      <c r="G4120" s="270">
        <v>3162.2651999999998</v>
      </c>
      <c r="H4120" s="270">
        <v>27461.998899999995</v>
      </c>
    </row>
    <row r="4121" spans="1:8">
      <c r="A4121" s="268">
        <v>42176</v>
      </c>
      <c r="B4121" s="269" t="s">
        <v>199</v>
      </c>
      <c r="C4121" s="270">
        <v>13553.565349999999</v>
      </c>
      <c r="D4121" s="270">
        <v>5724.5842499999999</v>
      </c>
      <c r="E4121" s="270">
        <v>2975.7692500000003</v>
      </c>
      <c r="F4121" s="270">
        <v>250.36834999999999</v>
      </c>
      <c r="G4121" s="270">
        <v>2928.6129500000002</v>
      </c>
      <c r="H4121" s="270">
        <v>25432.900149999998</v>
      </c>
    </row>
    <row r="4122" spans="1:8">
      <c r="A4122" s="268">
        <v>42176</v>
      </c>
      <c r="B4122" s="269" t="s">
        <v>200</v>
      </c>
      <c r="C4122" s="270">
        <v>11300.78145</v>
      </c>
      <c r="D4122" s="270">
        <v>4773.0823499999997</v>
      </c>
      <c r="E4122" s="270">
        <v>2481.1567999999997</v>
      </c>
      <c r="F4122" s="270">
        <v>208.75404999999998</v>
      </c>
      <c r="G4122" s="270">
        <v>2441.83835</v>
      </c>
      <c r="H4122" s="270">
        <v>21205.613000000001</v>
      </c>
    </row>
    <row r="4123" spans="1:8">
      <c r="A4123" s="268">
        <v>42176</v>
      </c>
      <c r="B4123" s="269" t="s">
        <v>201</v>
      </c>
      <c r="C4123" s="270">
        <v>8097.7332500000002</v>
      </c>
      <c r="D4123" s="270">
        <v>3420.2189499999999</v>
      </c>
      <c r="E4123" s="270">
        <v>1777.9076</v>
      </c>
      <c r="F4123" s="270">
        <v>149.58555000000001</v>
      </c>
      <c r="G4123" s="270">
        <v>1749.7335</v>
      </c>
      <c r="H4123" s="270">
        <v>15195.178850000004</v>
      </c>
    </row>
    <row r="4124" spans="1:8">
      <c r="A4124" s="268">
        <v>42176</v>
      </c>
      <c r="B4124" s="269" t="s">
        <v>202</v>
      </c>
      <c r="C4124" s="270">
        <v>4800.4769999999999</v>
      </c>
      <c r="D4124" s="270">
        <v>2027.5653500000001</v>
      </c>
      <c r="E4124" s="270">
        <v>1053.9745</v>
      </c>
      <c r="F4124" s="270">
        <v>88.677099999999996</v>
      </c>
      <c r="G4124" s="270">
        <v>1037.2728499999998</v>
      </c>
      <c r="H4124" s="270">
        <v>9007.9667999999983</v>
      </c>
    </row>
    <row r="4125" spans="1:8">
      <c r="A4125" s="268">
        <v>42176</v>
      </c>
      <c r="B4125" s="269" t="s">
        <v>203</v>
      </c>
      <c r="C4125" s="270">
        <v>2260.9753500000002</v>
      </c>
      <c r="D4125" s="270">
        <v>954.96224999999993</v>
      </c>
      <c r="E4125" s="270">
        <v>496.41104999999999</v>
      </c>
      <c r="F4125" s="270">
        <v>41.765599999999999</v>
      </c>
      <c r="G4125" s="270">
        <v>488.54430000000002</v>
      </c>
      <c r="H4125" s="270">
        <v>4242.6585500000001</v>
      </c>
    </row>
    <row r="4126" spans="1:8">
      <c r="A4126" s="268">
        <v>42176</v>
      </c>
      <c r="B4126" s="269" t="s">
        <v>204</v>
      </c>
      <c r="C4126" s="270">
        <v>532.47569999999996</v>
      </c>
      <c r="D4126" s="270">
        <v>224.90064999999998</v>
      </c>
      <c r="E4126" s="270">
        <v>116.90814999999999</v>
      </c>
      <c r="F4126" s="270">
        <v>9.8361999999999998</v>
      </c>
      <c r="G4126" s="270">
        <v>115.05600000000001</v>
      </c>
      <c r="H4126" s="270">
        <v>999.17669999999998</v>
      </c>
    </row>
    <row r="4127" spans="1:8">
      <c r="A4127" s="268">
        <v>42176</v>
      </c>
      <c r="B4127" s="269" t="s">
        <v>205</v>
      </c>
      <c r="C4127" s="270">
        <v>24.576049999999999</v>
      </c>
      <c r="D4127" s="270">
        <v>10.3802</v>
      </c>
      <c r="E4127" s="270">
        <v>5.3957999999999995</v>
      </c>
      <c r="F4127" s="270">
        <v>0.45390000000000003</v>
      </c>
      <c r="G4127" s="270">
        <v>5.3099499999999997</v>
      </c>
      <c r="H4127" s="270">
        <v>46.115899999999996</v>
      </c>
    </row>
    <row r="4128" spans="1:8">
      <c r="A4128" s="268">
        <v>42176</v>
      </c>
      <c r="B4128" s="269" t="s">
        <v>71</v>
      </c>
      <c r="C4128" s="270">
        <v>0</v>
      </c>
      <c r="D4128" s="270">
        <v>0</v>
      </c>
      <c r="E4128" s="270">
        <v>0</v>
      </c>
      <c r="F4128" s="270">
        <v>0</v>
      </c>
      <c r="G4128" s="270">
        <v>0</v>
      </c>
      <c r="H4128" s="270">
        <v>0</v>
      </c>
    </row>
    <row r="4129" spans="1:8">
      <c r="A4129" s="268">
        <v>42176</v>
      </c>
      <c r="B4129" s="269" t="s">
        <v>206</v>
      </c>
      <c r="C4129" s="270">
        <v>0</v>
      </c>
      <c r="D4129" s="270">
        <v>0</v>
      </c>
      <c r="E4129" s="270">
        <v>0</v>
      </c>
      <c r="F4129" s="270">
        <v>0</v>
      </c>
      <c r="G4129" s="270">
        <v>0</v>
      </c>
      <c r="H4129" s="270">
        <v>0</v>
      </c>
    </row>
    <row r="4130" spans="1:8">
      <c r="A4130" s="268">
        <v>42177</v>
      </c>
      <c r="B4130" s="269" t="s">
        <v>185</v>
      </c>
      <c r="C4130" s="270">
        <v>12.287599999999999</v>
      </c>
      <c r="D4130" s="270">
        <v>5.1901000000000002</v>
      </c>
      <c r="E4130" s="270">
        <v>2.6978999999999997</v>
      </c>
      <c r="F4130" s="270">
        <v>0.22695000000000001</v>
      </c>
      <c r="G4130" s="270">
        <v>2.6554000000000002</v>
      </c>
      <c r="H4130" s="270">
        <v>23.057949999999995</v>
      </c>
    </row>
    <row r="4131" spans="1:8">
      <c r="A4131" s="268">
        <v>42177</v>
      </c>
      <c r="B4131" s="269" t="s">
        <v>186</v>
      </c>
      <c r="C4131" s="270">
        <v>0</v>
      </c>
      <c r="D4131" s="270">
        <v>0</v>
      </c>
      <c r="E4131" s="270">
        <v>0</v>
      </c>
      <c r="F4131" s="270">
        <v>0</v>
      </c>
      <c r="G4131" s="270">
        <v>0</v>
      </c>
      <c r="H4131" s="270">
        <v>0</v>
      </c>
    </row>
    <row r="4132" spans="1:8">
      <c r="A4132" s="268">
        <v>42177</v>
      </c>
      <c r="B4132" s="269" t="s">
        <v>187</v>
      </c>
      <c r="C4132" s="270">
        <v>0</v>
      </c>
      <c r="D4132" s="270">
        <v>0</v>
      </c>
      <c r="E4132" s="270">
        <v>0</v>
      </c>
      <c r="F4132" s="270">
        <v>0</v>
      </c>
      <c r="G4132" s="270">
        <v>0</v>
      </c>
      <c r="H4132" s="270">
        <v>0</v>
      </c>
    </row>
    <row r="4133" spans="1:8">
      <c r="A4133" s="268">
        <v>42177</v>
      </c>
      <c r="B4133" s="269" t="s">
        <v>188</v>
      </c>
      <c r="C4133" s="270">
        <v>0</v>
      </c>
      <c r="D4133" s="270">
        <v>0</v>
      </c>
      <c r="E4133" s="270">
        <v>0</v>
      </c>
      <c r="F4133" s="270">
        <v>0</v>
      </c>
      <c r="G4133" s="270">
        <v>0</v>
      </c>
      <c r="H4133" s="270">
        <v>0</v>
      </c>
    </row>
    <row r="4134" spans="1:8">
      <c r="A4134" s="268">
        <v>42177</v>
      </c>
      <c r="B4134" s="269" t="s">
        <v>189</v>
      </c>
      <c r="C4134" s="270">
        <v>0</v>
      </c>
      <c r="D4134" s="270">
        <v>0</v>
      </c>
      <c r="E4134" s="270">
        <v>0</v>
      </c>
      <c r="F4134" s="270">
        <v>0</v>
      </c>
      <c r="G4134" s="270">
        <v>0</v>
      </c>
      <c r="H4134" s="270">
        <v>0</v>
      </c>
    </row>
    <row r="4135" spans="1:8">
      <c r="A4135" s="268">
        <v>42177</v>
      </c>
      <c r="B4135" s="269" t="s">
        <v>190</v>
      </c>
      <c r="C4135" s="270">
        <v>0</v>
      </c>
      <c r="D4135" s="270">
        <v>0</v>
      </c>
      <c r="E4135" s="270">
        <v>0</v>
      </c>
      <c r="F4135" s="270">
        <v>0</v>
      </c>
      <c r="G4135" s="270">
        <v>0</v>
      </c>
      <c r="H4135" s="270">
        <v>0</v>
      </c>
    </row>
    <row r="4136" spans="1:8">
      <c r="A4136" s="268">
        <v>42177</v>
      </c>
      <c r="B4136" s="269" t="s">
        <v>191</v>
      </c>
      <c r="C4136" s="270">
        <v>167.93449999999999</v>
      </c>
      <c r="D4136" s="270">
        <v>70.929950000000005</v>
      </c>
      <c r="E4136" s="270">
        <v>36.871299999999998</v>
      </c>
      <c r="F4136" s="270">
        <v>3.1025</v>
      </c>
      <c r="G4136" s="270">
        <v>36.286499999999997</v>
      </c>
      <c r="H4136" s="270">
        <v>315.12474999999995</v>
      </c>
    </row>
    <row r="4137" spans="1:8">
      <c r="A4137" s="268">
        <v>42177</v>
      </c>
      <c r="B4137" s="269" t="s">
        <v>192</v>
      </c>
      <c r="C4137" s="270">
        <v>950.26515000000006</v>
      </c>
      <c r="D4137" s="270">
        <v>401.36065000000002</v>
      </c>
      <c r="E4137" s="270">
        <v>208.63675000000001</v>
      </c>
      <c r="F4137" s="270">
        <v>17.554200000000002</v>
      </c>
      <c r="G4137" s="270">
        <v>205.33025000000001</v>
      </c>
      <c r="H4137" s="270">
        <v>1783.1470000000002</v>
      </c>
    </row>
    <row r="4138" spans="1:8">
      <c r="A4138" s="268">
        <v>42177</v>
      </c>
      <c r="B4138" s="269" t="s">
        <v>193</v>
      </c>
      <c r="C4138" s="270">
        <v>2965.4825499999997</v>
      </c>
      <c r="D4138" s="270">
        <v>1252.5234499999999</v>
      </c>
      <c r="E4138" s="270">
        <v>651.08980000000008</v>
      </c>
      <c r="F4138" s="270">
        <v>54.779949999999999</v>
      </c>
      <c r="G4138" s="270">
        <v>640.77250000000004</v>
      </c>
      <c r="H4138" s="270">
        <v>5564.6482500000002</v>
      </c>
    </row>
    <row r="4139" spans="1:8">
      <c r="A4139" s="268">
        <v>42177</v>
      </c>
      <c r="B4139" s="269" t="s">
        <v>65</v>
      </c>
      <c r="C4139" s="270">
        <v>5943.2527</v>
      </c>
      <c r="D4139" s="270">
        <v>2510.2361500000002</v>
      </c>
      <c r="E4139" s="270">
        <v>1304.87835</v>
      </c>
      <c r="F4139" s="270">
        <v>109.78685</v>
      </c>
      <c r="G4139" s="270">
        <v>1284.19955</v>
      </c>
      <c r="H4139" s="270">
        <v>11152.353599999999</v>
      </c>
    </row>
    <row r="4140" spans="1:8">
      <c r="A4140" s="268">
        <v>42177</v>
      </c>
      <c r="B4140" s="269" t="s">
        <v>194</v>
      </c>
      <c r="C4140" s="270">
        <v>9187.2606999999989</v>
      </c>
      <c r="D4140" s="270">
        <v>3880.3996000000002</v>
      </c>
      <c r="E4140" s="270">
        <v>2017.1205500000001</v>
      </c>
      <c r="F4140" s="270">
        <v>169.71185</v>
      </c>
      <c r="G4140" s="270">
        <v>1985.1554499999997</v>
      </c>
      <c r="H4140" s="270">
        <v>17239.648149999997</v>
      </c>
    </row>
    <row r="4141" spans="1:8">
      <c r="A4141" s="268">
        <v>42177</v>
      </c>
      <c r="B4141" s="269" t="s">
        <v>195</v>
      </c>
      <c r="C4141" s="270">
        <v>11956.136549999999</v>
      </c>
      <c r="D4141" s="270">
        <v>5049.8831499999997</v>
      </c>
      <c r="E4141" s="270">
        <v>2625.0439499999998</v>
      </c>
      <c r="F4141" s="270">
        <v>220.85974999999996</v>
      </c>
      <c r="G4141" s="270">
        <v>2583.4458</v>
      </c>
      <c r="H4141" s="270">
        <v>22435.369199999997</v>
      </c>
    </row>
    <row r="4142" spans="1:8">
      <c r="A4142" s="268">
        <v>42177</v>
      </c>
      <c r="B4142" s="269" t="s">
        <v>196</v>
      </c>
      <c r="C4142" s="270">
        <v>13651.868700000001</v>
      </c>
      <c r="D4142" s="270">
        <v>5766.1041999999998</v>
      </c>
      <c r="E4142" s="270">
        <v>2997.3524499999999</v>
      </c>
      <c r="F4142" s="270">
        <v>252.1848</v>
      </c>
      <c r="G4142" s="270">
        <v>2949.8544499999998</v>
      </c>
      <c r="H4142" s="270">
        <v>25617.364599999997</v>
      </c>
    </row>
    <row r="4143" spans="1:8">
      <c r="A4143" s="268">
        <v>42177</v>
      </c>
      <c r="B4143" s="269" t="s">
        <v>197</v>
      </c>
      <c r="C4143" s="270">
        <v>14385.04725</v>
      </c>
      <c r="D4143" s="270">
        <v>6075.7753499999999</v>
      </c>
      <c r="E4143" s="270">
        <v>3158.3262999999997</v>
      </c>
      <c r="F4143" s="270">
        <v>265.72784999999999</v>
      </c>
      <c r="G4143" s="270">
        <v>3108.27745</v>
      </c>
      <c r="H4143" s="270">
        <v>26993.154199999994</v>
      </c>
    </row>
    <row r="4144" spans="1:8">
      <c r="A4144" s="268">
        <v>42177</v>
      </c>
      <c r="B4144" s="269" t="s">
        <v>198</v>
      </c>
      <c r="C4144" s="270">
        <v>14327.703699999998</v>
      </c>
      <c r="D4144" s="270">
        <v>6051.5554499999998</v>
      </c>
      <c r="E4144" s="270">
        <v>3145.73695</v>
      </c>
      <c r="F4144" s="270">
        <v>264.66874999999999</v>
      </c>
      <c r="G4144" s="270">
        <v>3095.8861499999998</v>
      </c>
      <c r="H4144" s="270">
        <v>26885.550999999999</v>
      </c>
    </row>
    <row r="4145" spans="1:8">
      <c r="A4145" s="268">
        <v>42177</v>
      </c>
      <c r="B4145" s="269" t="s">
        <v>199</v>
      </c>
      <c r="C4145" s="270">
        <v>13397.918449999999</v>
      </c>
      <c r="D4145" s="270">
        <v>5658.8444</v>
      </c>
      <c r="E4145" s="270">
        <v>2941.5967000000001</v>
      </c>
      <c r="F4145" s="270">
        <v>247.49364999999997</v>
      </c>
      <c r="G4145" s="270">
        <v>2894.9810000000002</v>
      </c>
      <c r="H4145" s="270">
        <v>25140.834200000001</v>
      </c>
    </row>
    <row r="4146" spans="1:8">
      <c r="A4146" s="268">
        <v>42177</v>
      </c>
      <c r="B4146" s="269" t="s">
        <v>200</v>
      </c>
      <c r="C4146" s="270">
        <v>11509.67575</v>
      </c>
      <c r="D4146" s="270">
        <v>4861.3123500000002</v>
      </c>
      <c r="E4146" s="270">
        <v>2527.0210999999999</v>
      </c>
      <c r="F4146" s="270">
        <v>212.61305000000002</v>
      </c>
      <c r="G4146" s="270">
        <v>2486.9758999999999</v>
      </c>
      <c r="H4146" s="270">
        <v>21597.598150000002</v>
      </c>
    </row>
    <row r="4147" spans="1:8">
      <c r="A4147" s="268">
        <v>42177</v>
      </c>
      <c r="B4147" s="269" t="s">
        <v>201</v>
      </c>
      <c r="C4147" s="270">
        <v>8814.528049999999</v>
      </c>
      <c r="D4147" s="270">
        <v>3722.9694</v>
      </c>
      <c r="E4147" s="270">
        <v>1935.2842499999997</v>
      </c>
      <c r="F4147" s="270">
        <v>162.82685000000001</v>
      </c>
      <c r="G4147" s="270">
        <v>1904.6162499999998</v>
      </c>
      <c r="H4147" s="270">
        <v>16540.2248</v>
      </c>
    </row>
    <row r="4148" spans="1:8">
      <c r="A4148" s="268">
        <v>42177</v>
      </c>
      <c r="B4148" s="269" t="s">
        <v>202</v>
      </c>
      <c r="C4148" s="270">
        <v>5201.8818499999998</v>
      </c>
      <c r="D4148" s="270">
        <v>2197.1054999999997</v>
      </c>
      <c r="E4148" s="270">
        <v>1142.1059</v>
      </c>
      <c r="F4148" s="270">
        <v>96.091650000000001</v>
      </c>
      <c r="G4148" s="270">
        <v>1124.00685</v>
      </c>
      <c r="H4148" s="270">
        <v>9761.19175</v>
      </c>
    </row>
    <row r="4149" spans="1:8">
      <c r="A4149" s="268">
        <v>42177</v>
      </c>
      <c r="B4149" s="269" t="s">
        <v>203</v>
      </c>
      <c r="C4149" s="270">
        <v>2134.00065</v>
      </c>
      <c r="D4149" s="270">
        <v>901.33235000000002</v>
      </c>
      <c r="E4149" s="270">
        <v>468.53275000000002</v>
      </c>
      <c r="F4149" s="270">
        <v>39.420450000000002</v>
      </c>
      <c r="G4149" s="270">
        <v>461.108</v>
      </c>
      <c r="H4149" s="270">
        <v>4004.3941999999997</v>
      </c>
    </row>
    <row r="4150" spans="1:8">
      <c r="A4150" s="268">
        <v>42177</v>
      </c>
      <c r="B4150" s="269" t="s">
        <v>204</v>
      </c>
      <c r="C4150" s="270">
        <v>475.13215000000002</v>
      </c>
      <c r="D4150" s="270">
        <v>200.68074999999999</v>
      </c>
      <c r="E4150" s="270">
        <v>104.31795</v>
      </c>
      <c r="F4150" s="270">
        <v>8.7771000000000008</v>
      </c>
      <c r="G4150" s="270">
        <v>102.66555</v>
      </c>
      <c r="H4150" s="270">
        <v>891.57350000000008</v>
      </c>
    </row>
    <row r="4151" spans="1:8">
      <c r="A4151" s="268">
        <v>42177</v>
      </c>
      <c r="B4151" s="269" t="s">
        <v>205</v>
      </c>
      <c r="C4151" s="270">
        <v>24.576049999999999</v>
      </c>
      <c r="D4151" s="270">
        <v>10.3802</v>
      </c>
      <c r="E4151" s="270">
        <v>5.3957999999999995</v>
      </c>
      <c r="F4151" s="270">
        <v>0.45390000000000003</v>
      </c>
      <c r="G4151" s="270">
        <v>5.3099499999999997</v>
      </c>
      <c r="H4151" s="270">
        <v>46.115899999999996</v>
      </c>
    </row>
    <row r="4152" spans="1:8">
      <c r="A4152" s="268">
        <v>42177</v>
      </c>
      <c r="B4152" s="269" t="s">
        <v>71</v>
      </c>
      <c r="C4152" s="270">
        <v>0</v>
      </c>
      <c r="D4152" s="270">
        <v>0</v>
      </c>
      <c r="E4152" s="270">
        <v>0</v>
      </c>
      <c r="F4152" s="270">
        <v>0</v>
      </c>
      <c r="G4152" s="270">
        <v>0</v>
      </c>
      <c r="H4152" s="270">
        <v>0</v>
      </c>
    </row>
    <row r="4153" spans="1:8">
      <c r="A4153" s="268">
        <v>42177</v>
      </c>
      <c r="B4153" s="269" t="s">
        <v>206</v>
      </c>
      <c r="C4153" s="270">
        <v>0</v>
      </c>
      <c r="D4153" s="270">
        <v>0</v>
      </c>
      <c r="E4153" s="270">
        <v>0</v>
      </c>
      <c r="F4153" s="270">
        <v>0</v>
      </c>
      <c r="G4153" s="270">
        <v>0</v>
      </c>
      <c r="H4153" s="270">
        <v>0</v>
      </c>
    </row>
    <row r="4154" spans="1:8">
      <c r="A4154" s="268">
        <v>42178</v>
      </c>
      <c r="B4154" s="269" t="s">
        <v>185</v>
      </c>
      <c r="C4154" s="270">
        <v>0</v>
      </c>
      <c r="D4154" s="270">
        <v>0</v>
      </c>
      <c r="E4154" s="270">
        <v>0</v>
      </c>
      <c r="F4154" s="270">
        <v>0</v>
      </c>
      <c r="G4154" s="270">
        <v>0</v>
      </c>
      <c r="H4154" s="270">
        <v>0</v>
      </c>
    </row>
    <row r="4155" spans="1:8">
      <c r="A4155" s="268">
        <v>42178</v>
      </c>
      <c r="B4155" s="269" t="s">
        <v>186</v>
      </c>
      <c r="C4155" s="270">
        <v>0</v>
      </c>
      <c r="D4155" s="270">
        <v>0</v>
      </c>
      <c r="E4155" s="270">
        <v>0</v>
      </c>
      <c r="F4155" s="270">
        <v>0</v>
      </c>
      <c r="G4155" s="270">
        <v>0</v>
      </c>
      <c r="H4155" s="270">
        <v>0</v>
      </c>
    </row>
    <row r="4156" spans="1:8">
      <c r="A4156" s="268">
        <v>42178</v>
      </c>
      <c r="B4156" s="269" t="s">
        <v>187</v>
      </c>
      <c r="C4156" s="270">
        <v>0</v>
      </c>
      <c r="D4156" s="270">
        <v>0</v>
      </c>
      <c r="E4156" s="270">
        <v>0</v>
      </c>
      <c r="F4156" s="270">
        <v>0</v>
      </c>
      <c r="G4156" s="270">
        <v>0</v>
      </c>
      <c r="H4156" s="270">
        <v>0</v>
      </c>
    </row>
    <row r="4157" spans="1:8">
      <c r="A4157" s="268">
        <v>42178</v>
      </c>
      <c r="B4157" s="269" t="s">
        <v>188</v>
      </c>
      <c r="C4157" s="270">
        <v>0</v>
      </c>
      <c r="D4157" s="270">
        <v>0</v>
      </c>
      <c r="E4157" s="270">
        <v>0</v>
      </c>
      <c r="F4157" s="270">
        <v>0</v>
      </c>
      <c r="G4157" s="270">
        <v>0</v>
      </c>
      <c r="H4157" s="270">
        <v>0</v>
      </c>
    </row>
    <row r="4158" spans="1:8">
      <c r="A4158" s="268">
        <v>42178</v>
      </c>
      <c r="B4158" s="269" t="s">
        <v>189</v>
      </c>
      <c r="C4158" s="270">
        <v>0</v>
      </c>
      <c r="D4158" s="270">
        <v>0</v>
      </c>
      <c r="E4158" s="270">
        <v>0</v>
      </c>
      <c r="F4158" s="270">
        <v>0</v>
      </c>
      <c r="G4158" s="270">
        <v>0</v>
      </c>
      <c r="H4158" s="270">
        <v>0</v>
      </c>
    </row>
    <row r="4159" spans="1:8">
      <c r="A4159" s="268">
        <v>42178</v>
      </c>
      <c r="B4159" s="269" t="s">
        <v>190</v>
      </c>
      <c r="C4159" s="270">
        <v>0</v>
      </c>
      <c r="D4159" s="270">
        <v>0</v>
      </c>
      <c r="E4159" s="270">
        <v>0</v>
      </c>
      <c r="F4159" s="270">
        <v>0</v>
      </c>
      <c r="G4159" s="270">
        <v>0</v>
      </c>
      <c r="H4159" s="270">
        <v>0</v>
      </c>
    </row>
    <row r="4160" spans="1:8">
      <c r="A4160" s="268">
        <v>42178</v>
      </c>
      <c r="B4160" s="269" t="s">
        <v>191</v>
      </c>
      <c r="C4160" s="270">
        <v>163.83920000000001</v>
      </c>
      <c r="D4160" s="270">
        <v>69.200200000000009</v>
      </c>
      <c r="E4160" s="270">
        <v>35.972000000000001</v>
      </c>
      <c r="F4160" s="270">
        <v>3.02685</v>
      </c>
      <c r="G4160" s="270">
        <v>35.401649999999997</v>
      </c>
      <c r="H4160" s="270">
        <v>307.43989999999997</v>
      </c>
    </row>
    <row r="4161" spans="1:8">
      <c r="A4161" s="268">
        <v>42178</v>
      </c>
      <c r="B4161" s="269" t="s">
        <v>192</v>
      </c>
      <c r="C4161" s="270">
        <v>958.45659999999998</v>
      </c>
      <c r="D4161" s="270">
        <v>404.82099999999997</v>
      </c>
      <c r="E4161" s="270">
        <v>210.43535</v>
      </c>
      <c r="F4161" s="270">
        <v>17.705499999999997</v>
      </c>
      <c r="G4161" s="270">
        <v>207.10079999999999</v>
      </c>
      <c r="H4161" s="270">
        <v>1798.5192499999998</v>
      </c>
    </row>
    <row r="4162" spans="1:8">
      <c r="A4162" s="268">
        <v>42178</v>
      </c>
      <c r="B4162" s="269" t="s">
        <v>193</v>
      </c>
      <c r="C4162" s="270">
        <v>2957.29025</v>
      </c>
      <c r="D4162" s="270">
        <v>1249.0631000000001</v>
      </c>
      <c r="E4162" s="270">
        <v>649.2912</v>
      </c>
      <c r="F4162" s="270">
        <v>54.62865</v>
      </c>
      <c r="G4162" s="270">
        <v>639.00195000000008</v>
      </c>
      <c r="H4162" s="270">
        <v>5549.2751500000004</v>
      </c>
    </row>
    <row r="4163" spans="1:8">
      <c r="A4163" s="268">
        <v>42178</v>
      </c>
      <c r="B4163" s="269" t="s">
        <v>65</v>
      </c>
      <c r="C4163" s="270">
        <v>5922.7727999999997</v>
      </c>
      <c r="D4163" s="270">
        <v>2501.58655</v>
      </c>
      <c r="E4163" s="270">
        <v>1300.38185</v>
      </c>
      <c r="F4163" s="270">
        <v>109.40860000000001</v>
      </c>
      <c r="G4163" s="270">
        <v>1279.7744499999999</v>
      </c>
      <c r="H4163" s="270">
        <v>11113.924250000002</v>
      </c>
    </row>
    <row r="4164" spans="1:8">
      <c r="A4164" s="268">
        <v>42178</v>
      </c>
      <c r="B4164" s="269" t="s">
        <v>194</v>
      </c>
      <c r="C4164" s="270">
        <v>9367.4836500000001</v>
      </c>
      <c r="D4164" s="270">
        <v>3956.5196500000002</v>
      </c>
      <c r="E4164" s="270">
        <v>2056.68975</v>
      </c>
      <c r="F4164" s="270">
        <v>173.04130000000001</v>
      </c>
      <c r="G4164" s="270">
        <v>2024.09735</v>
      </c>
      <c r="H4164" s="270">
        <v>17577.831699999999</v>
      </c>
    </row>
    <row r="4165" spans="1:8">
      <c r="A4165" s="268">
        <v>42178</v>
      </c>
      <c r="B4165" s="269" t="s">
        <v>195</v>
      </c>
      <c r="C4165" s="270">
        <v>12033.96</v>
      </c>
      <c r="D4165" s="270">
        <v>5082.7526499999994</v>
      </c>
      <c r="E4165" s="270">
        <v>2642.1306500000001</v>
      </c>
      <c r="F4165" s="270">
        <v>222.29794999999999</v>
      </c>
      <c r="G4165" s="270">
        <v>2600.2613499999998</v>
      </c>
      <c r="H4165" s="270">
        <v>22581.402599999998</v>
      </c>
    </row>
    <row r="4166" spans="1:8">
      <c r="A4166" s="268">
        <v>42178</v>
      </c>
      <c r="B4166" s="269" t="s">
        <v>196</v>
      </c>
      <c r="C4166" s="270">
        <v>13524.89315</v>
      </c>
      <c r="D4166" s="270">
        <v>5712.4742999999999</v>
      </c>
      <c r="E4166" s="270">
        <v>2969.4741499999996</v>
      </c>
      <c r="F4166" s="270">
        <v>249.83879999999999</v>
      </c>
      <c r="G4166" s="270">
        <v>2922.41815</v>
      </c>
      <c r="H4166" s="270">
        <v>25379.098549999999</v>
      </c>
    </row>
    <row r="4167" spans="1:8">
      <c r="A4167" s="268">
        <v>42178</v>
      </c>
      <c r="B4167" s="269" t="s">
        <v>197</v>
      </c>
      <c r="C4167" s="270">
        <v>14081.944899999999</v>
      </c>
      <c r="D4167" s="270">
        <v>5947.75515</v>
      </c>
      <c r="E4167" s="270">
        <v>3091.7789499999999</v>
      </c>
      <c r="F4167" s="270">
        <v>260.12889999999999</v>
      </c>
      <c r="G4167" s="270">
        <v>3042.7840999999999</v>
      </c>
      <c r="H4167" s="270">
        <v>26424.391999999996</v>
      </c>
    </row>
    <row r="4168" spans="1:8">
      <c r="A4168" s="268">
        <v>42178</v>
      </c>
      <c r="B4168" s="269" t="s">
        <v>198</v>
      </c>
      <c r="C4168" s="270">
        <v>14081.944899999999</v>
      </c>
      <c r="D4168" s="270">
        <v>5947.75515</v>
      </c>
      <c r="E4168" s="270">
        <v>3091.7789499999999</v>
      </c>
      <c r="F4168" s="270">
        <v>260.12889999999999</v>
      </c>
      <c r="G4168" s="270">
        <v>3042.7840999999999</v>
      </c>
      <c r="H4168" s="270">
        <v>26424.391999999996</v>
      </c>
    </row>
    <row r="4169" spans="1:8">
      <c r="A4169" s="268">
        <v>42178</v>
      </c>
      <c r="B4169" s="269" t="s">
        <v>199</v>
      </c>
      <c r="C4169" s="270">
        <v>13131.6806</v>
      </c>
      <c r="D4169" s="270">
        <v>5546.39365</v>
      </c>
      <c r="E4169" s="270">
        <v>2883.1421999999998</v>
      </c>
      <c r="F4169" s="270">
        <v>242.57554999999996</v>
      </c>
      <c r="G4169" s="270">
        <v>2837.4538499999999</v>
      </c>
      <c r="H4169" s="270">
        <v>24641.245850000003</v>
      </c>
    </row>
    <row r="4170" spans="1:8">
      <c r="A4170" s="268">
        <v>42178</v>
      </c>
      <c r="B4170" s="269" t="s">
        <v>200</v>
      </c>
      <c r="C4170" s="270">
        <v>11276.205399999999</v>
      </c>
      <c r="D4170" s="270">
        <v>4762.7021500000001</v>
      </c>
      <c r="E4170" s="270">
        <v>2475.761</v>
      </c>
      <c r="F4170" s="270">
        <v>208.30015</v>
      </c>
      <c r="G4170" s="270">
        <v>2436.5283999999997</v>
      </c>
      <c r="H4170" s="270">
        <v>21159.497100000001</v>
      </c>
    </row>
    <row r="4171" spans="1:8">
      <c r="A4171" s="268">
        <v>42178</v>
      </c>
      <c r="B4171" s="269" t="s">
        <v>201</v>
      </c>
      <c r="C4171" s="270">
        <v>8232.9002499999988</v>
      </c>
      <c r="D4171" s="270">
        <v>3477.3092000000001</v>
      </c>
      <c r="E4171" s="270">
        <v>1807.5845000000002</v>
      </c>
      <c r="F4171" s="270">
        <v>152.08284999999998</v>
      </c>
      <c r="G4171" s="270">
        <v>1778.9403500000001</v>
      </c>
      <c r="H4171" s="270">
        <v>15448.817150000001</v>
      </c>
    </row>
    <row r="4172" spans="1:8">
      <c r="A4172" s="268">
        <v>42178</v>
      </c>
      <c r="B4172" s="269" t="s">
        <v>202</v>
      </c>
      <c r="C4172" s="270">
        <v>5279.7052999999996</v>
      </c>
      <c r="D4172" s="270">
        <v>2229.9758500000003</v>
      </c>
      <c r="E4172" s="270">
        <v>1159.1926000000001</v>
      </c>
      <c r="F4172" s="270">
        <v>97.529849999999996</v>
      </c>
      <c r="G4172" s="270">
        <v>1140.8224</v>
      </c>
      <c r="H4172" s="270">
        <v>9907.2259999999987</v>
      </c>
    </row>
    <row r="4173" spans="1:8">
      <c r="A4173" s="268">
        <v>42178</v>
      </c>
      <c r="B4173" s="269" t="s">
        <v>203</v>
      </c>
      <c r="C4173" s="270">
        <v>2871.2753499999999</v>
      </c>
      <c r="D4173" s="270">
        <v>1212.7332499999998</v>
      </c>
      <c r="E4173" s="270">
        <v>630.40589999999997</v>
      </c>
      <c r="F4173" s="270">
        <v>53.04</v>
      </c>
      <c r="G4173" s="270">
        <v>620.41669999999999</v>
      </c>
      <c r="H4173" s="270">
        <v>5387.8712000000005</v>
      </c>
    </row>
    <row r="4174" spans="1:8">
      <c r="A4174" s="268">
        <v>42178</v>
      </c>
      <c r="B4174" s="269" t="s">
        <v>204</v>
      </c>
      <c r="C4174" s="270">
        <v>868.34555</v>
      </c>
      <c r="D4174" s="270">
        <v>366.76054999999997</v>
      </c>
      <c r="E4174" s="270">
        <v>190.65074999999999</v>
      </c>
      <c r="F4174" s="270">
        <v>16.04035</v>
      </c>
      <c r="G4174" s="270">
        <v>187.62985</v>
      </c>
      <c r="H4174" s="270">
        <v>1629.42705</v>
      </c>
    </row>
    <row r="4175" spans="1:8">
      <c r="A4175" s="268">
        <v>42178</v>
      </c>
      <c r="B4175" s="269" t="s">
        <v>205</v>
      </c>
      <c r="C4175" s="270">
        <v>69.631149999999991</v>
      </c>
      <c r="D4175" s="270">
        <v>29.41</v>
      </c>
      <c r="E4175" s="270">
        <v>15.2881</v>
      </c>
      <c r="F4175" s="270">
        <v>1.2860499999999999</v>
      </c>
      <c r="G4175" s="270">
        <v>15.04585</v>
      </c>
      <c r="H4175" s="270">
        <v>130.66114999999999</v>
      </c>
    </row>
    <row r="4176" spans="1:8">
      <c r="A4176" s="268">
        <v>42178</v>
      </c>
      <c r="B4176" s="269" t="s">
        <v>71</v>
      </c>
      <c r="C4176" s="270">
        <v>0</v>
      </c>
      <c r="D4176" s="270">
        <v>0</v>
      </c>
      <c r="E4176" s="270">
        <v>0</v>
      </c>
      <c r="F4176" s="270">
        <v>0</v>
      </c>
      <c r="G4176" s="270">
        <v>0</v>
      </c>
      <c r="H4176" s="270">
        <v>0</v>
      </c>
    </row>
    <row r="4177" spans="1:8">
      <c r="A4177" s="268">
        <v>42178</v>
      </c>
      <c r="B4177" s="269" t="s">
        <v>206</v>
      </c>
      <c r="C4177" s="270">
        <v>0</v>
      </c>
      <c r="D4177" s="270">
        <v>0</v>
      </c>
      <c r="E4177" s="270">
        <v>0</v>
      </c>
      <c r="F4177" s="270">
        <v>0</v>
      </c>
      <c r="G4177" s="270">
        <v>0</v>
      </c>
      <c r="H4177" s="270">
        <v>0</v>
      </c>
    </row>
    <row r="4178" spans="1:8">
      <c r="A4178" s="268">
        <v>42179</v>
      </c>
      <c r="B4178" s="269" t="s">
        <v>185</v>
      </c>
      <c r="C4178" s="270">
        <v>0</v>
      </c>
      <c r="D4178" s="270">
        <v>0</v>
      </c>
      <c r="E4178" s="270">
        <v>0</v>
      </c>
      <c r="F4178" s="270">
        <v>0</v>
      </c>
      <c r="G4178" s="270">
        <v>0</v>
      </c>
      <c r="H4178" s="270">
        <v>0</v>
      </c>
    </row>
    <row r="4179" spans="1:8">
      <c r="A4179" s="268">
        <v>42179</v>
      </c>
      <c r="B4179" s="269" t="s">
        <v>186</v>
      </c>
      <c r="C4179" s="270">
        <v>0</v>
      </c>
      <c r="D4179" s="270">
        <v>0</v>
      </c>
      <c r="E4179" s="270">
        <v>0</v>
      </c>
      <c r="F4179" s="270">
        <v>0</v>
      </c>
      <c r="G4179" s="270">
        <v>0</v>
      </c>
      <c r="H4179" s="270">
        <v>0</v>
      </c>
    </row>
    <row r="4180" spans="1:8">
      <c r="A4180" s="268">
        <v>42179</v>
      </c>
      <c r="B4180" s="269" t="s">
        <v>187</v>
      </c>
      <c r="C4180" s="270">
        <v>0</v>
      </c>
      <c r="D4180" s="270">
        <v>0</v>
      </c>
      <c r="E4180" s="270">
        <v>0</v>
      </c>
      <c r="F4180" s="270">
        <v>0</v>
      </c>
      <c r="G4180" s="270">
        <v>0</v>
      </c>
      <c r="H4180" s="270">
        <v>0</v>
      </c>
    </row>
    <row r="4181" spans="1:8">
      <c r="A4181" s="268">
        <v>42179</v>
      </c>
      <c r="B4181" s="269" t="s">
        <v>188</v>
      </c>
      <c r="C4181" s="270">
        <v>0</v>
      </c>
      <c r="D4181" s="270">
        <v>0</v>
      </c>
      <c r="E4181" s="270">
        <v>0</v>
      </c>
      <c r="F4181" s="270">
        <v>0</v>
      </c>
      <c r="G4181" s="270">
        <v>0</v>
      </c>
      <c r="H4181" s="270">
        <v>0</v>
      </c>
    </row>
    <row r="4182" spans="1:8">
      <c r="A4182" s="268">
        <v>42179</v>
      </c>
      <c r="B4182" s="269" t="s">
        <v>189</v>
      </c>
      <c r="C4182" s="270">
        <v>0</v>
      </c>
      <c r="D4182" s="270">
        <v>0</v>
      </c>
      <c r="E4182" s="270">
        <v>0</v>
      </c>
      <c r="F4182" s="270">
        <v>0</v>
      </c>
      <c r="G4182" s="270">
        <v>0</v>
      </c>
      <c r="H4182" s="270">
        <v>0</v>
      </c>
    </row>
    <row r="4183" spans="1:8">
      <c r="A4183" s="268">
        <v>42179</v>
      </c>
      <c r="B4183" s="269" t="s">
        <v>190</v>
      </c>
      <c r="C4183" s="270">
        <v>0</v>
      </c>
      <c r="D4183" s="270">
        <v>0</v>
      </c>
      <c r="E4183" s="270">
        <v>0</v>
      </c>
      <c r="F4183" s="270">
        <v>0</v>
      </c>
      <c r="G4183" s="270">
        <v>0</v>
      </c>
      <c r="H4183" s="270">
        <v>0</v>
      </c>
    </row>
    <row r="4184" spans="1:8">
      <c r="A4184" s="268">
        <v>42179</v>
      </c>
      <c r="B4184" s="269" t="s">
        <v>191</v>
      </c>
      <c r="C4184" s="270">
        <v>163.83920000000001</v>
      </c>
      <c r="D4184" s="270">
        <v>69.200200000000009</v>
      </c>
      <c r="E4184" s="270">
        <v>35.972000000000001</v>
      </c>
      <c r="F4184" s="270">
        <v>3.02685</v>
      </c>
      <c r="G4184" s="270">
        <v>35.401649999999997</v>
      </c>
      <c r="H4184" s="270">
        <v>307.43989999999997</v>
      </c>
    </row>
    <row r="4185" spans="1:8">
      <c r="A4185" s="268">
        <v>42179</v>
      </c>
      <c r="B4185" s="269" t="s">
        <v>192</v>
      </c>
      <c r="C4185" s="270">
        <v>937.97754999999995</v>
      </c>
      <c r="D4185" s="270">
        <v>396.17140000000001</v>
      </c>
      <c r="E4185" s="270">
        <v>205.93885</v>
      </c>
      <c r="F4185" s="270">
        <v>17.3264</v>
      </c>
      <c r="G4185" s="270">
        <v>202.67484999999999</v>
      </c>
      <c r="H4185" s="270">
        <v>1760.0890499999998</v>
      </c>
    </row>
    <row r="4186" spans="1:8">
      <c r="A4186" s="268">
        <v>42179</v>
      </c>
      <c r="B4186" s="269" t="s">
        <v>193</v>
      </c>
      <c r="C4186" s="270">
        <v>2838.5070000000001</v>
      </c>
      <c r="D4186" s="270">
        <v>1198.8926999999999</v>
      </c>
      <c r="E4186" s="270">
        <v>623.21235000000001</v>
      </c>
      <c r="F4186" s="270">
        <v>52.434800000000003</v>
      </c>
      <c r="G4186" s="270">
        <v>613.33619999999996</v>
      </c>
      <c r="H4186" s="270">
        <v>5326.3830499999995</v>
      </c>
    </row>
    <row r="4187" spans="1:8">
      <c r="A4187" s="268">
        <v>42179</v>
      </c>
      <c r="B4187" s="269" t="s">
        <v>65</v>
      </c>
      <c r="C4187" s="270">
        <v>5795.7981</v>
      </c>
      <c r="D4187" s="270">
        <v>2447.9557999999997</v>
      </c>
      <c r="E4187" s="270">
        <v>1272.5035500000001</v>
      </c>
      <c r="F4187" s="270">
        <v>107.0626</v>
      </c>
      <c r="G4187" s="270">
        <v>1252.3381499999998</v>
      </c>
      <c r="H4187" s="270">
        <v>10875.6582</v>
      </c>
    </row>
    <row r="4188" spans="1:8">
      <c r="A4188" s="268">
        <v>42179</v>
      </c>
      <c r="B4188" s="269" t="s">
        <v>194</v>
      </c>
      <c r="C4188" s="270">
        <v>9125.8218500000003</v>
      </c>
      <c r="D4188" s="270">
        <v>3854.4499499999997</v>
      </c>
      <c r="E4188" s="270">
        <v>2003.6310500000002</v>
      </c>
      <c r="F4188" s="270">
        <v>168.5771</v>
      </c>
      <c r="G4188" s="270">
        <v>1971.8793000000001</v>
      </c>
      <c r="H4188" s="270">
        <v>17124.359250000001</v>
      </c>
    </row>
    <row r="4189" spans="1:8">
      <c r="A4189" s="268">
        <v>42179</v>
      </c>
      <c r="B4189" s="269" t="s">
        <v>195</v>
      </c>
      <c r="C4189" s="270">
        <v>11587.4992</v>
      </c>
      <c r="D4189" s="270">
        <v>4894.1827000000003</v>
      </c>
      <c r="E4189" s="270">
        <v>2544.1078000000002</v>
      </c>
      <c r="F4189" s="270">
        <v>214.0504</v>
      </c>
      <c r="G4189" s="270">
        <v>2503.7914500000002</v>
      </c>
      <c r="H4189" s="270">
        <v>21743.631549999998</v>
      </c>
    </row>
    <row r="4190" spans="1:8">
      <c r="A4190" s="268">
        <v>42179</v>
      </c>
      <c r="B4190" s="269" t="s">
        <v>196</v>
      </c>
      <c r="C4190" s="270">
        <v>13279.135200000001</v>
      </c>
      <c r="D4190" s="270">
        <v>5608.6739999999991</v>
      </c>
      <c r="E4190" s="270">
        <v>2915.5169999999998</v>
      </c>
      <c r="F4190" s="270">
        <v>245.29894999999999</v>
      </c>
      <c r="G4190" s="270">
        <v>2869.3152500000001</v>
      </c>
      <c r="H4190" s="270">
        <v>24917.940399999999</v>
      </c>
    </row>
    <row r="4191" spans="1:8">
      <c r="A4191" s="268">
        <v>42179</v>
      </c>
      <c r="B4191" s="269" t="s">
        <v>197</v>
      </c>
      <c r="C4191" s="270">
        <v>14049.177399999999</v>
      </c>
      <c r="D4191" s="270">
        <v>5933.9146000000001</v>
      </c>
      <c r="E4191" s="270">
        <v>3084.5845499999996</v>
      </c>
      <c r="F4191" s="270">
        <v>259.52370000000002</v>
      </c>
      <c r="G4191" s="270">
        <v>3035.7036000000003</v>
      </c>
      <c r="H4191" s="270">
        <v>26362.903849999999</v>
      </c>
    </row>
    <row r="4192" spans="1:8">
      <c r="A4192" s="268">
        <v>42179</v>
      </c>
      <c r="B4192" s="269" t="s">
        <v>198</v>
      </c>
      <c r="C4192" s="270">
        <v>13963.1625</v>
      </c>
      <c r="D4192" s="270">
        <v>5897.58475</v>
      </c>
      <c r="E4192" s="270">
        <v>3065.6992499999997</v>
      </c>
      <c r="F4192" s="270">
        <v>257.93504999999999</v>
      </c>
      <c r="G4192" s="270">
        <v>3017.1175000000003</v>
      </c>
      <c r="H4192" s="270">
        <v>26201.499050000002</v>
      </c>
    </row>
    <row r="4193" spans="1:8">
      <c r="A4193" s="268">
        <v>42179</v>
      </c>
      <c r="B4193" s="269" t="s">
        <v>199</v>
      </c>
      <c r="C4193" s="270">
        <v>13004.70505</v>
      </c>
      <c r="D4193" s="270">
        <v>5492.7637500000001</v>
      </c>
      <c r="E4193" s="270">
        <v>2855.2638999999999</v>
      </c>
      <c r="F4193" s="270">
        <v>240.22954999999999</v>
      </c>
      <c r="G4193" s="270">
        <v>2810.0167000000001</v>
      </c>
      <c r="H4193" s="270">
        <v>24402.978950000001</v>
      </c>
    </row>
    <row r="4194" spans="1:8">
      <c r="A4194" s="268">
        <v>42179</v>
      </c>
      <c r="B4194" s="269" t="s">
        <v>200</v>
      </c>
      <c r="C4194" s="270">
        <v>11419.564699999999</v>
      </c>
      <c r="D4194" s="270">
        <v>4823.2518999999993</v>
      </c>
      <c r="E4194" s="270">
        <v>2507.2365</v>
      </c>
      <c r="F4194" s="270">
        <v>210.9479</v>
      </c>
      <c r="G4194" s="270">
        <v>2467.50495</v>
      </c>
      <c r="H4194" s="270">
        <v>21428.505949999999</v>
      </c>
    </row>
    <row r="4195" spans="1:8">
      <c r="A4195" s="268">
        <v>42179</v>
      </c>
      <c r="B4195" s="269" t="s">
        <v>201</v>
      </c>
      <c r="C4195" s="270">
        <v>8638.4012500000008</v>
      </c>
      <c r="D4195" s="270">
        <v>3648.5790999999999</v>
      </c>
      <c r="E4195" s="270">
        <v>1896.6143500000001</v>
      </c>
      <c r="F4195" s="270">
        <v>159.57304999999999</v>
      </c>
      <c r="G4195" s="270">
        <v>1866.5592000000001</v>
      </c>
      <c r="H4195" s="270">
        <v>16209.726950000002</v>
      </c>
    </row>
    <row r="4196" spans="1:8">
      <c r="A4196" s="268">
        <v>42179</v>
      </c>
      <c r="B4196" s="269" t="s">
        <v>202</v>
      </c>
      <c r="C4196" s="270">
        <v>5083.0986000000003</v>
      </c>
      <c r="D4196" s="270">
        <v>2146.9351000000001</v>
      </c>
      <c r="E4196" s="270">
        <v>1116.0262</v>
      </c>
      <c r="F4196" s="270">
        <v>93.897800000000004</v>
      </c>
      <c r="G4196" s="270">
        <v>1098.34025</v>
      </c>
      <c r="H4196" s="270">
        <v>9538.2979500000019</v>
      </c>
    </row>
    <row r="4197" spans="1:8">
      <c r="A4197" s="268">
        <v>42179</v>
      </c>
      <c r="B4197" s="269" t="s">
        <v>203</v>
      </c>
      <c r="C4197" s="270">
        <v>2138.0967999999998</v>
      </c>
      <c r="D4197" s="270">
        <v>903.06209999999987</v>
      </c>
      <c r="E4197" s="270">
        <v>469.43205</v>
      </c>
      <c r="F4197" s="270">
        <v>39.496099999999998</v>
      </c>
      <c r="G4197" s="270">
        <v>461.99370000000005</v>
      </c>
      <c r="H4197" s="270">
        <v>4012.0807500000001</v>
      </c>
    </row>
    <row r="4198" spans="1:8">
      <c r="A4198" s="268">
        <v>42179</v>
      </c>
      <c r="B4198" s="269" t="s">
        <v>204</v>
      </c>
      <c r="C4198" s="270">
        <v>479.22829999999999</v>
      </c>
      <c r="D4198" s="270">
        <v>202.41049999999998</v>
      </c>
      <c r="E4198" s="270">
        <v>105.21724999999999</v>
      </c>
      <c r="F4198" s="270">
        <v>8.8527499999999986</v>
      </c>
      <c r="G4198" s="270">
        <v>103.5504</v>
      </c>
      <c r="H4198" s="270">
        <v>899.25919999999996</v>
      </c>
    </row>
    <row r="4199" spans="1:8">
      <c r="A4199" s="268">
        <v>42179</v>
      </c>
      <c r="B4199" s="269" t="s">
        <v>205</v>
      </c>
      <c r="C4199" s="270">
        <v>20.479900000000001</v>
      </c>
      <c r="D4199" s="270">
        <v>8.6495999999999995</v>
      </c>
      <c r="E4199" s="270">
        <v>4.4965000000000002</v>
      </c>
      <c r="F4199" s="270">
        <v>0.37824999999999998</v>
      </c>
      <c r="G4199" s="270">
        <v>4.4251000000000005</v>
      </c>
      <c r="H4199" s="270">
        <v>38.429350000000007</v>
      </c>
    </row>
    <row r="4200" spans="1:8">
      <c r="A4200" s="268">
        <v>42179</v>
      </c>
      <c r="B4200" s="269" t="s">
        <v>71</v>
      </c>
      <c r="C4200" s="270">
        <v>0</v>
      </c>
      <c r="D4200" s="270">
        <v>0</v>
      </c>
      <c r="E4200" s="270">
        <v>0</v>
      </c>
      <c r="F4200" s="270">
        <v>0</v>
      </c>
      <c r="G4200" s="270">
        <v>0</v>
      </c>
      <c r="H4200" s="270">
        <v>0</v>
      </c>
    </row>
    <row r="4201" spans="1:8">
      <c r="A4201" s="268">
        <v>42179</v>
      </c>
      <c r="B4201" s="269" t="s">
        <v>206</v>
      </c>
      <c r="C4201" s="270">
        <v>0</v>
      </c>
      <c r="D4201" s="270">
        <v>0</v>
      </c>
      <c r="E4201" s="270">
        <v>0</v>
      </c>
      <c r="F4201" s="270">
        <v>0</v>
      </c>
      <c r="G4201" s="270">
        <v>0</v>
      </c>
      <c r="H4201" s="270">
        <v>0</v>
      </c>
    </row>
    <row r="4202" spans="1:8">
      <c r="A4202" s="268">
        <v>42180</v>
      </c>
      <c r="B4202" s="269" t="s">
        <v>185</v>
      </c>
      <c r="C4202" s="270">
        <v>0</v>
      </c>
      <c r="D4202" s="270">
        <v>0</v>
      </c>
      <c r="E4202" s="270">
        <v>0</v>
      </c>
      <c r="F4202" s="270">
        <v>0</v>
      </c>
      <c r="G4202" s="270">
        <v>0</v>
      </c>
      <c r="H4202" s="270">
        <v>0</v>
      </c>
    </row>
    <row r="4203" spans="1:8">
      <c r="A4203" s="268">
        <v>42180</v>
      </c>
      <c r="B4203" s="269" t="s">
        <v>186</v>
      </c>
      <c r="C4203" s="270">
        <v>0</v>
      </c>
      <c r="D4203" s="270">
        <v>0</v>
      </c>
      <c r="E4203" s="270">
        <v>0</v>
      </c>
      <c r="F4203" s="270">
        <v>0</v>
      </c>
      <c r="G4203" s="270">
        <v>0</v>
      </c>
      <c r="H4203" s="270">
        <v>0</v>
      </c>
    </row>
    <row r="4204" spans="1:8">
      <c r="A4204" s="268">
        <v>42180</v>
      </c>
      <c r="B4204" s="269" t="s">
        <v>187</v>
      </c>
      <c r="C4204" s="270">
        <v>0</v>
      </c>
      <c r="D4204" s="270">
        <v>0</v>
      </c>
      <c r="E4204" s="270">
        <v>0</v>
      </c>
      <c r="F4204" s="270">
        <v>0</v>
      </c>
      <c r="G4204" s="270">
        <v>0</v>
      </c>
      <c r="H4204" s="270">
        <v>0</v>
      </c>
    </row>
    <row r="4205" spans="1:8">
      <c r="A4205" s="268">
        <v>42180</v>
      </c>
      <c r="B4205" s="269" t="s">
        <v>188</v>
      </c>
      <c r="C4205" s="270">
        <v>0</v>
      </c>
      <c r="D4205" s="270">
        <v>0</v>
      </c>
      <c r="E4205" s="270">
        <v>0</v>
      </c>
      <c r="F4205" s="270">
        <v>0</v>
      </c>
      <c r="G4205" s="270">
        <v>0</v>
      </c>
      <c r="H4205" s="270">
        <v>0</v>
      </c>
    </row>
    <row r="4206" spans="1:8">
      <c r="A4206" s="268">
        <v>42180</v>
      </c>
      <c r="B4206" s="269" t="s">
        <v>189</v>
      </c>
      <c r="C4206" s="270">
        <v>0</v>
      </c>
      <c r="D4206" s="270">
        <v>0</v>
      </c>
      <c r="E4206" s="270">
        <v>0</v>
      </c>
      <c r="F4206" s="270">
        <v>0</v>
      </c>
      <c r="G4206" s="270">
        <v>0</v>
      </c>
      <c r="H4206" s="270">
        <v>0</v>
      </c>
    </row>
    <row r="4207" spans="1:8">
      <c r="A4207" s="268">
        <v>42180</v>
      </c>
      <c r="B4207" s="269" t="s">
        <v>190</v>
      </c>
      <c r="C4207" s="270">
        <v>0</v>
      </c>
      <c r="D4207" s="270">
        <v>0</v>
      </c>
      <c r="E4207" s="270">
        <v>0</v>
      </c>
      <c r="F4207" s="270">
        <v>0</v>
      </c>
      <c r="G4207" s="270">
        <v>0</v>
      </c>
      <c r="H4207" s="270">
        <v>0</v>
      </c>
    </row>
    <row r="4208" spans="1:8">
      <c r="A4208" s="268">
        <v>42180</v>
      </c>
      <c r="B4208" s="269" t="s">
        <v>191</v>
      </c>
      <c r="C4208" s="270">
        <v>155.64689999999999</v>
      </c>
      <c r="D4208" s="270">
        <v>65.73984999999999</v>
      </c>
      <c r="E4208" s="270">
        <v>34.173400000000001</v>
      </c>
      <c r="F4208" s="270">
        <v>2.8755500000000001</v>
      </c>
      <c r="G4208" s="270">
        <v>33.631949999999996</v>
      </c>
      <c r="H4208" s="270">
        <v>292.06764999999996</v>
      </c>
    </row>
    <row r="4209" spans="1:8">
      <c r="A4209" s="268">
        <v>42180</v>
      </c>
      <c r="B4209" s="269" t="s">
        <v>192</v>
      </c>
      <c r="C4209" s="270">
        <v>925.68910000000005</v>
      </c>
      <c r="D4209" s="270">
        <v>390.98129999999998</v>
      </c>
      <c r="E4209" s="270">
        <v>203.24095</v>
      </c>
      <c r="F4209" s="270">
        <v>17.099450000000001</v>
      </c>
      <c r="G4209" s="270">
        <v>200.02029999999999</v>
      </c>
      <c r="H4209" s="270">
        <v>1737.0310999999999</v>
      </c>
    </row>
    <row r="4210" spans="1:8">
      <c r="A4210" s="268">
        <v>42180</v>
      </c>
      <c r="B4210" s="269" t="s">
        <v>193</v>
      </c>
      <c r="C4210" s="270">
        <v>2863.0830500000002</v>
      </c>
      <c r="D4210" s="270">
        <v>1209.2728999999999</v>
      </c>
      <c r="E4210" s="270">
        <v>628.60815000000002</v>
      </c>
      <c r="F4210" s="270">
        <v>52.8887</v>
      </c>
      <c r="G4210" s="270">
        <v>618.64614999999992</v>
      </c>
      <c r="H4210" s="270">
        <v>5372.4989499999992</v>
      </c>
    </row>
    <row r="4211" spans="1:8">
      <c r="A4211" s="268">
        <v>42180</v>
      </c>
      <c r="B4211" s="269" t="s">
        <v>65</v>
      </c>
      <c r="C4211" s="270">
        <v>5758.9336000000003</v>
      </c>
      <c r="D4211" s="270">
        <v>2432.3863499999998</v>
      </c>
      <c r="E4211" s="270">
        <v>1264.40985</v>
      </c>
      <c r="F4211" s="270">
        <v>106.38175</v>
      </c>
      <c r="G4211" s="270">
        <v>1244.3728000000001</v>
      </c>
      <c r="H4211" s="270">
        <v>10806.484350000001</v>
      </c>
    </row>
    <row r="4212" spans="1:8">
      <c r="A4212" s="268">
        <v>42180</v>
      </c>
      <c r="B4212" s="269" t="s">
        <v>194</v>
      </c>
      <c r="C4212" s="270">
        <v>8990.654849999999</v>
      </c>
      <c r="D4212" s="270">
        <v>3797.3597</v>
      </c>
      <c r="E4212" s="270">
        <v>1973.95415</v>
      </c>
      <c r="F4212" s="270">
        <v>166.07980000000001</v>
      </c>
      <c r="G4212" s="270">
        <v>1942.6732999999999</v>
      </c>
      <c r="H4212" s="270">
        <v>16870.721799999999</v>
      </c>
    </row>
    <row r="4213" spans="1:8">
      <c r="A4213" s="268">
        <v>42180</v>
      </c>
      <c r="B4213" s="269" t="s">
        <v>195</v>
      </c>
      <c r="C4213" s="270">
        <v>11562.924000000001</v>
      </c>
      <c r="D4213" s="270">
        <v>4883.8024999999998</v>
      </c>
      <c r="E4213" s="270">
        <v>2538.712</v>
      </c>
      <c r="F4213" s="270">
        <v>213.59649999999999</v>
      </c>
      <c r="G4213" s="270">
        <v>2498.4814999999999</v>
      </c>
      <c r="H4213" s="270">
        <v>21697.516500000002</v>
      </c>
    </row>
    <row r="4214" spans="1:8">
      <c r="A4214" s="268">
        <v>42180</v>
      </c>
      <c r="B4214" s="269" t="s">
        <v>196</v>
      </c>
      <c r="C4214" s="270">
        <v>13250.463</v>
      </c>
      <c r="D4214" s="270">
        <v>5596.56405</v>
      </c>
      <c r="E4214" s="270">
        <v>2909.2219</v>
      </c>
      <c r="F4214" s="270">
        <v>244.76939999999999</v>
      </c>
      <c r="G4214" s="270">
        <v>2863.1196</v>
      </c>
      <c r="H4214" s="270">
        <v>24864.137950000004</v>
      </c>
    </row>
    <row r="4215" spans="1:8">
      <c r="A4215" s="268">
        <v>42180</v>
      </c>
      <c r="B4215" s="269" t="s">
        <v>197</v>
      </c>
      <c r="C4215" s="270">
        <v>13930.39415</v>
      </c>
      <c r="D4215" s="270">
        <v>5883.7450499999995</v>
      </c>
      <c r="E4215" s="270">
        <v>3058.5048499999998</v>
      </c>
      <c r="F4215" s="270">
        <v>257.32984999999996</v>
      </c>
      <c r="G4215" s="270">
        <v>3010.0369999999998</v>
      </c>
      <c r="H4215" s="270">
        <v>26140.010900000005</v>
      </c>
    </row>
    <row r="4216" spans="1:8">
      <c r="A4216" s="268">
        <v>42180</v>
      </c>
      <c r="B4216" s="269" t="s">
        <v>198</v>
      </c>
      <c r="C4216" s="270">
        <v>13926.298849999999</v>
      </c>
      <c r="D4216" s="270">
        <v>5882.0153</v>
      </c>
      <c r="E4216" s="270">
        <v>3057.6055499999998</v>
      </c>
      <c r="F4216" s="270">
        <v>257.25419999999997</v>
      </c>
      <c r="G4216" s="270">
        <v>3009.1521499999999</v>
      </c>
      <c r="H4216" s="270">
        <v>26132.326049999996</v>
      </c>
    </row>
    <row r="4217" spans="1:8">
      <c r="A4217" s="268">
        <v>42180</v>
      </c>
      <c r="B4217" s="269" t="s">
        <v>199</v>
      </c>
      <c r="C4217" s="270">
        <v>13070.240900000001</v>
      </c>
      <c r="D4217" s="270">
        <v>5520.4440000000004</v>
      </c>
      <c r="E4217" s="270">
        <v>2869.6526999999996</v>
      </c>
      <c r="F4217" s="270">
        <v>241.43995000000001</v>
      </c>
      <c r="G4217" s="270">
        <v>2824.1776999999997</v>
      </c>
      <c r="H4217" s="270">
        <v>24525.955249999995</v>
      </c>
    </row>
    <row r="4218" spans="1:8">
      <c r="A4218" s="268">
        <v>42180</v>
      </c>
      <c r="B4218" s="269" t="s">
        <v>200</v>
      </c>
      <c r="C4218" s="270">
        <v>11276.205399999999</v>
      </c>
      <c r="D4218" s="270">
        <v>4762.7021500000001</v>
      </c>
      <c r="E4218" s="270">
        <v>2475.761</v>
      </c>
      <c r="F4218" s="270">
        <v>208.30015</v>
      </c>
      <c r="G4218" s="270">
        <v>2436.5283999999997</v>
      </c>
      <c r="H4218" s="270">
        <v>21159.497100000001</v>
      </c>
    </row>
    <row r="4219" spans="1:8">
      <c r="A4219" s="268">
        <v>42180</v>
      </c>
      <c r="B4219" s="269" t="s">
        <v>201</v>
      </c>
      <c r="C4219" s="270">
        <v>8634.3050999999996</v>
      </c>
      <c r="D4219" s="270">
        <v>3646.84935</v>
      </c>
      <c r="E4219" s="270">
        <v>1895.71505</v>
      </c>
      <c r="F4219" s="270">
        <v>159.4974</v>
      </c>
      <c r="G4219" s="270">
        <v>1865.67435</v>
      </c>
      <c r="H4219" s="270">
        <v>16202.041249999998</v>
      </c>
    </row>
    <row r="4220" spans="1:8">
      <c r="A4220" s="268">
        <v>42180</v>
      </c>
      <c r="B4220" s="269" t="s">
        <v>202</v>
      </c>
      <c r="C4220" s="270">
        <v>5128.1545499999993</v>
      </c>
      <c r="D4220" s="270">
        <v>2165.9657500000003</v>
      </c>
      <c r="E4220" s="270">
        <v>1125.9185</v>
      </c>
      <c r="F4220" s="270">
        <v>94.729950000000002</v>
      </c>
      <c r="G4220" s="270">
        <v>1108.0761499999999</v>
      </c>
      <c r="H4220" s="270">
        <v>9622.8449000000001</v>
      </c>
    </row>
    <row r="4221" spans="1:8">
      <c r="A4221" s="268">
        <v>42180</v>
      </c>
      <c r="B4221" s="269" t="s">
        <v>203</v>
      </c>
      <c r="C4221" s="270">
        <v>2125.8083499999998</v>
      </c>
      <c r="D4221" s="270">
        <v>897.87199999999996</v>
      </c>
      <c r="E4221" s="270">
        <v>466.73415</v>
      </c>
      <c r="F4221" s="270">
        <v>39.269149999999996</v>
      </c>
      <c r="G4221" s="270">
        <v>459.3383</v>
      </c>
      <c r="H4221" s="270">
        <v>3989.0219499999994</v>
      </c>
    </row>
    <row r="4222" spans="1:8">
      <c r="A4222" s="268">
        <v>42180</v>
      </c>
      <c r="B4222" s="269" t="s">
        <v>204</v>
      </c>
      <c r="C4222" s="270">
        <v>503.80435</v>
      </c>
      <c r="D4222" s="270">
        <v>212.79070000000002</v>
      </c>
      <c r="E4222" s="270">
        <v>110.61305</v>
      </c>
      <c r="F4222" s="270">
        <v>9.3066499999999994</v>
      </c>
      <c r="G4222" s="270">
        <v>108.86035</v>
      </c>
      <c r="H4222" s="270">
        <v>945.37509999999986</v>
      </c>
    </row>
    <row r="4223" spans="1:8">
      <c r="A4223" s="268">
        <v>42180</v>
      </c>
      <c r="B4223" s="269" t="s">
        <v>205</v>
      </c>
      <c r="C4223" s="270">
        <v>24.576049999999999</v>
      </c>
      <c r="D4223" s="270">
        <v>10.3802</v>
      </c>
      <c r="E4223" s="270">
        <v>5.3957999999999995</v>
      </c>
      <c r="F4223" s="270">
        <v>0.45390000000000003</v>
      </c>
      <c r="G4223" s="270">
        <v>5.3099499999999997</v>
      </c>
      <c r="H4223" s="270">
        <v>46.115899999999996</v>
      </c>
    </row>
    <row r="4224" spans="1:8">
      <c r="A4224" s="268">
        <v>42180</v>
      </c>
      <c r="B4224" s="269" t="s">
        <v>71</v>
      </c>
      <c r="C4224" s="270">
        <v>0</v>
      </c>
      <c r="D4224" s="270">
        <v>0</v>
      </c>
      <c r="E4224" s="270">
        <v>0</v>
      </c>
      <c r="F4224" s="270">
        <v>0</v>
      </c>
      <c r="G4224" s="270">
        <v>0</v>
      </c>
      <c r="H4224" s="270">
        <v>0</v>
      </c>
    </row>
    <row r="4225" spans="1:8">
      <c r="A4225" s="268">
        <v>42180</v>
      </c>
      <c r="B4225" s="269" t="s">
        <v>206</v>
      </c>
      <c r="C4225" s="270">
        <v>0</v>
      </c>
      <c r="D4225" s="270">
        <v>0</v>
      </c>
      <c r="E4225" s="270">
        <v>0</v>
      </c>
      <c r="F4225" s="270">
        <v>0</v>
      </c>
      <c r="G4225" s="270">
        <v>0</v>
      </c>
      <c r="H4225" s="270">
        <v>0</v>
      </c>
    </row>
    <row r="4226" spans="1:8">
      <c r="A4226" s="268">
        <v>42181</v>
      </c>
      <c r="B4226" s="269" t="s">
        <v>185</v>
      </c>
      <c r="C4226" s="270">
        <v>0</v>
      </c>
      <c r="D4226" s="270">
        <v>0</v>
      </c>
      <c r="E4226" s="270">
        <v>0</v>
      </c>
      <c r="F4226" s="270">
        <v>0</v>
      </c>
      <c r="G4226" s="270">
        <v>0</v>
      </c>
      <c r="H4226" s="270">
        <v>0</v>
      </c>
    </row>
    <row r="4227" spans="1:8">
      <c r="A4227" s="268">
        <v>42181</v>
      </c>
      <c r="B4227" s="269" t="s">
        <v>186</v>
      </c>
      <c r="C4227" s="270">
        <v>0</v>
      </c>
      <c r="D4227" s="270">
        <v>0</v>
      </c>
      <c r="E4227" s="270">
        <v>0</v>
      </c>
      <c r="F4227" s="270">
        <v>0</v>
      </c>
      <c r="G4227" s="270">
        <v>0</v>
      </c>
      <c r="H4227" s="270">
        <v>0</v>
      </c>
    </row>
    <row r="4228" spans="1:8">
      <c r="A4228" s="268">
        <v>42181</v>
      </c>
      <c r="B4228" s="269" t="s">
        <v>187</v>
      </c>
      <c r="C4228" s="270">
        <v>0</v>
      </c>
      <c r="D4228" s="270">
        <v>0</v>
      </c>
      <c r="E4228" s="270">
        <v>0</v>
      </c>
      <c r="F4228" s="270">
        <v>0</v>
      </c>
      <c r="G4228" s="270">
        <v>0</v>
      </c>
      <c r="H4228" s="270">
        <v>0</v>
      </c>
    </row>
    <row r="4229" spans="1:8">
      <c r="A4229" s="268">
        <v>42181</v>
      </c>
      <c r="B4229" s="269" t="s">
        <v>188</v>
      </c>
      <c r="C4229" s="270">
        <v>0</v>
      </c>
      <c r="D4229" s="270">
        <v>0</v>
      </c>
      <c r="E4229" s="270">
        <v>0</v>
      </c>
      <c r="F4229" s="270">
        <v>0</v>
      </c>
      <c r="G4229" s="270">
        <v>0</v>
      </c>
      <c r="H4229" s="270">
        <v>0</v>
      </c>
    </row>
    <row r="4230" spans="1:8">
      <c r="A4230" s="268">
        <v>42181</v>
      </c>
      <c r="B4230" s="269" t="s">
        <v>189</v>
      </c>
      <c r="C4230" s="270">
        <v>0</v>
      </c>
      <c r="D4230" s="270">
        <v>0</v>
      </c>
      <c r="E4230" s="270">
        <v>0</v>
      </c>
      <c r="F4230" s="270">
        <v>0</v>
      </c>
      <c r="G4230" s="270">
        <v>0</v>
      </c>
      <c r="H4230" s="270">
        <v>0</v>
      </c>
    </row>
    <row r="4231" spans="1:8">
      <c r="A4231" s="268">
        <v>42181</v>
      </c>
      <c r="B4231" s="269" t="s">
        <v>190</v>
      </c>
      <c r="C4231" s="270">
        <v>0</v>
      </c>
      <c r="D4231" s="270">
        <v>0</v>
      </c>
      <c r="E4231" s="270">
        <v>0</v>
      </c>
      <c r="F4231" s="270">
        <v>0</v>
      </c>
      <c r="G4231" s="270">
        <v>0</v>
      </c>
      <c r="H4231" s="270">
        <v>0</v>
      </c>
    </row>
    <row r="4232" spans="1:8">
      <c r="A4232" s="268">
        <v>42181</v>
      </c>
      <c r="B4232" s="269" t="s">
        <v>191</v>
      </c>
      <c r="C4232" s="270">
        <v>122.87939999999999</v>
      </c>
      <c r="D4232" s="270">
        <v>51.900149999999996</v>
      </c>
      <c r="E4232" s="270">
        <v>26.978999999999999</v>
      </c>
      <c r="F4232" s="270">
        <v>2.2694999999999999</v>
      </c>
      <c r="G4232" s="270">
        <v>26.551449999999999</v>
      </c>
      <c r="H4232" s="270">
        <v>230.57949999999997</v>
      </c>
    </row>
    <row r="4233" spans="1:8">
      <c r="A4233" s="268">
        <v>42181</v>
      </c>
      <c r="B4233" s="269" t="s">
        <v>192</v>
      </c>
      <c r="C4233" s="270">
        <v>856.05794999999989</v>
      </c>
      <c r="D4233" s="270">
        <v>361.57129999999995</v>
      </c>
      <c r="E4233" s="270">
        <v>187.95285000000001</v>
      </c>
      <c r="F4233" s="270">
        <v>15.8134</v>
      </c>
      <c r="G4233" s="270">
        <v>184.97444999999999</v>
      </c>
      <c r="H4233" s="270">
        <v>1606.36995</v>
      </c>
    </row>
    <row r="4234" spans="1:8">
      <c r="A4234" s="268">
        <v>42181</v>
      </c>
      <c r="B4234" s="269" t="s">
        <v>193</v>
      </c>
      <c r="C4234" s="270">
        <v>2818.0270999999998</v>
      </c>
      <c r="D4234" s="270">
        <v>1190.2430999999999</v>
      </c>
      <c r="E4234" s="270">
        <v>618.71584999999993</v>
      </c>
      <c r="F4234" s="270">
        <v>52.055699999999995</v>
      </c>
      <c r="G4234" s="270">
        <v>608.91109999999992</v>
      </c>
      <c r="H4234" s="270">
        <v>5287.9528499999997</v>
      </c>
    </row>
    <row r="4235" spans="1:8">
      <c r="A4235" s="268">
        <v>42181</v>
      </c>
      <c r="B4235" s="269" t="s">
        <v>65</v>
      </c>
      <c r="C4235" s="270">
        <v>5787.6058000000003</v>
      </c>
      <c r="D4235" s="270">
        <v>2444.4963000000002</v>
      </c>
      <c r="E4235" s="270">
        <v>1270.7049499999998</v>
      </c>
      <c r="F4235" s="270">
        <v>106.9113</v>
      </c>
      <c r="G4235" s="270">
        <v>1250.56845</v>
      </c>
      <c r="H4235" s="270">
        <v>10860.2868</v>
      </c>
    </row>
    <row r="4236" spans="1:8">
      <c r="A4236" s="268">
        <v>42181</v>
      </c>
      <c r="B4236" s="269" t="s">
        <v>194</v>
      </c>
      <c r="C4236" s="270">
        <v>9207.740600000001</v>
      </c>
      <c r="D4236" s="270">
        <v>3889.0500499999998</v>
      </c>
      <c r="E4236" s="270">
        <v>2021.6170500000001</v>
      </c>
      <c r="F4236" s="270">
        <v>170.09009999999998</v>
      </c>
      <c r="G4236" s="270">
        <v>1989.5805499999999</v>
      </c>
      <c r="H4236" s="270">
        <v>17278.07835</v>
      </c>
    </row>
    <row r="4237" spans="1:8">
      <c r="A4237" s="268">
        <v>42181</v>
      </c>
      <c r="B4237" s="269" t="s">
        <v>195</v>
      </c>
      <c r="C4237" s="270">
        <v>11878.313100000001</v>
      </c>
      <c r="D4237" s="270">
        <v>5017.0128000000004</v>
      </c>
      <c r="E4237" s="270">
        <v>2607.9572499999999</v>
      </c>
      <c r="F4237" s="270">
        <v>219.42240000000001</v>
      </c>
      <c r="G4237" s="270">
        <v>2566.6293999999998</v>
      </c>
      <c r="H4237" s="270">
        <v>22289.33495</v>
      </c>
    </row>
    <row r="4238" spans="1:8">
      <c r="A4238" s="268">
        <v>42181</v>
      </c>
      <c r="B4238" s="269" t="s">
        <v>196</v>
      </c>
      <c r="C4238" s="270">
        <v>13283.23135</v>
      </c>
      <c r="D4238" s="270">
        <v>5610.4045999999998</v>
      </c>
      <c r="E4238" s="270">
        <v>2916.4162999999999</v>
      </c>
      <c r="F4238" s="270">
        <v>245.37459999999999</v>
      </c>
      <c r="G4238" s="270">
        <v>2870.2001</v>
      </c>
      <c r="H4238" s="270">
        <v>24925.626949999998</v>
      </c>
    </row>
    <row r="4239" spans="1:8">
      <c r="A4239" s="268">
        <v>42181</v>
      </c>
      <c r="B4239" s="269" t="s">
        <v>197</v>
      </c>
      <c r="C4239" s="270">
        <v>13942.682599999998</v>
      </c>
      <c r="D4239" s="270">
        <v>5888.9351499999993</v>
      </c>
      <c r="E4239" s="270">
        <v>3061.2027499999999</v>
      </c>
      <c r="F4239" s="270">
        <v>257.55679999999995</v>
      </c>
      <c r="G4239" s="270">
        <v>3012.6923999999999</v>
      </c>
      <c r="H4239" s="270">
        <v>26163.0697</v>
      </c>
    </row>
    <row r="4240" spans="1:8">
      <c r="A4240" s="268">
        <v>42181</v>
      </c>
      <c r="B4240" s="269" t="s">
        <v>198</v>
      </c>
      <c r="C4240" s="270">
        <v>13877.14675</v>
      </c>
      <c r="D4240" s="270">
        <v>5861.2548999999999</v>
      </c>
      <c r="E4240" s="270">
        <v>3046.8139500000002</v>
      </c>
      <c r="F4240" s="270">
        <v>256.34555</v>
      </c>
      <c r="G4240" s="270">
        <v>2998.5314000000003</v>
      </c>
      <c r="H4240" s="270">
        <v>26040.092550000001</v>
      </c>
    </row>
    <row r="4241" spans="1:8">
      <c r="A4241" s="268">
        <v>42181</v>
      </c>
      <c r="B4241" s="269" t="s">
        <v>199</v>
      </c>
      <c r="C4241" s="270">
        <v>13029.2811</v>
      </c>
      <c r="D4241" s="270">
        <v>5503.1439499999997</v>
      </c>
      <c r="E4241" s="270">
        <v>2860.6596999999997</v>
      </c>
      <c r="F4241" s="270">
        <v>240.68344999999997</v>
      </c>
      <c r="G4241" s="270">
        <v>2815.3274999999999</v>
      </c>
      <c r="H4241" s="270">
        <v>24449.095700000002</v>
      </c>
    </row>
    <row r="4242" spans="1:8">
      <c r="A4242" s="268">
        <v>42181</v>
      </c>
      <c r="B4242" s="269" t="s">
        <v>200</v>
      </c>
      <c r="C4242" s="270">
        <v>11292.59</v>
      </c>
      <c r="D4242" s="270">
        <v>4769.6219999999994</v>
      </c>
      <c r="E4242" s="270">
        <v>2479.3581999999997</v>
      </c>
      <c r="F4242" s="270">
        <v>208.60274999999999</v>
      </c>
      <c r="G4242" s="270">
        <v>2440.0686499999997</v>
      </c>
      <c r="H4242" s="270">
        <v>21190.241600000001</v>
      </c>
    </row>
    <row r="4243" spans="1:8">
      <c r="A4243" s="268">
        <v>42181</v>
      </c>
      <c r="B4243" s="269" t="s">
        <v>201</v>
      </c>
      <c r="C4243" s="270">
        <v>8564.6739499999985</v>
      </c>
      <c r="D4243" s="270">
        <v>3617.4393499999996</v>
      </c>
      <c r="E4243" s="270">
        <v>1880.4277999999999</v>
      </c>
      <c r="F4243" s="270">
        <v>158.21135000000001</v>
      </c>
      <c r="G4243" s="270">
        <v>1850.6285</v>
      </c>
      <c r="H4243" s="270">
        <v>16071.380949999997</v>
      </c>
    </row>
    <row r="4244" spans="1:8">
      <c r="A4244" s="268">
        <v>42181</v>
      </c>
      <c r="B4244" s="269" t="s">
        <v>202</v>
      </c>
      <c r="C4244" s="270">
        <v>5107.6746499999999</v>
      </c>
      <c r="D4244" s="270">
        <v>2157.3152999999998</v>
      </c>
      <c r="E4244" s="270">
        <v>1121.422</v>
      </c>
      <c r="F4244" s="270">
        <v>94.351699999999994</v>
      </c>
      <c r="G4244" s="270">
        <v>1103.6510499999999</v>
      </c>
      <c r="H4244" s="270">
        <v>9584.4147000000012</v>
      </c>
    </row>
    <row r="4245" spans="1:8">
      <c r="A4245" s="268">
        <v>42181</v>
      </c>
      <c r="B4245" s="269" t="s">
        <v>203</v>
      </c>
      <c r="C4245" s="270">
        <v>2158.5758500000002</v>
      </c>
      <c r="D4245" s="270">
        <v>911.71255000000008</v>
      </c>
      <c r="E4245" s="270">
        <v>473.92854999999997</v>
      </c>
      <c r="F4245" s="270">
        <v>39.87435</v>
      </c>
      <c r="G4245" s="270">
        <v>466.41879999999992</v>
      </c>
      <c r="H4245" s="270">
        <v>4050.5101000000004</v>
      </c>
    </row>
    <row r="4246" spans="1:8">
      <c r="A4246" s="268">
        <v>42181</v>
      </c>
      <c r="B4246" s="269" t="s">
        <v>204</v>
      </c>
      <c r="C4246" s="270">
        <v>528.38040000000001</v>
      </c>
      <c r="D4246" s="270">
        <v>223.17089999999996</v>
      </c>
      <c r="E4246" s="270">
        <v>116.00885</v>
      </c>
      <c r="F4246" s="270">
        <v>9.7605500000000003</v>
      </c>
      <c r="G4246" s="270">
        <v>114.17114999999998</v>
      </c>
      <c r="H4246" s="270">
        <v>991.49185</v>
      </c>
    </row>
    <row r="4247" spans="1:8">
      <c r="A4247" s="268">
        <v>42181</v>
      </c>
      <c r="B4247" s="269" t="s">
        <v>205</v>
      </c>
      <c r="C4247" s="270">
        <v>20.479900000000001</v>
      </c>
      <c r="D4247" s="270">
        <v>8.6495999999999995</v>
      </c>
      <c r="E4247" s="270">
        <v>4.4965000000000002</v>
      </c>
      <c r="F4247" s="270">
        <v>0.37824999999999998</v>
      </c>
      <c r="G4247" s="270">
        <v>4.4251000000000005</v>
      </c>
      <c r="H4247" s="270">
        <v>38.429350000000007</v>
      </c>
    </row>
    <row r="4248" spans="1:8">
      <c r="A4248" s="268">
        <v>42181</v>
      </c>
      <c r="B4248" s="269" t="s">
        <v>71</v>
      </c>
      <c r="C4248" s="270">
        <v>0</v>
      </c>
      <c r="D4248" s="270">
        <v>0</v>
      </c>
      <c r="E4248" s="270">
        <v>0</v>
      </c>
      <c r="F4248" s="270">
        <v>0</v>
      </c>
      <c r="G4248" s="270">
        <v>0</v>
      </c>
      <c r="H4248" s="270">
        <v>0</v>
      </c>
    </row>
    <row r="4249" spans="1:8">
      <c r="A4249" s="268">
        <v>42181</v>
      </c>
      <c r="B4249" s="269" t="s">
        <v>206</v>
      </c>
      <c r="C4249" s="270">
        <v>0</v>
      </c>
      <c r="D4249" s="270">
        <v>0</v>
      </c>
      <c r="E4249" s="270">
        <v>0</v>
      </c>
      <c r="F4249" s="270">
        <v>0</v>
      </c>
      <c r="G4249" s="270">
        <v>0</v>
      </c>
      <c r="H4249" s="270">
        <v>0</v>
      </c>
    </row>
    <row r="4250" spans="1:8">
      <c r="A4250" s="268">
        <v>42182</v>
      </c>
      <c r="B4250" s="269" t="s">
        <v>185</v>
      </c>
      <c r="C4250" s="270">
        <v>0</v>
      </c>
      <c r="D4250" s="270">
        <v>0</v>
      </c>
      <c r="E4250" s="270">
        <v>0</v>
      </c>
      <c r="F4250" s="270">
        <v>0</v>
      </c>
      <c r="G4250" s="270">
        <v>0</v>
      </c>
      <c r="H4250" s="270">
        <v>0</v>
      </c>
    </row>
    <row r="4251" spans="1:8">
      <c r="A4251" s="268">
        <v>42182</v>
      </c>
      <c r="B4251" s="269" t="s">
        <v>186</v>
      </c>
      <c r="C4251" s="270">
        <v>0</v>
      </c>
      <c r="D4251" s="270">
        <v>0</v>
      </c>
      <c r="E4251" s="270">
        <v>0</v>
      </c>
      <c r="F4251" s="270">
        <v>0</v>
      </c>
      <c r="G4251" s="270">
        <v>0</v>
      </c>
      <c r="H4251" s="270">
        <v>0</v>
      </c>
    </row>
    <row r="4252" spans="1:8">
      <c r="A4252" s="268">
        <v>42182</v>
      </c>
      <c r="B4252" s="269" t="s">
        <v>187</v>
      </c>
      <c r="C4252" s="270">
        <v>0</v>
      </c>
      <c r="D4252" s="270">
        <v>0</v>
      </c>
      <c r="E4252" s="270">
        <v>0</v>
      </c>
      <c r="F4252" s="270">
        <v>0</v>
      </c>
      <c r="G4252" s="270">
        <v>0</v>
      </c>
      <c r="H4252" s="270">
        <v>0</v>
      </c>
    </row>
    <row r="4253" spans="1:8">
      <c r="A4253" s="268">
        <v>42182</v>
      </c>
      <c r="B4253" s="269" t="s">
        <v>188</v>
      </c>
      <c r="C4253" s="270">
        <v>0</v>
      </c>
      <c r="D4253" s="270">
        <v>0</v>
      </c>
      <c r="E4253" s="270">
        <v>0</v>
      </c>
      <c r="F4253" s="270">
        <v>0</v>
      </c>
      <c r="G4253" s="270">
        <v>0</v>
      </c>
      <c r="H4253" s="270">
        <v>0</v>
      </c>
    </row>
    <row r="4254" spans="1:8">
      <c r="A4254" s="268">
        <v>42182</v>
      </c>
      <c r="B4254" s="269" t="s">
        <v>189</v>
      </c>
      <c r="C4254" s="270">
        <v>0</v>
      </c>
      <c r="D4254" s="270">
        <v>0</v>
      </c>
      <c r="E4254" s="270">
        <v>0</v>
      </c>
      <c r="F4254" s="270">
        <v>0</v>
      </c>
      <c r="G4254" s="270">
        <v>0</v>
      </c>
      <c r="H4254" s="270">
        <v>0</v>
      </c>
    </row>
    <row r="4255" spans="1:8">
      <c r="A4255" s="268">
        <v>42182</v>
      </c>
      <c r="B4255" s="269" t="s">
        <v>190</v>
      </c>
      <c r="C4255" s="270">
        <v>0</v>
      </c>
      <c r="D4255" s="270">
        <v>0</v>
      </c>
      <c r="E4255" s="270">
        <v>0</v>
      </c>
      <c r="F4255" s="270">
        <v>0</v>
      </c>
      <c r="G4255" s="270">
        <v>0</v>
      </c>
      <c r="H4255" s="270">
        <v>0</v>
      </c>
    </row>
    <row r="4256" spans="1:8">
      <c r="A4256" s="268">
        <v>42182</v>
      </c>
      <c r="B4256" s="269" t="s">
        <v>191</v>
      </c>
      <c r="C4256" s="270">
        <v>237.56649999999999</v>
      </c>
      <c r="D4256" s="270">
        <v>100.33995</v>
      </c>
      <c r="E4256" s="270">
        <v>52.159399999999998</v>
      </c>
      <c r="F4256" s="270">
        <v>4.3885500000000004</v>
      </c>
      <c r="G4256" s="270">
        <v>51.332349999999998</v>
      </c>
      <c r="H4256" s="270">
        <v>445.78675000000004</v>
      </c>
    </row>
    <row r="4257" spans="1:8">
      <c r="A4257" s="268">
        <v>42182</v>
      </c>
      <c r="B4257" s="269" t="s">
        <v>192</v>
      </c>
      <c r="C4257" s="270">
        <v>929.78525000000002</v>
      </c>
      <c r="D4257" s="270">
        <v>392.71104999999994</v>
      </c>
      <c r="E4257" s="270">
        <v>204.14024999999998</v>
      </c>
      <c r="F4257" s="270">
        <v>17.1751</v>
      </c>
      <c r="G4257" s="270">
        <v>200.90514999999999</v>
      </c>
      <c r="H4257" s="270">
        <v>1744.7167999999997</v>
      </c>
    </row>
    <row r="4258" spans="1:8">
      <c r="A4258" s="268">
        <v>42182</v>
      </c>
      <c r="B4258" s="269" t="s">
        <v>193</v>
      </c>
      <c r="C4258" s="270">
        <v>2793.4519</v>
      </c>
      <c r="D4258" s="270">
        <v>1179.8629000000001</v>
      </c>
      <c r="E4258" s="270">
        <v>613.32005000000004</v>
      </c>
      <c r="F4258" s="270">
        <v>51.601799999999997</v>
      </c>
      <c r="G4258" s="270">
        <v>603.60030000000006</v>
      </c>
      <c r="H4258" s="270">
        <v>5241.8369499999999</v>
      </c>
    </row>
    <row r="4259" spans="1:8">
      <c r="A4259" s="268">
        <v>42182</v>
      </c>
      <c r="B4259" s="269" t="s">
        <v>65</v>
      </c>
      <c r="C4259" s="270">
        <v>5603.28755</v>
      </c>
      <c r="D4259" s="270">
        <v>2366.6456499999999</v>
      </c>
      <c r="E4259" s="270">
        <v>1230.2364499999999</v>
      </c>
      <c r="F4259" s="270">
        <v>103.50704999999999</v>
      </c>
      <c r="G4259" s="270">
        <v>1210.7408500000001</v>
      </c>
      <c r="H4259" s="270">
        <v>10514.417549999998</v>
      </c>
    </row>
    <row r="4260" spans="1:8">
      <c r="A4260" s="268">
        <v>42182</v>
      </c>
      <c r="B4260" s="269" t="s">
        <v>194</v>
      </c>
      <c r="C4260" s="270">
        <v>8916.9267</v>
      </c>
      <c r="D4260" s="270">
        <v>3766.2199499999997</v>
      </c>
      <c r="E4260" s="270">
        <v>1957.76675</v>
      </c>
      <c r="F4260" s="270">
        <v>164.71809999999999</v>
      </c>
      <c r="G4260" s="270">
        <v>1926.7425999999998</v>
      </c>
      <c r="H4260" s="270">
        <v>16732.374100000001</v>
      </c>
    </row>
    <row r="4261" spans="1:8">
      <c r="A4261" s="268">
        <v>42182</v>
      </c>
      <c r="B4261" s="269" t="s">
        <v>195</v>
      </c>
      <c r="C4261" s="270">
        <v>11558.82785</v>
      </c>
      <c r="D4261" s="270">
        <v>4882.0727499999994</v>
      </c>
      <c r="E4261" s="270">
        <v>2537.8126999999999</v>
      </c>
      <c r="F4261" s="270">
        <v>213.52085</v>
      </c>
      <c r="G4261" s="270">
        <v>2497.59665</v>
      </c>
      <c r="H4261" s="270">
        <v>21689.830799999996</v>
      </c>
    </row>
    <row r="4262" spans="1:8">
      <c r="A4262" s="268">
        <v>42182</v>
      </c>
      <c r="B4262" s="269" t="s">
        <v>196</v>
      </c>
      <c r="C4262" s="270">
        <v>13119.39215</v>
      </c>
      <c r="D4262" s="270">
        <v>5541.2044000000005</v>
      </c>
      <c r="E4262" s="270">
        <v>2880.4442999999997</v>
      </c>
      <c r="F4262" s="270">
        <v>242.34859999999998</v>
      </c>
      <c r="G4262" s="270">
        <v>2834.7984499999998</v>
      </c>
      <c r="H4262" s="270">
        <v>24618.187900000001</v>
      </c>
    </row>
    <row r="4263" spans="1:8">
      <c r="A4263" s="268">
        <v>42182</v>
      </c>
      <c r="B4263" s="269" t="s">
        <v>197</v>
      </c>
      <c r="C4263" s="270">
        <v>13741.97975</v>
      </c>
      <c r="D4263" s="270">
        <v>5804.1646499999997</v>
      </c>
      <c r="E4263" s="270">
        <v>3017.1370499999998</v>
      </c>
      <c r="F4263" s="270">
        <v>253.84909999999999</v>
      </c>
      <c r="G4263" s="270">
        <v>2969.3254000000002</v>
      </c>
      <c r="H4263" s="270">
        <v>25786.45595</v>
      </c>
    </row>
    <row r="4264" spans="1:8">
      <c r="A4264" s="268">
        <v>42182</v>
      </c>
      <c r="B4264" s="269" t="s">
        <v>198</v>
      </c>
      <c r="C4264" s="270">
        <v>13242.271549999999</v>
      </c>
      <c r="D4264" s="270">
        <v>5593.1045499999991</v>
      </c>
      <c r="E4264" s="270">
        <v>2907.4232999999999</v>
      </c>
      <c r="F4264" s="270">
        <v>244.6181</v>
      </c>
      <c r="G4264" s="270">
        <v>2861.3498999999997</v>
      </c>
      <c r="H4264" s="270">
        <v>24848.767399999997</v>
      </c>
    </row>
    <row r="4265" spans="1:8">
      <c r="A4265" s="268">
        <v>42182</v>
      </c>
      <c r="B4265" s="269" t="s">
        <v>199</v>
      </c>
      <c r="C4265" s="270">
        <v>12758.947099999999</v>
      </c>
      <c r="D4265" s="270">
        <v>5388.9634500000002</v>
      </c>
      <c r="E4265" s="270">
        <v>2801.3058999999998</v>
      </c>
      <c r="F4265" s="270">
        <v>235.68969999999999</v>
      </c>
      <c r="G4265" s="270">
        <v>2756.9146500000002</v>
      </c>
      <c r="H4265" s="270">
        <v>23941.820799999998</v>
      </c>
    </row>
    <row r="4266" spans="1:8">
      <c r="A4266" s="268">
        <v>42182</v>
      </c>
      <c r="B4266" s="269" t="s">
        <v>200</v>
      </c>
      <c r="C4266" s="270">
        <v>11304.8776</v>
      </c>
      <c r="D4266" s="270">
        <v>4774.8121000000001</v>
      </c>
      <c r="E4266" s="270">
        <v>2482.0560999999998</v>
      </c>
      <c r="F4266" s="270">
        <v>208.82969999999997</v>
      </c>
      <c r="G4266" s="270">
        <v>2442.7231999999999</v>
      </c>
      <c r="H4266" s="270">
        <v>21213.298699999999</v>
      </c>
    </row>
    <row r="4267" spans="1:8">
      <c r="A4267" s="268">
        <v>42182</v>
      </c>
      <c r="B4267" s="269" t="s">
        <v>201</v>
      </c>
      <c r="C4267" s="270">
        <v>8359.8749500000013</v>
      </c>
      <c r="D4267" s="270">
        <v>3530.9391000000001</v>
      </c>
      <c r="E4267" s="270">
        <v>1835.4627999999998</v>
      </c>
      <c r="F4267" s="270">
        <v>154.428</v>
      </c>
      <c r="G4267" s="270">
        <v>1806.3766499999999</v>
      </c>
      <c r="H4267" s="270">
        <v>15687.081500000002</v>
      </c>
    </row>
    <row r="4268" spans="1:8">
      <c r="A4268" s="268">
        <v>42182</v>
      </c>
      <c r="B4268" s="269" t="s">
        <v>202</v>
      </c>
      <c r="C4268" s="270">
        <v>4730.8458499999997</v>
      </c>
      <c r="D4268" s="270">
        <v>1998.15535</v>
      </c>
      <c r="E4268" s="270">
        <v>1038.6863999999998</v>
      </c>
      <c r="F4268" s="270">
        <v>87.391049999999993</v>
      </c>
      <c r="G4268" s="270">
        <v>1022.2269999999999</v>
      </c>
      <c r="H4268" s="270">
        <v>8877.3056499999984</v>
      </c>
    </row>
    <row r="4269" spans="1:8">
      <c r="A4269" s="268">
        <v>42182</v>
      </c>
      <c r="B4269" s="269" t="s">
        <v>203</v>
      </c>
      <c r="C4269" s="270">
        <v>1990.6413499999999</v>
      </c>
      <c r="D4269" s="270">
        <v>840.78174999999999</v>
      </c>
      <c r="E4269" s="270">
        <v>437.05810000000002</v>
      </c>
      <c r="F4269" s="270">
        <v>36.771850000000001</v>
      </c>
      <c r="G4269" s="270">
        <v>430.13144999999997</v>
      </c>
      <c r="H4269" s="270">
        <v>3735.3845000000006</v>
      </c>
    </row>
    <row r="4270" spans="1:8">
      <c r="A4270" s="268">
        <v>42182</v>
      </c>
      <c r="B4270" s="269" t="s">
        <v>204</v>
      </c>
      <c r="C4270" s="270">
        <v>516.09195</v>
      </c>
      <c r="D4270" s="270">
        <v>217.98079999999999</v>
      </c>
      <c r="E4270" s="270">
        <v>113.31094999999999</v>
      </c>
      <c r="F4270" s="270">
        <v>9.5335999999999999</v>
      </c>
      <c r="G4270" s="270">
        <v>111.51575</v>
      </c>
      <c r="H4270" s="270">
        <v>968.43305000000009</v>
      </c>
    </row>
    <row r="4271" spans="1:8">
      <c r="A4271" s="268">
        <v>42182</v>
      </c>
      <c r="B4271" s="269" t="s">
        <v>205</v>
      </c>
      <c r="C4271" s="270">
        <v>40.959800000000001</v>
      </c>
      <c r="D4271" s="270">
        <v>17.300050000000002</v>
      </c>
      <c r="E4271" s="270">
        <v>8.9930000000000003</v>
      </c>
      <c r="F4271" s="270">
        <v>0.75649999999999995</v>
      </c>
      <c r="G4271" s="270">
        <v>8.850200000000001</v>
      </c>
      <c r="H4271" s="270">
        <v>76.859549999999999</v>
      </c>
    </row>
    <row r="4272" spans="1:8">
      <c r="A4272" s="268">
        <v>42182</v>
      </c>
      <c r="B4272" s="269" t="s">
        <v>71</v>
      </c>
      <c r="C4272" s="270">
        <v>0</v>
      </c>
      <c r="D4272" s="270">
        <v>0</v>
      </c>
      <c r="E4272" s="270">
        <v>0</v>
      </c>
      <c r="F4272" s="270">
        <v>0</v>
      </c>
      <c r="G4272" s="270">
        <v>0</v>
      </c>
      <c r="H4272" s="270">
        <v>0</v>
      </c>
    </row>
    <row r="4273" spans="1:8">
      <c r="A4273" s="268">
        <v>42182</v>
      </c>
      <c r="B4273" s="269" t="s">
        <v>206</v>
      </c>
      <c r="C4273" s="270">
        <v>0</v>
      </c>
      <c r="D4273" s="270">
        <v>0</v>
      </c>
      <c r="E4273" s="270">
        <v>0</v>
      </c>
      <c r="F4273" s="270">
        <v>0</v>
      </c>
      <c r="G4273" s="270">
        <v>0</v>
      </c>
      <c r="H4273" s="270">
        <v>0</v>
      </c>
    </row>
    <row r="4274" spans="1:8">
      <c r="A4274" s="268">
        <v>42183</v>
      </c>
      <c r="B4274" s="269" t="s">
        <v>185</v>
      </c>
      <c r="C4274" s="270">
        <v>0</v>
      </c>
      <c r="D4274" s="270">
        <v>0</v>
      </c>
      <c r="E4274" s="270">
        <v>0</v>
      </c>
      <c r="F4274" s="270">
        <v>0</v>
      </c>
      <c r="G4274" s="270">
        <v>0</v>
      </c>
      <c r="H4274" s="270">
        <v>0</v>
      </c>
    </row>
    <row r="4275" spans="1:8">
      <c r="A4275" s="268">
        <v>42183</v>
      </c>
      <c r="B4275" s="269" t="s">
        <v>186</v>
      </c>
      <c r="C4275" s="270">
        <v>12.287599999999999</v>
      </c>
      <c r="D4275" s="270">
        <v>5.1901000000000002</v>
      </c>
      <c r="E4275" s="270">
        <v>2.6978999999999997</v>
      </c>
      <c r="F4275" s="270">
        <v>0.22695000000000001</v>
      </c>
      <c r="G4275" s="270">
        <v>2.6554000000000002</v>
      </c>
      <c r="H4275" s="270">
        <v>23.057949999999995</v>
      </c>
    </row>
    <row r="4276" spans="1:8">
      <c r="A4276" s="268">
        <v>42183</v>
      </c>
      <c r="B4276" s="269" t="s">
        <v>187</v>
      </c>
      <c r="C4276" s="270">
        <v>0</v>
      </c>
      <c r="D4276" s="270">
        <v>0</v>
      </c>
      <c r="E4276" s="270">
        <v>0</v>
      </c>
      <c r="F4276" s="270">
        <v>0</v>
      </c>
      <c r="G4276" s="270">
        <v>0</v>
      </c>
      <c r="H4276" s="270">
        <v>0</v>
      </c>
    </row>
    <row r="4277" spans="1:8">
      <c r="A4277" s="268">
        <v>42183</v>
      </c>
      <c r="B4277" s="269" t="s">
        <v>188</v>
      </c>
      <c r="C4277" s="270">
        <v>0</v>
      </c>
      <c r="D4277" s="270">
        <v>0</v>
      </c>
      <c r="E4277" s="270">
        <v>0</v>
      </c>
      <c r="F4277" s="270">
        <v>0</v>
      </c>
      <c r="G4277" s="270">
        <v>0</v>
      </c>
      <c r="H4277" s="270">
        <v>0</v>
      </c>
    </row>
    <row r="4278" spans="1:8">
      <c r="A4278" s="268">
        <v>42183</v>
      </c>
      <c r="B4278" s="269" t="s">
        <v>189</v>
      </c>
      <c r="C4278" s="270">
        <v>0</v>
      </c>
      <c r="D4278" s="270">
        <v>0</v>
      </c>
      <c r="E4278" s="270">
        <v>0</v>
      </c>
      <c r="F4278" s="270">
        <v>0</v>
      </c>
      <c r="G4278" s="270">
        <v>0</v>
      </c>
      <c r="H4278" s="270">
        <v>0</v>
      </c>
    </row>
    <row r="4279" spans="1:8">
      <c r="A4279" s="268">
        <v>42183</v>
      </c>
      <c r="B4279" s="269" t="s">
        <v>190</v>
      </c>
      <c r="C4279" s="270">
        <v>0</v>
      </c>
      <c r="D4279" s="270">
        <v>0</v>
      </c>
      <c r="E4279" s="270">
        <v>0</v>
      </c>
      <c r="F4279" s="270">
        <v>0</v>
      </c>
      <c r="G4279" s="270">
        <v>0</v>
      </c>
      <c r="H4279" s="270">
        <v>0</v>
      </c>
    </row>
    <row r="4280" spans="1:8">
      <c r="A4280" s="268">
        <v>42183</v>
      </c>
      <c r="B4280" s="269" t="s">
        <v>191</v>
      </c>
      <c r="C4280" s="270">
        <v>155.64689999999999</v>
      </c>
      <c r="D4280" s="270">
        <v>65.73984999999999</v>
      </c>
      <c r="E4280" s="270">
        <v>34.173400000000001</v>
      </c>
      <c r="F4280" s="270">
        <v>2.8755500000000001</v>
      </c>
      <c r="G4280" s="270">
        <v>33.631949999999996</v>
      </c>
      <c r="H4280" s="270">
        <v>292.06764999999996</v>
      </c>
    </row>
    <row r="4281" spans="1:8">
      <c r="A4281" s="268">
        <v>42183</v>
      </c>
      <c r="B4281" s="269" t="s">
        <v>192</v>
      </c>
      <c r="C4281" s="270">
        <v>897.01774999999998</v>
      </c>
      <c r="D4281" s="270">
        <v>378.87135000000001</v>
      </c>
      <c r="E4281" s="270">
        <v>196.94584999999998</v>
      </c>
      <c r="F4281" s="270">
        <v>16.569900000000001</v>
      </c>
      <c r="G4281" s="270">
        <v>193.82464999999999</v>
      </c>
      <c r="H4281" s="270">
        <v>1683.2294999999999</v>
      </c>
    </row>
    <row r="4282" spans="1:8">
      <c r="A4282" s="268">
        <v>42183</v>
      </c>
      <c r="B4282" s="269" t="s">
        <v>193</v>
      </c>
      <c r="C4282" s="270">
        <v>2740.2036499999999</v>
      </c>
      <c r="D4282" s="270">
        <v>1157.37275</v>
      </c>
      <c r="E4282" s="270">
        <v>601.62914999999998</v>
      </c>
      <c r="F4282" s="270">
        <v>50.61835</v>
      </c>
      <c r="G4282" s="270">
        <v>592.09469999999999</v>
      </c>
      <c r="H4282" s="270">
        <v>5141.9186000000009</v>
      </c>
    </row>
    <row r="4283" spans="1:8">
      <c r="A4283" s="268">
        <v>42183</v>
      </c>
      <c r="B4283" s="269" t="s">
        <v>65</v>
      </c>
      <c r="C4283" s="270">
        <v>5681.1101499999995</v>
      </c>
      <c r="D4283" s="270">
        <v>2399.5160000000001</v>
      </c>
      <c r="E4283" s="270">
        <v>1247.3231499999999</v>
      </c>
      <c r="F4283" s="270">
        <v>104.9444</v>
      </c>
      <c r="G4283" s="270">
        <v>1227.5572499999998</v>
      </c>
      <c r="H4283" s="270">
        <v>10660.450949999999</v>
      </c>
    </row>
    <row r="4284" spans="1:8">
      <c r="A4284" s="268">
        <v>42183</v>
      </c>
      <c r="B4284" s="269" t="s">
        <v>194</v>
      </c>
      <c r="C4284" s="270">
        <v>8888.2553499999995</v>
      </c>
      <c r="D4284" s="270">
        <v>3754.1091500000002</v>
      </c>
      <c r="E4284" s="270">
        <v>1951.4716500000002</v>
      </c>
      <c r="F4284" s="270">
        <v>164.18854999999999</v>
      </c>
      <c r="G4284" s="270">
        <v>1920.5469499999999</v>
      </c>
      <c r="H4284" s="270">
        <v>16678.571650000002</v>
      </c>
    </row>
    <row r="4285" spans="1:8">
      <c r="A4285" s="268">
        <v>42183</v>
      </c>
      <c r="B4285" s="269" t="s">
        <v>195</v>
      </c>
      <c r="C4285" s="270">
        <v>11431.852299999999</v>
      </c>
      <c r="D4285" s="270">
        <v>4828.442</v>
      </c>
      <c r="E4285" s="270">
        <v>2509.9344000000001</v>
      </c>
      <c r="F4285" s="270">
        <v>211.17484999999999</v>
      </c>
      <c r="G4285" s="270">
        <v>2470.1595000000002</v>
      </c>
      <c r="H4285" s="270">
        <v>21451.563050000001</v>
      </c>
    </row>
    <row r="4286" spans="1:8">
      <c r="A4286" s="268">
        <v>42183</v>
      </c>
      <c r="B4286" s="269" t="s">
        <v>196</v>
      </c>
      <c r="C4286" s="270">
        <v>12804.003049999999</v>
      </c>
      <c r="D4286" s="270">
        <v>5407.9940999999999</v>
      </c>
      <c r="E4286" s="270">
        <v>2811.1981999999998</v>
      </c>
      <c r="F4286" s="270">
        <v>236.52185</v>
      </c>
      <c r="G4286" s="270">
        <v>2766.6496999999999</v>
      </c>
      <c r="H4286" s="270">
        <v>24026.366900000001</v>
      </c>
    </row>
    <row r="4287" spans="1:8">
      <c r="A4287" s="268">
        <v>42183</v>
      </c>
      <c r="B4287" s="269" t="s">
        <v>197</v>
      </c>
      <c r="C4287" s="270">
        <v>13008.8012</v>
      </c>
      <c r="D4287" s="270">
        <v>5494.4934999999996</v>
      </c>
      <c r="E4287" s="270">
        <v>2856.1632</v>
      </c>
      <c r="F4287" s="270">
        <v>240.30519999999999</v>
      </c>
      <c r="G4287" s="270">
        <v>2810.9023999999999</v>
      </c>
      <c r="H4287" s="270">
        <v>24410.665499999996</v>
      </c>
    </row>
    <row r="4288" spans="1:8">
      <c r="A4288" s="268">
        <v>42183</v>
      </c>
      <c r="B4288" s="269" t="s">
        <v>198</v>
      </c>
      <c r="C4288" s="270">
        <v>12939.170049999999</v>
      </c>
      <c r="D4288" s="270">
        <v>5465.0834999999997</v>
      </c>
      <c r="E4288" s="270">
        <v>2840.8751000000002</v>
      </c>
      <c r="F4288" s="270">
        <v>239.01915</v>
      </c>
      <c r="G4288" s="270">
        <v>2795.85655</v>
      </c>
      <c r="H4288" s="270">
        <v>24280.004349999999</v>
      </c>
    </row>
    <row r="4289" spans="1:8">
      <c r="A4289" s="268">
        <v>42183</v>
      </c>
      <c r="B4289" s="269" t="s">
        <v>199</v>
      </c>
      <c r="C4289" s="270">
        <v>12103.592000000001</v>
      </c>
      <c r="D4289" s="270">
        <v>5112.1626500000002</v>
      </c>
      <c r="E4289" s="270">
        <v>2657.4187499999998</v>
      </c>
      <c r="F4289" s="270">
        <v>223.584</v>
      </c>
      <c r="G4289" s="270">
        <v>2615.3071999999997</v>
      </c>
      <c r="H4289" s="270">
        <v>22712.064600000002</v>
      </c>
    </row>
    <row r="4290" spans="1:8">
      <c r="A4290" s="268">
        <v>42183</v>
      </c>
      <c r="B4290" s="269" t="s">
        <v>200</v>
      </c>
      <c r="C4290" s="270">
        <v>9674.6812999999984</v>
      </c>
      <c r="D4290" s="270">
        <v>4086.2704500000004</v>
      </c>
      <c r="E4290" s="270">
        <v>2124.1363999999999</v>
      </c>
      <c r="F4290" s="270">
        <v>178.71589999999998</v>
      </c>
      <c r="G4290" s="270">
        <v>2090.4755499999997</v>
      </c>
      <c r="H4290" s="270">
        <v>18154.279600000002</v>
      </c>
    </row>
    <row r="4291" spans="1:8">
      <c r="A4291" s="268">
        <v>42183</v>
      </c>
      <c r="B4291" s="269" t="s">
        <v>201</v>
      </c>
      <c r="C4291" s="270">
        <v>7753.6711000000005</v>
      </c>
      <c r="D4291" s="270">
        <v>3274.8987000000002</v>
      </c>
      <c r="E4291" s="270">
        <v>1702.36725</v>
      </c>
      <c r="F4291" s="270">
        <v>143.23009999999999</v>
      </c>
      <c r="G4291" s="270">
        <v>1675.38995</v>
      </c>
      <c r="H4291" s="270">
        <v>14549.5571</v>
      </c>
    </row>
    <row r="4292" spans="1:8">
      <c r="A4292" s="268">
        <v>42183</v>
      </c>
      <c r="B4292" s="269" t="s">
        <v>202</v>
      </c>
      <c r="C4292" s="270">
        <v>4833.2444999999998</v>
      </c>
      <c r="D4292" s="270">
        <v>2041.4050499999998</v>
      </c>
      <c r="E4292" s="270">
        <v>1061.1688999999999</v>
      </c>
      <c r="F4292" s="270">
        <v>89.282299999999992</v>
      </c>
      <c r="G4292" s="270">
        <v>1044.3525</v>
      </c>
      <c r="H4292" s="270">
        <v>9069.4532499999987</v>
      </c>
    </row>
    <row r="4293" spans="1:8">
      <c r="A4293" s="268">
        <v>42183</v>
      </c>
      <c r="B4293" s="269" t="s">
        <v>203</v>
      </c>
      <c r="C4293" s="270">
        <v>2072.5609499999996</v>
      </c>
      <c r="D4293" s="270">
        <v>875.3818500000001</v>
      </c>
      <c r="E4293" s="270">
        <v>455.04325</v>
      </c>
      <c r="F4293" s="270">
        <v>38.285699999999999</v>
      </c>
      <c r="G4293" s="270">
        <v>447.83269999999993</v>
      </c>
      <c r="H4293" s="270">
        <v>3889.1044499999994</v>
      </c>
    </row>
    <row r="4294" spans="1:8">
      <c r="A4294" s="268">
        <v>42183</v>
      </c>
      <c r="B4294" s="269" t="s">
        <v>204</v>
      </c>
      <c r="C4294" s="270">
        <v>495.61204999999995</v>
      </c>
      <c r="D4294" s="270">
        <v>209.33034999999998</v>
      </c>
      <c r="E4294" s="270">
        <v>108.81444999999999</v>
      </c>
      <c r="F4294" s="270">
        <v>9.1553500000000003</v>
      </c>
      <c r="G4294" s="270">
        <v>107.09065</v>
      </c>
      <c r="H4294" s="270">
        <v>930.00284999999985</v>
      </c>
    </row>
    <row r="4295" spans="1:8">
      <c r="A4295" s="268">
        <v>42183</v>
      </c>
      <c r="B4295" s="269" t="s">
        <v>205</v>
      </c>
      <c r="C4295" s="270">
        <v>24.576049999999999</v>
      </c>
      <c r="D4295" s="270">
        <v>10.3802</v>
      </c>
      <c r="E4295" s="270">
        <v>5.3957999999999995</v>
      </c>
      <c r="F4295" s="270">
        <v>0.45390000000000003</v>
      </c>
      <c r="G4295" s="270">
        <v>5.3099499999999997</v>
      </c>
      <c r="H4295" s="270">
        <v>46.115899999999996</v>
      </c>
    </row>
    <row r="4296" spans="1:8">
      <c r="A4296" s="268">
        <v>42183</v>
      </c>
      <c r="B4296" s="269" t="s">
        <v>71</v>
      </c>
      <c r="C4296" s="270">
        <v>0</v>
      </c>
      <c r="D4296" s="270">
        <v>0</v>
      </c>
      <c r="E4296" s="270">
        <v>0</v>
      </c>
      <c r="F4296" s="270">
        <v>0</v>
      </c>
      <c r="G4296" s="270">
        <v>0</v>
      </c>
      <c r="H4296" s="270">
        <v>0</v>
      </c>
    </row>
    <row r="4297" spans="1:8">
      <c r="A4297" s="268">
        <v>42183</v>
      </c>
      <c r="B4297" s="269" t="s">
        <v>206</v>
      </c>
      <c r="C4297" s="270">
        <v>0</v>
      </c>
      <c r="D4297" s="270">
        <v>0</v>
      </c>
      <c r="E4297" s="270">
        <v>0</v>
      </c>
      <c r="F4297" s="270">
        <v>0</v>
      </c>
      <c r="G4297" s="270">
        <v>0</v>
      </c>
      <c r="H4297" s="270">
        <v>0</v>
      </c>
    </row>
    <row r="4298" spans="1:8">
      <c r="A4298" s="268">
        <v>42184</v>
      </c>
      <c r="B4298" s="269" t="s">
        <v>185</v>
      </c>
      <c r="C4298" s="270">
        <v>0</v>
      </c>
      <c r="D4298" s="270">
        <v>0</v>
      </c>
      <c r="E4298" s="270">
        <v>0</v>
      </c>
      <c r="F4298" s="270">
        <v>0</v>
      </c>
      <c r="G4298" s="270">
        <v>0</v>
      </c>
      <c r="H4298" s="270">
        <v>0</v>
      </c>
    </row>
    <row r="4299" spans="1:8">
      <c r="A4299" s="268">
        <v>42184</v>
      </c>
      <c r="B4299" s="269" t="s">
        <v>186</v>
      </c>
      <c r="C4299" s="270">
        <v>0</v>
      </c>
      <c r="D4299" s="270">
        <v>0</v>
      </c>
      <c r="E4299" s="270">
        <v>0</v>
      </c>
      <c r="F4299" s="270">
        <v>0</v>
      </c>
      <c r="G4299" s="270">
        <v>0</v>
      </c>
      <c r="H4299" s="270">
        <v>0</v>
      </c>
    </row>
    <row r="4300" spans="1:8">
      <c r="A4300" s="268">
        <v>42184</v>
      </c>
      <c r="B4300" s="269" t="s">
        <v>187</v>
      </c>
      <c r="C4300" s="270">
        <v>0</v>
      </c>
      <c r="D4300" s="270">
        <v>0</v>
      </c>
      <c r="E4300" s="270">
        <v>0</v>
      </c>
      <c r="F4300" s="270">
        <v>0</v>
      </c>
      <c r="G4300" s="270">
        <v>0</v>
      </c>
      <c r="H4300" s="270">
        <v>0</v>
      </c>
    </row>
    <row r="4301" spans="1:8">
      <c r="A4301" s="268">
        <v>42184</v>
      </c>
      <c r="B4301" s="269" t="s">
        <v>188</v>
      </c>
      <c r="C4301" s="270">
        <v>0</v>
      </c>
      <c r="D4301" s="270">
        <v>0</v>
      </c>
      <c r="E4301" s="270">
        <v>0</v>
      </c>
      <c r="F4301" s="270">
        <v>0</v>
      </c>
      <c r="G4301" s="270">
        <v>0</v>
      </c>
      <c r="H4301" s="270">
        <v>0</v>
      </c>
    </row>
    <row r="4302" spans="1:8">
      <c r="A4302" s="268">
        <v>42184</v>
      </c>
      <c r="B4302" s="269" t="s">
        <v>189</v>
      </c>
      <c r="C4302" s="270">
        <v>0</v>
      </c>
      <c r="D4302" s="270">
        <v>0</v>
      </c>
      <c r="E4302" s="270">
        <v>0</v>
      </c>
      <c r="F4302" s="270">
        <v>0</v>
      </c>
      <c r="G4302" s="270">
        <v>0</v>
      </c>
      <c r="H4302" s="270">
        <v>0</v>
      </c>
    </row>
    <row r="4303" spans="1:8">
      <c r="A4303" s="268">
        <v>42184</v>
      </c>
      <c r="B4303" s="269" t="s">
        <v>190</v>
      </c>
      <c r="C4303" s="270">
        <v>0</v>
      </c>
      <c r="D4303" s="270">
        <v>0</v>
      </c>
      <c r="E4303" s="270">
        <v>0</v>
      </c>
      <c r="F4303" s="270">
        <v>0</v>
      </c>
      <c r="G4303" s="270">
        <v>0</v>
      </c>
      <c r="H4303" s="270">
        <v>0</v>
      </c>
    </row>
    <row r="4304" spans="1:8">
      <c r="A4304" s="268">
        <v>42184</v>
      </c>
      <c r="B4304" s="269" t="s">
        <v>191</v>
      </c>
      <c r="C4304" s="270">
        <v>147.4546</v>
      </c>
      <c r="D4304" s="270">
        <v>62.280349999999999</v>
      </c>
      <c r="E4304" s="270">
        <v>32.3748</v>
      </c>
      <c r="F4304" s="270">
        <v>2.7242500000000001</v>
      </c>
      <c r="G4304" s="270">
        <v>31.8614</v>
      </c>
      <c r="H4304" s="270">
        <v>276.69540000000001</v>
      </c>
    </row>
    <row r="4305" spans="1:8">
      <c r="A4305" s="268">
        <v>42184</v>
      </c>
      <c r="B4305" s="269" t="s">
        <v>192</v>
      </c>
      <c r="C4305" s="270">
        <v>856.05794999999989</v>
      </c>
      <c r="D4305" s="270">
        <v>361.57129999999995</v>
      </c>
      <c r="E4305" s="270">
        <v>187.95285000000001</v>
      </c>
      <c r="F4305" s="270">
        <v>15.8134</v>
      </c>
      <c r="G4305" s="270">
        <v>184.97444999999999</v>
      </c>
      <c r="H4305" s="270">
        <v>1606.36995</v>
      </c>
    </row>
    <row r="4306" spans="1:8">
      <c r="A4306" s="268">
        <v>42184</v>
      </c>
      <c r="B4306" s="269" t="s">
        <v>193</v>
      </c>
      <c r="C4306" s="270">
        <v>2707.43615</v>
      </c>
      <c r="D4306" s="270">
        <v>1143.53305</v>
      </c>
      <c r="E4306" s="270">
        <v>594.43475000000001</v>
      </c>
      <c r="F4306" s="270">
        <v>50.013149999999996</v>
      </c>
      <c r="G4306" s="270">
        <v>585.01419999999996</v>
      </c>
      <c r="H4306" s="270">
        <v>5080.4312999999993</v>
      </c>
    </row>
    <row r="4307" spans="1:8">
      <c r="A4307" s="268">
        <v>42184</v>
      </c>
      <c r="B4307" s="269" t="s">
        <v>65</v>
      </c>
      <c r="C4307" s="270">
        <v>5431.25605</v>
      </c>
      <c r="D4307" s="270">
        <v>2293.9859499999998</v>
      </c>
      <c r="E4307" s="270">
        <v>1192.46585</v>
      </c>
      <c r="F4307" s="270">
        <v>100.3289</v>
      </c>
      <c r="G4307" s="270">
        <v>1173.5695000000001</v>
      </c>
      <c r="H4307" s="270">
        <v>10191.606249999999</v>
      </c>
    </row>
    <row r="4308" spans="1:8">
      <c r="A4308" s="268">
        <v>42184</v>
      </c>
      <c r="B4308" s="269" t="s">
        <v>194</v>
      </c>
      <c r="C4308" s="270">
        <v>8495.0419499999989</v>
      </c>
      <c r="D4308" s="270">
        <v>3588.0293500000002</v>
      </c>
      <c r="E4308" s="270">
        <v>1865.1397000000002</v>
      </c>
      <c r="F4308" s="270">
        <v>156.92444999999998</v>
      </c>
      <c r="G4308" s="270">
        <v>1835.5826500000001</v>
      </c>
      <c r="H4308" s="270">
        <v>15940.7181</v>
      </c>
    </row>
    <row r="4309" spans="1:8">
      <c r="A4309" s="268">
        <v>42184</v>
      </c>
      <c r="B4309" s="269" t="s">
        <v>195</v>
      </c>
      <c r="C4309" s="270">
        <v>10997.67995</v>
      </c>
      <c r="D4309" s="270">
        <v>4645.0621500000007</v>
      </c>
      <c r="E4309" s="270">
        <v>2414.6094499999999</v>
      </c>
      <c r="F4309" s="270">
        <v>203.1551</v>
      </c>
      <c r="G4309" s="270">
        <v>2376.3449999999998</v>
      </c>
      <c r="H4309" s="270">
        <v>20636.851650000004</v>
      </c>
    </row>
    <row r="4310" spans="1:8">
      <c r="A4310" s="268">
        <v>42184</v>
      </c>
      <c r="B4310" s="269" t="s">
        <v>196</v>
      </c>
      <c r="C4310" s="270">
        <v>12484.516949999999</v>
      </c>
      <c r="D4310" s="270">
        <v>5273.0531999999994</v>
      </c>
      <c r="E4310" s="270">
        <v>2741.0536499999998</v>
      </c>
      <c r="F4310" s="270">
        <v>230.62029999999999</v>
      </c>
      <c r="G4310" s="270">
        <v>2697.6161000000002</v>
      </c>
      <c r="H4310" s="270">
        <v>23426.860199999999</v>
      </c>
    </row>
    <row r="4311" spans="1:8">
      <c r="A4311" s="268">
        <v>42184</v>
      </c>
      <c r="B4311" s="269" t="s">
        <v>197</v>
      </c>
      <c r="C4311" s="270">
        <v>13070.240900000001</v>
      </c>
      <c r="D4311" s="270">
        <v>5520.4440000000004</v>
      </c>
      <c r="E4311" s="270">
        <v>2869.6526999999996</v>
      </c>
      <c r="F4311" s="270">
        <v>241.43995000000001</v>
      </c>
      <c r="G4311" s="270">
        <v>2824.1776999999997</v>
      </c>
      <c r="H4311" s="270">
        <v>24525.955249999995</v>
      </c>
    </row>
    <row r="4312" spans="1:8">
      <c r="A4312" s="268">
        <v>42184</v>
      </c>
      <c r="B4312" s="269" t="s">
        <v>198</v>
      </c>
      <c r="C4312" s="270">
        <v>12652.451449999999</v>
      </c>
      <c r="D4312" s="270">
        <v>5343.98315</v>
      </c>
      <c r="E4312" s="270">
        <v>2777.9249500000001</v>
      </c>
      <c r="F4312" s="270">
        <v>233.72280000000001</v>
      </c>
      <c r="G4312" s="270">
        <v>2733.9034499999998</v>
      </c>
      <c r="H4312" s="270">
        <v>23741.985799999999</v>
      </c>
    </row>
    <row r="4313" spans="1:8">
      <c r="A4313" s="268">
        <v>42184</v>
      </c>
      <c r="B4313" s="269" t="s">
        <v>199</v>
      </c>
      <c r="C4313" s="270">
        <v>12033.96</v>
      </c>
      <c r="D4313" s="270">
        <v>5082.7526499999994</v>
      </c>
      <c r="E4313" s="270">
        <v>2642.1306500000001</v>
      </c>
      <c r="F4313" s="270">
        <v>222.29794999999999</v>
      </c>
      <c r="G4313" s="270">
        <v>2600.2613499999998</v>
      </c>
      <c r="H4313" s="270">
        <v>22581.402599999998</v>
      </c>
    </row>
    <row r="4314" spans="1:8">
      <c r="A4314" s="268">
        <v>42184</v>
      </c>
      <c r="B4314" s="269" t="s">
        <v>200</v>
      </c>
      <c r="C4314" s="270">
        <v>9641.9138000000003</v>
      </c>
      <c r="D4314" s="270">
        <v>4072.4299000000001</v>
      </c>
      <c r="E4314" s="270">
        <v>2116.942</v>
      </c>
      <c r="F4314" s="270">
        <v>178.11070000000001</v>
      </c>
      <c r="G4314" s="270">
        <v>2083.3950499999996</v>
      </c>
      <c r="H4314" s="270">
        <v>18092.791450000001</v>
      </c>
    </row>
    <row r="4315" spans="1:8">
      <c r="A4315" s="268">
        <v>42184</v>
      </c>
      <c r="B4315" s="269" t="s">
        <v>201</v>
      </c>
      <c r="C4315" s="270">
        <v>7876.5505000000003</v>
      </c>
      <c r="D4315" s="270">
        <v>3326.7980000000002</v>
      </c>
      <c r="E4315" s="270">
        <v>1729.3453999999999</v>
      </c>
      <c r="F4315" s="270">
        <v>145.49959999999999</v>
      </c>
      <c r="G4315" s="270">
        <v>1701.9414000000002</v>
      </c>
      <c r="H4315" s="270">
        <v>14780.134899999999</v>
      </c>
    </row>
    <row r="4316" spans="1:8">
      <c r="A4316" s="268">
        <v>42184</v>
      </c>
      <c r="B4316" s="269" t="s">
        <v>202</v>
      </c>
      <c r="C4316" s="270">
        <v>4509.6630999999998</v>
      </c>
      <c r="D4316" s="270">
        <v>1904.7344000000001</v>
      </c>
      <c r="E4316" s="270">
        <v>990.12420000000009</v>
      </c>
      <c r="F4316" s="270">
        <v>83.305099999999996</v>
      </c>
      <c r="G4316" s="270">
        <v>974.43404999999996</v>
      </c>
      <c r="H4316" s="270">
        <v>8462.2608500000006</v>
      </c>
    </row>
    <row r="4317" spans="1:8">
      <c r="A4317" s="268">
        <v>42184</v>
      </c>
      <c r="B4317" s="269" t="s">
        <v>203</v>
      </c>
      <c r="C4317" s="270">
        <v>1863.6666499999999</v>
      </c>
      <c r="D4317" s="270">
        <v>787.15184999999997</v>
      </c>
      <c r="E4317" s="270">
        <v>409.17979999999994</v>
      </c>
      <c r="F4317" s="270">
        <v>34.426700000000004</v>
      </c>
      <c r="G4317" s="270">
        <v>402.69515000000001</v>
      </c>
      <c r="H4317" s="270">
        <v>3497.1201499999997</v>
      </c>
    </row>
    <row r="4318" spans="1:8">
      <c r="A4318" s="268">
        <v>42184</v>
      </c>
      <c r="B4318" s="269" t="s">
        <v>204</v>
      </c>
      <c r="C4318" s="270">
        <v>458.74839999999995</v>
      </c>
      <c r="D4318" s="270">
        <v>193.76089999999999</v>
      </c>
      <c r="E4318" s="270">
        <v>100.72075</v>
      </c>
      <c r="F4318" s="270">
        <v>8.4745000000000008</v>
      </c>
      <c r="G4318" s="270">
        <v>99.125299999999996</v>
      </c>
      <c r="H4318" s="270">
        <v>860.82984999999996</v>
      </c>
    </row>
    <row r="4319" spans="1:8">
      <c r="A4319" s="268">
        <v>42184</v>
      </c>
      <c r="B4319" s="269" t="s">
        <v>205</v>
      </c>
      <c r="C4319" s="270">
        <v>28.6722</v>
      </c>
      <c r="D4319" s="270">
        <v>12.10995</v>
      </c>
      <c r="E4319" s="270">
        <v>6.2950999999999997</v>
      </c>
      <c r="F4319" s="270">
        <v>0.52954999999999997</v>
      </c>
      <c r="G4319" s="270">
        <v>6.1956499999999997</v>
      </c>
      <c r="H4319" s="270">
        <v>53.802449999999993</v>
      </c>
    </row>
    <row r="4320" spans="1:8">
      <c r="A4320" s="268">
        <v>42184</v>
      </c>
      <c r="B4320" s="269" t="s">
        <v>71</v>
      </c>
      <c r="C4320" s="270">
        <v>0</v>
      </c>
      <c r="D4320" s="270">
        <v>0</v>
      </c>
      <c r="E4320" s="270">
        <v>0</v>
      </c>
      <c r="F4320" s="270">
        <v>0</v>
      </c>
      <c r="G4320" s="270">
        <v>0</v>
      </c>
      <c r="H4320" s="270">
        <v>0</v>
      </c>
    </row>
    <row r="4321" spans="1:8">
      <c r="A4321" s="268">
        <v>42184</v>
      </c>
      <c r="B4321" s="269" t="s">
        <v>206</v>
      </c>
      <c r="C4321" s="270">
        <v>0</v>
      </c>
      <c r="D4321" s="270">
        <v>0</v>
      </c>
      <c r="E4321" s="270">
        <v>0</v>
      </c>
      <c r="F4321" s="270">
        <v>0</v>
      </c>
      <c r="G4321" s="270">
        <v>0</v>
      </c>
      <c r="H4321" s="270">
        <v>0</v>
      </c>
    </row>
    <row r="4322" spans="1:8">
      <c r="A4322" s="268">
        <v>42185</v>
      </c>
      <c r="B4322" s="269" t="s">
        <v>185</v>
      </c>
      <c r="C4322" s="270">
        <v>0</v>
      </c>
      <c r="D4322" s="270">
        <v>0</v>
      </c>
      <c r="E4322" s="270">
        <v>0</v>
      </c>
      <c r="F4322" s="270">
        <v>0</v>
      </c>
      <c r="G4322" s="270">
        <v>0</v>
      </c>
      <c r="H4322" s="270">
        <v>0</v>
      </c>
    </row>
    <row r="4323" spans="1:8">
      <c r="A4323" s="268">
        <v>42185</v>
      </c>
      <c r="B4323" s="269" t="s">
        <v>186</v>
      </c>
      <c r="C4323" s="270">
        <v>0</v>
      </c>
      <c r="D4323" s="270">
        <v>0</v>
      </c>
      <c r="E4323" s="270">
        <v>0</v>
      </c>
      <c r="F4323" s="270">
        <v>0</v>
      </c>
      <c r="G4323" s="270">
        <v>0</v>
      </c>
      <c r="H4323" s="270">
        <v>0</v>
      </c>
    </row>
    <row r="4324" spans="1:8">
      <c r="A4324" s="268">
        <v>42185</v>
      </c>
      <c r="B4324" s="269" t="s">
        <v>187</v>
      </c>
      <c r="C4324" s="270">
        <v>0</v>
      </c>
      <c r="D4324" s="270">
        <v>0</v>
      </c>
      <c r="E4324" s="270">
        <v>0</v>
      </c>
      <c r="F4324" s="270">
        <v>0</v>
      </c>
      <c r="G4324" s="270">
        <v>0</v>
      </c>
      <c r="H4324" s="270">
        <v>0</v>
      </c>
    </row>
    <row r="4325" spans="1:8">
      <c r="A4325" s="268">
        <v>42185</v>
      </c>
      <c r="B4325" s="269" t="s">
        <v>188</v>
      </c>
      <c r="C4325" s="270">
        <v>0</v>
      </c>
      <c r="D4325" s="270">
        <v>0</v>
      </c>
      <c r="E4325" s="270">
        <v>0</v>
      </c>
      <c r="F4325" s="270">
        <v>0</v>
      </c>
      <c r="G4325" s="270">
        <v>0</v>
      </c>
      <c r="H4325" s="270">
        <v>0</v>
      </c>
    </row>
    <row r="4326" spans="1:8">
      <c r="A4326" s="268">
        <v>42185</v>
      </c>
      <c r="B4326" s="269" t="s">
        <v>189</v>
      </c>
      <c r="C4326" s="270">
        <v>0</v>
      </c>
      <c r="D4326" s="270">
        <v>0</v>
      </c>
      <c r="E4326" s="270">
        <v>0</v>
      </c>
      <c r="F4326" s="270">
        <v>0</v>
      </c>
      <c r="G4326" s="270">
        <v>0</v>
      </c>
      <c r="H4326" s="270">
        <v>0</v>
      </c>
    </row>
    <row r="4327" spans="1:8">
      <c r="A4327" s="268">
        <v>42185</v>
      </c>
      <c r="B4327" s="269" t="s">
        <v>190</v>
      </c>
      <c r="C4327" s="270">
        <v>0</v>
      </c>
      <c r="D4327" s="270">
        <v>0</v>
      </c>
      <c r="E4327" s="270">
        <v>0</v>
      </c>
      <c r="F4327" s="270">
        <v>0</v>
      </c>
      <c r="G4327" s="270">
        <v>0</v>
      </c>
      <c r="H4327" s="270">
        <v>0</v>
      </c>
    </row>
    <row r="4328" spans="1:8">
      <c r="A4328" s="268">
        <v>42185</v>
      </c>
      <c r="B4328" s="269" t="s">
        <v>191</v>
      </c>
      <c r="C4328" s="270">
        <v>163.83920000000001</v>
      </c>
      <c r="D4328" s="270">
        <v>69.200200000000009</v>
      </c>
      <c r="E4328" s="270">
        <v>35.972000000000001</v>
      </c>
      <c r="F4328" s="270">
        <v>3.02685</v>
      </c>
      <c r="G4328" s="270">
        <v>35.401649999999997</v>
      </c>
      <c r="H4328" s="270">
        <v>307.43989999999997</v>
      </c>
    </row>
    <row r="4329" spans="1:8">
      <c r="A4329" s="268">
        <v>42185</v>
      </c>
      <c r="B4329" s="269" t="s">
        <v>192</v>
      </c>
      <c r="C4329" s="270">
        <v>958.45659999999998</v>
      </c>
      <c r="D4329" s="270">
        <v>404.82099999999997</v>
      </c>
      <c r="E4329" s="270">
        <v>210.43535</v>
      </c>
      <c r="F4329" s="270">
        <v>17.705499999999997</v>
      </c>
      <c r="G4329" s="270">
        <v>207.10079999999999</v>
      </c>
      <c r="H4329" s="270">
        <v>1798.5192499999998</v>
      </c>
    </row>
    <row r="4330" spans="1:8">
      <c r="A4330" s="268">
        <v>42185</v>
      </c>
      <c r="B4330" s="269" t="s">
        <v>193</v>
      </c>
      <c r="C4330" s="270">
        <v>2564.0776999999998</v>
      </c>
      <c r="D4330" s="270">
        <v>1082.98245</v>
      </c>
      <c r="E4330" s="270">
        <v>562.95925</v>
      </c>
      <c r="F4330" s="270">
        <v>47.365399999999994</v>
      </c>
      <c r="G4330" s="270">
        <v>554.03764999999999</v>
      </c>
      <c r="H4330" s="270">
        <v>4811.42245</v>
      </c>
    </row>
    <row r="4331" spans="1:8">
      <c r="A4331" s="268">
        <v>42185</v>
      </c>
      <c r="B4331" s="269" t="s">
        <v>65</v>
      </c>
      <c r="C4331" s="270">
        <v>5468.1205499999996</v>
      </c>
      <c r="D4331" s="270">
        <v>2309.5562500000001</v>
      </c>
      <c r="E4331" s="270">
        <v>1200.5595499999999</v>
      </c>
      <c r="F4331" s="270">
        <v>101.00975</v>
      </c>
      <c r="G4331" s="270">
        <v>1181.53485</v>
      </c>
      <c r="H4331" s="270">
        <v>10260.780949999998</v>
      </c>
    </row>
    <row r="4332" spans="1:8">
      <c r="A4332" s="268">
        <v>42185</v>
      </c>
      <c r="B4332" s="269" t="s">
        <v>194</v>
      </c>
      <c r="C4332" s="270">
        <v>8335.2988999999998</v>
      </c>
      <c r="D4332" s="270">
        <v>3520.5588999999995</v>
      </c>
      <c r="E4332" s="270">
        <v>1830.067</v>
      </c>
      <c r="F4332" s="270">
        <v>153.97409999999999</v>
      </c>
      <c r="G4332" s="270">
        <v>1801.0658499999997</v>
      </c>
      <c r="H4332" s="270">
        <v>15640.964750000001</v>
      </c>
    </row>
    <row r="4333" spans="1:8">
      <c r="A4333" s="268">
        <v>42185</v>
      </c>
      <c r="B4333" s="269" t="s">
        <v>195</v>
      </c>
      <c r="C4333" s="270">
        <v>10796.977099999998</v>
      </c>
      <c r="D4333" s="270">
        <v>4560.2916500000001</v>
      </c>
      <c r="E4333" s="270">
        <v>2370.5437499999998</v>
      </c>
      <c r="F4333" s="270">
        <v>199.44739999999999</v>
      </c>
      <c r="G4333" s="270">
        <v>2332.9779999999996</v>
      </c>
      <c r="H4333" s="270">
        <v>20260.2379</v>
      </c>
    </row>
    <row r="4334" spans="1:8">
      <c r="A4334" s="268">
        <v>42185</v>
      </c>
      <c r="B4334" s="269" t="s">
        <v>196</v>
      </c>
      <c r="C4334" s="270">
        <v>12156.839400000001</v>
      </c>
      <c r="D4334" s="270">
        <v>5134.6527999999998</v>
      </c>
      <c r="E4334" s="270">
        <v>2669.1096499999999</v>
      </c>
      <c r="F4334" s="270">
        <v>224.56745000000001</v>
      </c>
      <c r="G4334" s="270">
        <v>2626.8127999999997</v>
      </c>
      <c r="H4334" s="270">
        <v>22811.982100000001</v>
      </c>
    </row>
    <row r="4335" spans="1:8">
      <c r="A4335" s="268">
        <v>42185</v>
      </c>
      <c r="B4335" s="269" t="s">
        <v>197</v>
      </c>
      <c r="C4335" s="270">
        <v>12701.60355</v>
      </c>
      <c r="D4335" s="270">
        <v>5364.7435499999992</v>
      </c>
      <c r="E4335" s="270">
        <v>2788.7157000000002</v>
      </c>
      <c r="F4335" s="270">
        <v>234.63059999999999</v>
      </c>
      <c r="G4335" s="270">
        <v>2744.5241999999998</v>
      </c>
      <c r="H4335" s="270">
        <v>23834.217599999996</v>
      </c>
    </row>
    <row r="4336" spans="1:8">
      <c r="A4336" s="268">
        <v>42185</v>
      </c>
      <c r="B4336" s="269" t="s">
        <v>198</v>
      </c>
      <c r="C4336" s="270">
        <v>12603.3002</v>
      </c>
      <c r="D4336" s="270">
        <v>5323.2236000000003</v>
      </c>
      <c r="E4336" s="270">
        <v>2767.1333500000001</v>
      </c>
      <c r="F4336" s="270">
        <v>232.81499999999997</v>
      </c>
      <c r="G4336" s="270">
        <v>2723.2827000000002</v>
      </c>
      <c r="H4336" s="270">
        <v>23649.754850000001</v>
      </c>
    </row>
    <row r="4337" spans="1:8">
      <c r="A4337" s="268">
        <v>42185</v>
      </c>
      <c r="B4337" s="269" t="s">
        <v>199</v>
      </c>
      <c r="C4337" s="270">
        <v>11648.938899999999</v>
      </c>
      <c r="D4337" s="270">
        <v>4920.1323499999999</v>
      </c>
      <c r="E4337" s="270">
        <v>2557.5972999999999</v>
      </c>
      <c r="F4337" s="270">
        <v>215.18514999999999</v>
      </c>
      <c r="G4337" s="270">
        <v>2517.0675999999999</v>
      </c>
      <c r="H4337" s="270">
        <v>21858.921300000002</v>
      </c>
    </row>
    <row r="4338" spans="1:8">
      <c r="A4338" s="268">
        <v>42185</v>
      </c>
      <c r="B4338" s="269" t="s">
        <v>200</v>
      </c>
      <c r="C4338" s="270">
        <v>9826.2320499999987</v>
      </c>
      <c r="D4338" s="270">
        <v>4150.2805499999995</v>
      </c>
      <c r="E4338" s="270">
        <v>2157.4105</v>
      </c>
      <c r="F4338" s="270">
        <v>181.51495</v>
      </c>
      <c r="G4338" s="270">
        <v>2123.2226500000002</v>
      </c>
      <c r="H4338" s="270">
        <v>18438.660699999997</v>
      </c>
    </row>
    <row r="4339" spans="1:8">
      <c r="A4339" s="268">
        <v>42185</v>
      </c>
      <c r="B4339" s="269" t="s">
        <v>201</v>
      </c>
      <c r="C4339" s="270">
        <v>8064.964899999999</v>
      </c>
      <c r="D4339" s="270">
        <v>3406.3784000000001</v>
      </c>
      <c r="E4339" s="270">
        <v>1770.7131999999999</v>
      </c>
      <c r="F4339" s="270">
        <v>148.98034999999999</v>
      </c>
      <c r="G4339" s="270">
        <v>1742.6529999999998</v>
      </c>
      <c r="H4339" s="270">
        <v>15133.689850000001</v>
      </c>
    </row>
    <row r="4340" spans="1:8">
      <c r="A4340" s="268">
        <v>42185</v>
      </c>
      <c r="B4340" s="269" t="s">
        <v>202</v>
      </c>
      <c r="C4340" s="270">
        <v>4464.6071499999998</v>
      </c>
      <c r="D4340" s="270">
        <v>1885.7046</v>
      </c>
      <c r="E4340" s="270">
        <v>980.2327499999999</v>
      </c>
      <c r="F4340" s="270">
        <v>82.472949999999997</v>
      </c>
      <c r="G4340" s="270">
        <v>964.69900000000007</v>
      </c>
      <c r="H4340" s="270">
        <v>8377.7164499999999</v>
      </c>
    </row>
    <row r="4341" spans="1:8">
      <c r="A4341" s="268">
        <v>42185</v>
      </c>
      <c r="B4341" s="269" t="s">
        <v>203</v>
      </c>
      <c r="C4341" s="270">
        <v>1863.6666499999999</v>
      </c>
      <c r="D4341" s="270">
        <v>787.15184999999997</v>
      </c>
      <c r="E4341" s="270">
        <v>409.17979999999994</v>
      </c>
      <c r="F4341" s="270">
        <v>34.426700000000004</v>
      </c>
      <c r="G4341" s="270">
        <v>402.69515000000001</v>
      </c>
      <c r="H4341" s="270">
        <v>3497.1201499999997</v>
      </c>
    </row>
    <row r="4342" spans="1:8">
      <c r="A4342" s="268">
        <v>42185</v>
      </c>
      <c r="B4342" s="269" t="s">
        <v>204</v>
      </c>
      <c r="C4342" s="270">
        <v>491.51675</v>
      </c>
      <c r="D4342" s="270">
        <v>207.60059999999999</v>
      </c>
      <c r="E4342" s="270">
        <v>107.91515</v>
      </c>
      <c r="F4342" s="270">
        <v>9.0797000000000008</v>
      </c>
      <c r="G4342" s="270">
        <v>106.20495</v>
      </c>
      <c r="H4342" s="270">
        <v>922.31715000000008</v>
      </c>
    </row>
    <row r="4343" spans="1:8">
      <c r="A4343" s="268">
        <v>42185</v>
      </c>
      <c r="B4343" s="269" t="s">
        <v>205</v>
      </c>
      <c r="C4343" s="270">
        <v>32.767499999999998</v>
      </c>
      <c r="D4343" s="270">
        <v>13.839699999999999</v>
      </c>
      <c r="E4343" s="270">
        <v>7.1943999999999999</v>
      </c>
      <c r="F4343" s="270">
        <v>0.60519999999999996</v>
      </c>
      <c r="G4343" s="270">
        <v>7.0804999999999998</v>
      </c>
      <c r="H4343" s="270">
        <v>61.487299999999991</v>
      </c>
    </row>
    <row r="4344" spans="1:8">
      <c r="A4344" s="268">
        <v>42185</v>
      </c>
      <c r="B4344" s="269" t="s">
        <v>71</v>
      </c>
      <c r="C4344" s="270">
        <v>0</v>
      </c>
      <c r="D4344" s="270">
        <v>0</v>
      </c>
      <c r="E4344" s="270">
        <v>0</v>
      </c>
      <c r="F4344" s="270">
        <v>0</v>
      </c>
      <c r="G4344" s="270">
        <v>0</v>
      </c>
      <c r="H4344" s="270">
        <v>0</v>
      </c>
    </row>
    <row r="4345" spans="1:8">
      <c r="A4345" s="268">
        <v>42185</v>
      </c>
      <c r="B4345" s="269" t="s">
        <v>206</v>
      </c>
      <c r="C4345" s="270">
        <v>0</v>
      </c>
      <c r="D4345" s="270">
        <v>0</v>
      </c>
      <c r="E4345" s="270">
        <v>0</v>
      </c>
      <c r="F4345" s="270">
        <v>0</v>
      </c>
      <c r="G4345" s="270">
        <v>0</v>
      </c>
      <c r="H4345" s="270">
        <v>0</v>
      </c>
    </row>
    <row r="4346" spans="1:8">
      <c r="A4346" s="268">
        <v>42186</v>
      </c>
      <c r="B4346" s="269" t="s">
        <v>185</v>
      </c>
      <c r="C4346" s="270">
        <v>0</v>
      </c>
      <c r="D4346" s="270">
        <v>0</v>
      </c>
      <c r="E4346" s="270">
        <v>0</v>
      </c>
      <c r="F4346" s="270">
        <v>0</v>
      </c>
      <c r="G4346" s="270">
        <v>0</v>
      </c>
      <c r="H4346" s="270">
        <v>0</v>
      </c>
    </row>
    <row r="4347" spans="1:8">
      <c r="A4347" s="268">
        <v>42186</v>
      </c>
      <c r="B4347" s="269" t="s">
        <v>186</v>
      </c>
      <c r="C4347" s="270">
        <v>0</v>
      </c>
      <c r="D4347" s="270">
        <v>0</v>
      </c>
      <c r="E4347" s="270">
        <v>0</v>
      </c>
      <c r="F4347" s="270">
        <v>0</v>
      </c>
      <c r="G4347" s="270">
        <v>0</v>
      </c>
      <c r="H4347" s="270">
        <v>0</v>
      </c>
    </row>
    <row r="4348" spans="1:8">
      <c r="A4348" s="268">
        <v>42186</v>
      </c>
      <c r="B4348" s="269" t="s">
        <v>187</v>
      </c>
      <c r="C4348" s="270">
        <v>0</v>
      </c>
      <c r="D4348" s="270">
        <v>0</v>
      </c>
      <c r="E4348" s="270">
        <v>0</v>
      </c>
      <c r="F4348" s="270">
        <v>0</v>
      </c>
      <c r="G4348" s="270">
        <v>0</v>
      </c>
      <c r="H4348" s="270">
        <v>0</v>
      </c>
    </row>
    <row r="4349" spans="1:8">
      <c r="A4349" s="268">
        <v>42186</v>
      </c>
      <c r="B4349" s="269" t="s">
        <v>188</v>
      </c>
      <c r="C4349" s="270">
        <v>0</v>
      </c>
      <c r="D4349" s="270">
        <v>0</v>
      </c>
      <c r="E4349" s="270">
        <v>0</v>
      </c>
      <c r="F4349" s="270">
        <v>0</v>
      </c>
      <c r="G4349" s="270">
        <v>0</v>
      </c>
      <c r="H4349" s="270">
        <v>0</v>
      </c>
    </row>
    <row r="4350" spans="1:8">
      <c r="A4350" s="268">
        <v>42186</v>
      </c>
      <c r="B4350" s="269" t="s">
        <v>189</v>
      </c>
      <c r="C4350" s="270">
        <v>0</v>
      </c>
      <c r="D4350" s="270">
        <v>0</v>
      </c>
      <c r="E4350" s="270">
        <v>0</v>
      </c>
      <c r="F4350" s="270">
        <v>0</v>
      </c>
      <c r="G4350" s="270">
        <v>0</v>
      </c>
      <c r="H4350" s="270">
        <v>0</v>
      </c>
    </row>
    <row r="4351" spans="1:8">
      <c r="A4351" s="268">
        <v>42186</v>
      </c>
      <c r="B4351" s="269" t="s">
        <v>190</v>
      </c>
      <c r="C4351" s="270">
        <v>0</v>
      </c>
      <c r="D4351" s="270">
        <v>0</v>
      </c>
      <c r="E4351" s="270">
        <v>0</v>
      </c>
      <c r="F4351" s="270">
        <v>0</v>
      </c>
      <c r="G4351" s="270">
        <v>0</v>
      </c>
      <c r="H4351" s="270">
        <v>0</v>
      </c>
    </row>
    <row r="4352" spans="1:8">
      <c r="A4352" s="268">
        <v>42186</v>
      </c>
      <c r="B4352" s="269" t="s">
        <v>191</v>
      </c>
      <c r="C4352" s="270">
        <v>293.93934999999999</v>
      </c>
      <c r="D4352" s="270">
        <v>116.92175</v>
      </c>
      <c r="E4352" s="270">
        <v>59.3538</v>
      </c>
      <c r="F4352" s="270">
        <v>4.9937499999999995</v>
      </c>
      <c r="G4352" s="270">
        <v>61.427799999999998</v>
      </c>
      <c r="H4352" s="270">
        <v>536.63644999999997</v>
      </c>
    </row>
    <row r="4353" spans="1:8">
      <c r="A4353" s="268">
        <v>42186</v>
      </c>
      <c r="B4353" s="269" t="s">
        <v>192</v>
      </c>
      <c r="C4353" s="270">
        <v>1349.44895</v>
      </c>
      <c r="D4353" s="270">
        <v>536.77669999999989</v>
      </c>
      <c r="E4353" s="270">
        <v>272.4862</v>
      </c>
      <c r="F4353" s="270">
        <v>22.926200000000001</v>
      </c>
      <c r="G4353" s="270">
        <v>282.00959999999998</v>
      </c>
      <c r="H4353" s="270">
        <v>2463.6476499999999</v>
      </c>
    </row>
    <row r="4354" spans="1:8">
      <c r="A4354" s="268">
        <v>42186</v>
      </c>
      <c r="B4354" s="269" t="s">
        <v>193</v>
      </c>
      <c r="C4354" s="270">
        <v>3086.3644499999996</v>
      </c>
      <c r="D4354" s="270">
        <v>1227.67795</v>
      </c>
      <c r="E4354" s="270">
        <v>623.21235000000001</v>
      </c>
      <c r="F4354" s="270">
        <v>52.434800000000003</v>
      </c>
      <c r="G4354" s="270">
        <v>644.99275</v>
      </c>
      <c r="H4354" s="270">
        <v>5634.6823000000004</v>
      </c>
    </row>
    <row r="4355" spans="1:8">
      <c r="A4355" s="268">
        <v>42186</v>
      </c>
      <c r="B4355" s="269" t="s">
        <v>65</v>
      </c>
      <c r="C4355" s="270">
        <v>5852.0672500000001</v>
      </c>
      <c r="D4355" s="270">
        <v>2327.8049000000001</v>
      </c>
      <c r="E4355" s="270">
        <v>1181.6742499999998</v>
      </c>
      <c r="F4355" s="270">
        <v>99.421099999999996</v>
      </c>
      <c r="G4355" s="270">
        <v>1222.9740499999998</v>
      </c>
      <c r="H4355" s="270">
        <v>10683.94155</v>
      </c>
    </row>
    <row r="4356" spans="1:8">
      <c r="A4356" s="268">
        <v>42186</v>
      </c>
      <c r="B4356" s="269" t="s">
        <v>194</v>
      </c>
      <c r="C4356" s="270">
        <v>9210.10275</v>
      </c>
      <c r="D4356" s="270">
        <v>3663.54675</v>
      </c>
      <c r="E4356" s="270">
        <v>1859.7439000000002</v>
      </c>
      <c r="F4356" s="270">
        <v>156.47055</v>
      </c>
      <c r="G4356" s="270">
        <v>1924.7408499999999</v>
      </c>
      <c r="H4356" s="270">
        <v>16814.604799999997</v>
      </c>
    </row>
    <row r="4357" spans="1:8">
      <c r="A4357" s="268">
        <v>42186</v>
      </c>
      <c r="B4357" s="269" t="s">
        <v>195</v>
      </c>
      <c r="C4357" s="270">
        <v>11949.084099999998</v>
      </c>
      <c r="D4357" s="270">
        <v>4753.0444500000003</v>
      </c>
      <c r="E4357" s="270">
        <v>2412.8108499999998</v>
      </c>
      <c r="F4357" s="270">
        <v>203.00379999999998</v>
      </c>
      <c r="G4357" s="270">
        <v>2497.1376500000001</v>
      </c>
      <c r="H4357" s="270">
        <v>21815.080849999998</v>
      </c>
    </row>
    <row r="4358" spans="1:8">
      <c r="A4358" s="268">
        <v>42186</v>
      </c>
      <c r="B4358" s="269" t="s">
        <v>196</v>
      </c>
      <c r="C4358" s="270">
        <v>13623.647849999999</v>
      </c>
      <c r="D4358" s="270">
        <v>5419.1435499999998</v>
      </c>
      <c r="E4358" s="270">
        <v>2750.9459500000003</v>
      </c>
      <c r="F4358" s="270">
        <v>231.45245000000003</v>
      </c>
      <c r="G4358" s="270">
        <v>2847.0902999999998</v>
      </c>
      <c r="H4358" s="270">
        <v>24872.280099999996</v>
      </c>
    </row>
    <row r="4359" spans="1:8">
      <c r="A4359" s="268">
        <v>42186</v>
      </c>
      <c r="B4359" s="269" t="s">
        <v>197</v>
      </c>
      <c r="C4359" s="270">
        <v>14171.443949999999</v>
      </c>
      <c r="D4359" s="270">
        <v>5637.0427499999996</v>
      </c>
      <c r="E4359" s="270">
        <v>2861.5589999999997</v>
      </c>
      <c r="F4359" s="270">
        <v>240.75909999999999</v>
      </c>
      <c r="G4359" s="270">
        <v>2961.5699999999997</v>
      </c>
      <c r="H4359" s="270">
        <v>25872.374799999998</v>
      </c>
    </row>
    <row r="4360" spans="1:8">
      <c r="A4360" s="268">
        <v>42186</v>
      </c>
      <c r="B4360" s="269" t="s">
        <v>198</v>
      </c>
      <c r="C4360" s="270">
        <v>13561.29695</v>
      </c>
      <c r="D4360" s="270">
        <v>5394.3422499999997</v>
      </c>
      <c r="E4360" s="270">
        <v>2738.3557499999997</v>
      </c>
      <c r="F4360" s="270">
        <v>230.39334999999997</v>
      </c>
      <c r="G4360" s="270">
        <v>2834.0598</v>
      </c>
      <c r="H4360" s="270">
        <v>24758.448100000001</v>
      </c>
    </row>
    <row r="4361" spans="1:8">
      <c r="A4361" s="268">
        <v>42186</v>
      </c>
      <c r="B4361" s="269" t="s">
        <v>199</v>
      </c>
      <c r="C4361" s="270">
        <v>13089.2129</v>
      </c>
      <c r="D4361" s="270">
        <v>5206.5585499999997</v>
      </c>
      <c r="E4361" s="270">
        <v>2643.0299500000001</v>
      </c>
      <c r="F4361" s="270">
        <v>222.37359999999998</v>
      </c>
      <c r="G4361" s="270">
        <v>2735.4028499999999</v>
      </c>
      <c r="H4361" s="270">
        <v>23896.577849999998</v>
      </c>
    </row>
    <row r="4362" spans="1:8">
      <c r="A4362" s="268">
        <v>42186</v>
      </c>
      <c r="B4362" s="269" t="s">
        <v>200</v>
      </c>
      <c r="C4362" s="270">
        <v>11022.729449999999</v>
      </c>
      <c r="D4362" s="270">
        <v>4384.5635000000002</v>
      </c>
      <c r="E4362" s="270">
        <v>2225.7572999999998</v>
      </c>
      <c r="F4362" s="270">
        <v>187.26604999999998</v>
      </c>
      <c r="G4362" s="270">
        <v>2303.54675</v>
      </c>
      <c r="H4362" s="270">
        <v>20123.863049999996</v>
      </c>
    </row>
    <row r="4363" spans="1:8">
      <c r="A4363" s="268">
        <v>42186</v>
      </c>
      <c r="B4363" s="269" t="s">
        <v>201</v>
      </c>
      <c r="C4363" s="270">
        <v>8858.2664999999997</v>
      </c>
      <c r="D4363" s="270">
        <v>3523.5951</v>
      </c>
      <c r="E4363" s="270">
        <v>1788.6991999999998</v>
      </c>
      <c r="F4363" s="270">
        <v>150.49334999999999</v>
      </c>
      <c r="G4363" s="270">
        <v>1851.2133000000001</v>
      </c>
      <c r="H4363" s="270">
        <v>16172.267449999999</v>
      </c>
    </row>
    <row r="4364" spans="1:8">
      <c r="A4364" s="268">
        <v>42186</v>
      </c>
      <c r="B4364" s="269" t="s">
        <v>202</v>
      </c>
      <c r="C4364" s="270">
        <v>5050.4143999999997</v>
      </c>
      <c r="D4364" s="270">
        <v>2008.9273999999998</v>
      </c>
      <c r="E4364" s="270">
        <v>1019.8011</v>
      </c>
      <c r="F4364" s="270">
        <v>85.801549999999992</v>
      </c>
      <c r="G4364" s="270">
        <v>1055.4433000000001</v>
      </c>
      <c r="H4364" s="270">
        <v>9220.3877499999999</v>
      </c>
    </row>
    <row r="4365" spans="1:8">
      <c r="A4365" s="268">
        <v>42186</v>
      </c>
      <c r="B4365" s="269" t="s">
        <v>203</v>
      </c>
      <c r="C4365" s="270">
        <v>2137.7414999999996</v>
      </c>
      <c r="D4365" s="270">
        <v>850.33999999999992</v>
      </c>
      <c r="E4365" s="270">
        <v>431.66230000000002</v>
      </c>
      <c r="F4365" s="270">
        <v>36.317949999999996</v>
      </c>
      <c r="G4365" s="270">
        <v>446.74810000000002</v>
      </c>
      <c r="H4365" s="270">
        <v>3902.8098500000001</v>
      </c>
    </row>
    <row r="4366" spans="1:8">
      <c r="A4366" s="268">
        <v>42186</v>
      </c>
      <c r="B4366" s="269" t="s">
        <v>204</v>
      </c>
      <c r="C4366" s="270">
        <v>525.52779999999996</v>
      </c>
      <c r="D4366" s="270">
        <v>209.04219999999998</v>
      </c>
      <c r="E4366" s="270">
        <v>106.11655</v>
      </c>
      <c r="F4366" s="270">
        <v>8.9283999999999999</v>
      </c>
      <c r="G4366" s="270">
        <v>109.82594999999999</v>
      </c>
      <c r="H4366" s="270">
        <v>959.44089999999994</v>
      </c>
    </row>
    <row r="4367" spans="1:8">
      <c r="A4367" s="268">
        <v>42186</v>
      </c>
      <c r="B4367" s="269" t="s">
        <v>205</v>
      </c>
      <c r="C4367" s="270">
        <v>26.721450000000001</v>
      </c>
      <c r="D4367" s="270">
        <v>10.629250000000001</v>
      </c>
      <c r="E4367" s="270">
        <v>5.3957999999999995</v>
      </c>
      <c r="F4367" s="270">
        <v>0.45390000000000003</v>
      </c>
      <c r="G4367" s="270">
        <v>5.5845000000000002</v>
      </c>
      <c r="H4367" s="270">
        <v>48.7849</v>
      </c>
    </row>
    <row r="4368" spans="1:8">
      <c r="A4368" s="268">
        <v>42186</v>
      </c>
      <c r="B4368" s="269" t="s">
        <v>71</v>
      </c>
      <c r="C4368" s="270">
        <v>0</v>
      </c>
      <c r="D4368" s="270">
        <v>0</v>
      </c>
      <c r="E4368" s="270">
        <v>0</v>
      </c>
      <c r="F4368" s="270">
        <v>0</v>
      </c>
      <c r="G4368" s="270">
        <v>0</v>
      </c>
      <c r="H4368" s="270">
        <v>0</v>
      </c>
    </row>
    <row r="4369" spans="1:8">
      <c r="A4369" s="268">
        <v>42186</v>
      </c>
      <c r="B4369" s="269" t="s">
        <v>206</v>
      </c>
      <c r="C4369" s="270">
        <v>0</v>
      </c>
      <c r="D4369" s="270">
        <v>0</v>
      </c>
      <c r="E4369" s="270">
        <v>0</v>
      </c>
      <c r="F4369" s="270">
        <v>0</v>
      </c>
      <c r="G4369" s="270">
        <v>0</v>
      </c>
      <c r="H4369" s="270">
        <v>0</v>
      </c>
    </row>
    <row r="4370" spans="1:8">
      <c r="A4370" s="268">
        <v>42187</v>
      </c>
      <c r="B4370" s="269" t="s">
        <v>185</v>
      </c>
      <c r="C4370" s="270">
        <v>0</v>
      </c>
      <c r="D4370" s="270">
        <v>0</v>
      </c>
      <c r="E4370" s="270">
        <v>0</v>
      </c>
      <c r="F4370" s="270">
        <v>0</v>
      </c>
      <c r="G4370" s="270">
        <v>0</v>
      </c>
      <c r="H4370" s="270">
        <v>0</v>
      </c>
    </row>
    <row r="4371" spans="1:8">
      <c r="A4371" s="268">
        <v>42187</v>
      </c>
      <c r="B4371" s="269" t="s">
        <v>186</v>
      </c>
      <c r="C4371" s="270">
        <v>0</v>
      </c>
      <c r="D4371" s="270">
        <v>0</v>
      </c>
      <c r="E4371" s="270">
        <v>0</v>
      </c>
      <c r="F4371" s="270">
        <v>0</v>
      </c>
      <c r="G4371" s="270">
        <v>0</v>
      </c>
      <c r="H4371" s="270">
        <v>0</v>
      </c>
    </row>
    <row r="4372" spans="1:8">
      <c r="A4372" s="268">
        <v>42187</v>
      </c>
      <c r="B4372" s="269" t="s">
        <v>187</v>
      </c>
      <c r="C4372" s="270">
        <v>0</v>
      </c>
      <c r="D4372" s="270">
        <v>0</v>
      </c>
      <c r="E4372" s="270">
        <v>0</v>
      </c>
      <c r="F4372" s="270">
        <v>0</v>
      </c>
      <c r="G4372" s="270">
        <v>0</v>
      </c>
      <c r="H4372" s="270">
        <v>0</v>
      </c>
    </row>
    <row r="4373" spans="1:8">
      <c r="A4373" s="268">
        <v>42187</v>
      </c>
      <c r="B4373" s="269" t="s">
        <v>188</v>
      </c>
      <c r="C4373" s="270">
        <v>0</v>
      </c>
      <c r="D4373" s="270">
        <v>0</v>
      </c>
      <c r="E4373" s="270">
        <v>0</v>
      </c>
      <c r="F4373" s="270">
        <v>0</v>
      </c>
      <c r="G4373" s="270">
        <v>0</v>
      </c>
      <c r="H4373" s="270">
        <v>0</v>
      </c>
    </row>
    <row r="4374" spans="1:8">
      <c r="A4374" s="268">
        <v>42187</v>
      </c>
      <c r="B4374" s="269" t="s">
        <v>189</v>
      </c>
      <c r="C4374" s="270">
        <v>0</v>
      </c>
      <c r="D4374" s="270">
        <v>0</v>
      </c>
      <c r="E4374" s="270">
        <v>0</v>
      </c>
      <c r="F4374" s="270">
        <v>0</v>
      </c>
      <c r="G4374" s="270">
        <v>0</v>
      </c>
      <c r="H4374" s="270">
        <v>0</v>
      </c>
    </row>
    <row r="4375" spans="1:8">
      <c r="A4375" s="268">
        <v>42187</v>
      </c>
      <c r="B4375" s="269" t="s">
        <v>190</v>
      </c>
      <c r="C4375" s="270">
        <v>0</v>
      </c>
      <c r="D4375" s="270">
        <v>0</v>
      </c>
      <c r="E4375" s="270">
        <v>0</v>
      </c>
      <c r="F4375" s="270">
        <v>0</v>
      </c>
      <c r="G4375" s="270">
        <v>0</v>
      </c>
      <c r="H4375" s="270">
        <v>0</v>
      </c>
    </row>
    <row r="4376" spans="1:8">
      <c r="A4376" s="268">
        <v>42187</v>
      </c>
      <c r="B4376" s="269" t="s">
        <v>191</v>
      </c>
      <c r="C4376" s="270">
        <v>97.979499999999987</v>
      </c>
      <c r="D4376" s="270">
        <v>38.974199999999996</v>
      </c>
      <c r="E4376" s="270">
        <v>19.784600000000001</v>
      </c>
      <c r="F4376" s="270">
        <v>1.6642999999999999</v>
      </c>
      <c r="G4376" s="270">
        <v>20.475649999999998</v>
      </c>
      <c r="H4376" s="270">
        <v>178.87824999999998</v>
      </c>
    </row>
    <row r="4377" spans="1:8">
      <c r="A4377" s="268">
        <v>42187</v>
      </c>
      <c r="B4377" s="269" t="s">
        <v>192</v>
      </c>
      <c r="C4377" s="270">
        <v>961.98324999999988</v>
      </c>
      <c r="D4377" s="270">
        <v>382.65300000000002</v>
      </c>
      <c r="E4377" s="270">
        <v>194.24794999999997</v>
      </c>
      <c r="F4377" s="270">
        <v>16.342949999999998</v>
      </c>
      <c r="G4377" s="270">
        <v>201.0369</v>
      </c>
      <c r="H4377" s="270">
        <v>1756.2640500000002</v>
      </c>
    </row>
    <row r="4378" spans="1:8">
      <c r="A4378" s="268">
        <v>42187</v>
      </c>
      <c r="B4378" s="269" t="s">
        <v>193</v>
      </c>
      <c r="C4378" s="270">
        <v>2868.1362999999997</v>
      </c>
      <c r="D4378" s="270">
        <v>1140.87255</v>
      </c>
      <c r="E4378" s="270">
        <v>579.14665000000002</v>
      </c>
      <c r="F4378" s="270">
        <v>48.7271</v>
      </c>
      <c r="G4378" s="270">
        <v>599.3877</v>
      </c>
      <c r="H4378" s="270">
        <v>5236.2703000000001</v>
      </c>
    </row>
    <row r="4379" spans="1:8">
      <c r="A4379" s="268">
        <v>42187</v>
      </c>
      <c r="B4379" s="269" t="s">
        <v>65</v>
      </c>
      <c r="C4379" s="270">
        <v>5562.5810499999998</v>
      </c>
      <c r="D4379" s="270">
        <v>2212.6545500000002</v>
      </c>
      <c r="E4379" s="270">
        <v>1123.2205999999999</v>
      </c>
      <c r="F4379" s="270">
        <v>94.503</v>
      </c>
      <c r="G4379" s="270">
        <v>1162.47615</v>
      </c>
      <c r="H4379" s="270">
        <v>10155.43535</v>
      </c>
    </row>
    <row r="4380" spans="1:8">
      <c r="A4380" s="268">
        <v>42187</v>
      </c>
      <c r="B4380" s="269" t="s">
        <v>194</v>
      </c>
      <c r="C4380" s="270">
        <v>8956.2459999999992</v>
      </c>
      <c r="D4380" s="270">
        <v>3562.5684499999998</v>
      </c>
      <c r="E4380" s="270">
        <v>1808.4838</v>
      </c>
      <c r="F4380" s="270">
        <v>152.15849999999998</v>
      </c>
      <c r="G4380" s="270">
        <v>1871.6897999999999</v>
      </c>
      <c r="H4380" s="270">
        <v>16351.146549999999</v>
      </c>
    </row>
    <row r="4381" spans="1:8">
      <c r="A4381" s="268">
        <v>42187</v>
      </c>
      <c r="B4381" s="269" t="s">
        <v>195</v>
      </c>
      <c r="C4381" s="270">
        <v>11735.309949999999</v>
      </c>
      <c r="D4381" s="270">
        <v>4668.0104499999998</v>
      </c>
      <c r="E4381" s="270">
        <v>2369.6444499999998</v>
      </c>
      <c r="F4381" s="270">
        <v>199.37174999999999</v>
      </c>
      <c r="G4381" s="270">
        <v>2452.4625000000001</v>
      </c>
      <c r="H4381" s="270">
        <v>21424.799099999997</v>
      </c>
    </row>
    <row r="4382" spans="1:8">
      <c r="A4382" s="268">
        <v>42187</v>
      </c>
      <c r="B4382" s="269" t="s">
        <v>196</v>
      </c>
      <c r="C4382" s="270">
        <v>13418.780849999999</v>
      </c>
      <c r="D4382" s="270">
        <v>5337.6523500000003</v>
      </c>
      <c r="E4382" s="270">
        <v>2709.5781499999998</v>
      </c>
      <c r="F4382" s="270">
        <v>227.97254999999998</v>
      </c>
      <c r="G4382" s="270">
        <v>2804.2766499999998</v>
      </c>
      <c r="H4382" s="270">
        <v>24498.260550000003</v>
      </c>
    </row>
    <row r="4383" spans="1:8">
      <c r="A4383" s="268">
        <v>42187</v>
      </c>
      <c r="B4383" s="269" t="s">
        <v>197</v>
      </c>
      <c r="C4383" s="270">
        <v>14291.6926</v>
      </c>
      <c r="D4383" s="270">
        <v>5684.8747999999996</v>
      </c>
      <c r="E4383" s="270">
        <v>2885.8400999999999</v>
      </c>
      <c r="F4383" s="270">
        <v>242.80249999999998</v>
      </c>
      <c r="G4383" s="270">
        <v>2986.6994</v>
      </c>
      <c r="H4383" s="270">
        <v>26091.9094</v>
      </c>
    </row>
    <row r="4384" spans="1:8">
      <c r="A4384" s="268">
        <v>42187</v>
      </c>
      <c r="B4384" s="269" t="s">
        <v>198</v>
      </c>
      <c r="C4384" s="270">
        <v>14046.743</v>
      </c>
      <c r="D4384" s="270">
        <v>5587.4401499999994</v>
      </c>
      <c r="E4384" s="270">
        <v>2836.3786</v>
      </c>
      <c r="F4384" s="270">
        <v>238.64090000000002</v>
      </c>
      <c r="G4384" s="270">
        <v>2935.509</v>
      </c>
      <c r="H4384" s="270">
        <v>25644.711650000001</v>
      </c>
    </row>
    <row r="4385" spans="1:8">
      <c r="A4385" s="268">
        <v>42187</v>
      </c>
      <c r="B4385" s="269" t="s">
        <v>199</v>
      </c>
      <c r="C4385" s="270">
        <v>12946.6968</v>
      </c>
      <c r="D4385" s="270">
        <v>5149.8694999999998</v>
      </c>
      <c r="E4385" s="270">
        <v>2614.2523499999998</v>
      </c>
      <c r="F4385" s="270">
        <v>219.95194999999998</v>
      </c>
      <c r="G4385" s="270">
        <v>2705.6196999999997</v>
      </c>
      <c r="H4385" s="270">
        <v>23636.390299999999</v>
      </c>
    </row>
    <row r="4386" spans="1:8">
      <c r="A4386" s="268">
        <v>42187</v>
      </c>
      <c r="B4386" s="269" t="s">
        <v>200</v>
      </c>
      <c r="C4386" s="270">
        <v>11668.50505</v>
      </c>
      <c r="D4386" s="270">
        <v>4641.4368999999997</v>
      </c>
      <c r="E4386" s="270">
        <v>2356.1549500000001</v>
      </c>
      <c r="F4386" s="270">
        <v>198.23699999999999</v>
      </c>
      <c r="G4386" s="270">
        <v>2438.5021000000002</v>
      </c>
      <c r="H4386" s="270">
        <v>21302.836000000003</v>
      </c>
    </row>
    <row r="4387" spans="1:8">
      <c r="A4387" s="268">
        <v>42187</v>
      </c>
      <c r="B4387" s="269" t="s">
        <v>201</v>
      </c>
      <c r="C4387" s="270">
        <v>8764.7401499999996</v>
      </c>
      <c r="D4387" s="270">
        <v>3486.3923</v>
      </c>
      <c r="E4387" s="270">
        <v>1769.8138999999999</v>
      </c>
      <c r="F4387" s="270">
        <v>148.90469999999999</v>
      </c>
      <c r="G4387" s="270">
        <v>1831.6684</v>
      </c>
      <c r="H4387" s="270">
        <v>16001.519449999998</v>
      </c>
    </row>
    <row r="4388" spans="1:8">
      <c r="A4388" s="268">
        <v>42187</v>
      </c>
      <c r="B4388" s="269" t="s">
        <v>202</v>
      </c>
      <c r="C4388" s="270">
        <v>5210.7447999999995</v>
      </c>
      <c r="D4388" s="270">
        <v>2072.7029000000002</v>
      </c>
      <c r="E4388" s="270">
        <v>1052.1759</v>
      </c>
      <c r="F4388" s="270">
        <v>88.52579999999999</v>
      </c>
      <c r="G4388" s="270">
        <v>1088.9494499999998</v>
      </c>
      <c r="H4388" s="270">
        <v>9513.0988499999985</v>
      </c>
    </row>
    <row r="4389" spans="1:8">
      <c r="A4389" s="268">
        <v>42187</v>
      </c>
      <c r="B4389" s="269" t="s">
        <v>203</v>
      </c>
      <c r="C4389" s="270">
        <v>2128.8343500000001</v>
      </c>
      <c r="D4389" s="270">
        <v>846.79634999999996</v>
      </c>
      <c r="E4389" s="270">
        <v>429.86369999999999</v>
      </c>
      <c r="F4389" s="270">
        <v>36.166649999999997</v>
      </c>
      <c r="G4389" s="270">
        <v>444.88659999999993</v>
      </c>
      <c r="H4389" s="270">
        <v>3886.5476499999995</v>
      </c>
    </row>
    <row r="4390" spans="1:8">
      <c r="A4390" s="268">
        <v>42187</v>
      </c>
      <c r="B4390" s="269" t="s">
        <v>204</v>
      </c>
      <c r="C4390" s="270">
        <v>423.09429999999998</v>
      </c>
      <c r="D4390" s="270">
        <v>168.29660000000001</v>
      </c>
      <c r="E4390" s="270">
        <v>85.433499999999995</v>
      </c>
      <c r="F4390" s="270">
        <v>7.1875999999999998</v>
      </c>
      <c r="G4390" s="270">
        <v>88.418700000000001</v>
      </c>
      <c r="H4390" s="270">
        <v>772.4307</v>
      </c>
    </row>
    <row r="4391" spans="1:8">
      <c r="A4391" s="268">
        <v>42187</v>
      </c>
      <c r="B4391" s="269" t="s">
        <v>205</v>
      </c>
      <c r="C4391" s="270">
        <v>31.175449999999998</v>
      </c>
      <c r="D4391" s="270">
        <v>12.400650000000001</v>
      </c>
      <c r="E4391" s="270">
        <v>6.2950999999999997</v>
      </c>
      <c r="F4391" s="270">
        <v>0.52954999999999997</v>
      </c>
      <c r="G4391" s="270">
        <v>6.51525</v>
      </c>
      <c r="H4391" s="270">
        <v>56.91599999999999</v>
      </c>
    </row>
    <row r="4392" spans="1:8">
      <c r="A4392" s="268">
        <v>42187</v>
      </c>
      <c r="B4392" s="269" t="s">
        <v>71</v>
      </c>
      <c r="C4392" s="270">
        <v>0</v>
      </c>
      <c r="D4392" s="270">
        <v>0</v>
      </c>
      <c r="E4392" s="270">
        <v>0</v>
      </c>
      <c r="F4392" s="270">
        <v>0</v>
      </c>
      <c r="G4392" s="270">
        <v>0</v>
      </c>
      <c r="H4392" s="270">
        <v>0</v>
      </c>
    </row>
    <row r="4393" spans="1:8">
      <c r="A4393" s="268">
        <v>42187</v>
      </c>
      <c r="B4393" s="269" t="s">
        <v>206</v>
      </c>
      <c r="C4393" s="270">
        <v>0</v>
      </c>
      <c r="D4393" s="270">
        <v>0</v>
      </c>
      <c r="E4393" s="270">
        <v>0</v>
      </c>
      <c r="F4393" s="270">
        <v>0</v>
      </c>
      <c r="G4393" s="270">
        <v>0</v>
      </c>
      <c r="H4393" s="270">
        <v>0</v>
      </c>
    </row>
    <row r="4394" spans="1:8">
      <c r="A4394" s="268">
        <v>42188</v>
      </c>
      <c r="B4394" s="269" t="s">
        <v>185</v>
      </c>
      <c r="C4394" s="270">
        <v>0</v>
      </c>
      <c r="D4394" s="270">
        <v>0</v>
      </c>
      <c r="E4394" s="270">
        <v>0</v>
      </c>
      <c r="F4394" s="270">
        <v>0</v>
      </c>
      <c r="G4394" s="270">
        <v>0</v>
      </c>
      <c r="H4394" s="270">
        <v>0</v>
      </c>
    </row>
    <row r="4395" spans="1:8">
      <c r="A4395" s="268">
        <v>42188</v>
      </c>
      <c r="B4395" s="269" t="s">
        <v>186</v>
      </c>
      <c r="C4395" s="270">
        <v>0</v>
      </c>
      <c r="D4395" s="270">
        <v>0</v>
      </c>
      <c r="E4395" s="270">
        <v>0</v>
      </c>
      <c r="F4395" s="270">
        <v>0</v>
      </c>
      <c r="G4395" s="270">
        <v>0</v>
      </c>
      <c r="H4395" s="270">
        <v>0</v>
      </c>
    </row>
    <row r="4396" spans="1:8">
      <c r="A4396" s="268">
        <v>42188</v>
      </c>
      <c r="B4396" s="269" t="s">
        <v>187</v>
      </c>
      <c r="C4396" s="270">
        <v>13.361149999999999</v>
      </c>
      <c r="D4396" s="270">
        <v>5.3141999999999996</v>
      </c>
      <c r="E4396" s="270">
        <v>2.6978999999999997</v>
      </c>
      <c r="F4396" s="270">
        <v>0.22695000000000001</v>
      </c>
      <c r="G4396" s="270">
        <v>2.7922500000000001</v>
      </c>
      <c r="H4396" s="270">
        <v>24.39245</v>
      </c>
    </row>
    <row r="4397" spans="1:8">
      <c r="A4397" s="268">
        <v>42188</v>
      </c>
      <c r="B4397" s="269" t="s">
        <v>188</v>
      </c>
      <c r="C4397" s="270">
        <v>0</v>
      </c>
      <c r="D4397" s="270">
        <v>0</v>
      </c>
      <c r="E4397" s="270">
        <v>0</v>
      </c>
      <c r="F4397" s="270">
        <v>0</v>
      </c>
      <c r="G4397" s="270">
        <v>0</v>
      </c>
      <c r="H4397" s="270">
        <v>0</v>
      </c>
    </row>
    <row r="4398" spans="1:8">
      <c r="A4398" s="268">
        <v>42188</v>
      </c>
      <c r="B4398" s="269" t="s">
        <v>189</v>
      </c>
      <c r="C4398" s="270">
        <v>0</v>
      </c>
      <c r="D4398" s="270">
        <v>0</v>
      </c>
      <c r="E4398" s="270">
        <v>0</v>
      </c>
      <c r="F4398" s="270">
        <v>0</v>
      </c>
      <c r="G4398" s="270">
        <v>0</v>
      </c>
      <c r="H4398" s="270">
        <v>0</v>
      </c>
    </row>
    <row r="4399" spans="1:8">
      <c r="A4399" s="268">
        <v>42188</v>
      </c>
      <c r="B4399" s="269" t="s">
        <v>190</v>
      </c>
      <c r="C4399" s="270">
        <v>0</v>
      </c>
      <c r="D4399" s="270">
        <v>0</v>
      </c>
      <c r="E4399" s="270">
        <v>0</v>
      </c>
      <c r="F4399" s="270">
        <v>0</v>
      </c>
      <c r="G4399" s="270">
        <v>0</v>
      </c>
      <c r="H4399" s="270">
        <v>0</v>
      </c>
    </row>
    <row r="4400" spans="1:8">
      <c r="A4400" s="268">
        <v>42188</v>
      </c>
      <c r="B4400" s="269" t="s">
        <v>191</v>
      </c>
      <c r="C4400" s="270">
        <v>191.50584999999998</v>
      </c>
      <c r="D4400" s="270">
        <v>76.176149999999993</v>
      </c>
      <c r="E4400" s="270">
        <v>38.669899999999998</v>
      </c>
      <c r="F4400" s="270">
        <v>3.2537999999999996</v>
      </c>
      <c r="G4400" s="270">
        <v>40.0214</v>
      </c>
      <c r="H4400" s="270">
        <v>349.62709999999998</v>
      </c>
    </row>
    <row r="4401" spans="1:8">
      <c r="A4401" s="268">
        <v>42188</v>
      </c>
      <c r="B4401" s="269" t="s">
        <v>192</v>
      </c>
      <c r="C4401" s="270">
        <v>984.25154999999995</v>
      </c>
      <c r="D4401" s="270">
        <v>391.51085</v>
      </c>
      <c r="E4401" s="270">
        <v>198.74445</v>
      </c>
      <c r="F4401" s="270">
        <v>16.7212</v>
      </c>
      <c r="G4401" s="270">
        <v>205.69065000000001</v>
      </c>
      <c r="H4401" s="270">
        <v>1796.9186999999999</v>
      </c>
    </row>
    <row r="4402" spans="1:8">
      <c r="A4402" s="268">
        <v>42188</v>
      </c>
      <c r="B4402" s="269" t="s">
        <v>193</v>
      </c>
      <c r="C4402" s="270">
        <v>2881.4974499999998</v>
      </c>
      <c r="D4402" s="270">
        <v>1146.1867499999998</v>
      </c>
      <c r="E4402" s="270">
        <v>581.84455000000003</v>
      </c>
      <c r="F4402" s="270">
        <v>48.954050000000002</v>
      </c>
      <c r="G4402" s="270">
        <v>602.17994999999996</v>
      </c>
      <c r="H4402" s="270">
        <v>5260.6627499999995</v>
      </c>
    </row>
    <row r="4403" spans="1:8">
      <c r="A4403" s="268">
        <v>42188</v>
      </c>
      <c r="B4403" s="269" t="s">
        <v>65</v>
      </c>
      <c r="C4403" s="270">
        <v>5722.9123</v>
      </c>
      <c r="D4403" s="270">
        <v>2276.4300499999999</v>
      </c>
      <c r="E4403" s="270">
        <v>1155.5953999999999</v>
      </c>
      <c r="F4403" s="270">
        <v>97.227249999999998</v>
      </c>
      <c r="G4403" s="270">
        <v>1195.9822999999999</v>
      </c>
      <c r="H4403" s="270">
        <v>10448.147300000001</v>
      </c>
    </row>
    <row r="4404" spans="1:8">
      <c r="A4404" s="268">
        <v>42188</v>
      </c>
      <c r="B4404" s="269" t="s">
        <v>194</v>
      </c>
      <c r="C4404" s="270">
        <v>9080.9477999999999</v>
      </c>
      <c r="D4404" s="270">
        <v>3612.1718999999994</v>
      </c>
      <c r="E4404" s="270">
        <v>1833.6641999999999</v>
      </c>
      <c r="F4404" s="270">
        <v>154.27670000000001</v>
      </c>
      <c r="G4404" s="270">
        <v>1897.7499499999999</v>
      </c>
      <c r="H4404" s="270">
        <v>16578.810549999998</v>
      </c>
    </row>
    <row r="4405" spans="1:8">
      <c r="A4405" s="268">
        <v>42188</v>
      </c>
      <c r="B4405" s="269" t="s">
        <v>195</v>
      </c>
      <c r="C4405" s="270">
        <v>11819.92915</v>
      </c>
      <c r="D4405" s="270">
        <v>4701.6696000000002</v>
      </c>
      <c r="E4405" s="270">
        <v>2386.7311499999996</v>
      </c>
      <c r="F4405" s="270">
        <v>200.8091</v>
      </c>
      <c r="G4405" s="270">
        <v>2470.1467499999999</v>
      </c>
      <c r="H4405" s="270">
        <v>21579.285750000003</v>
      </c>
    </row>
    <row r="4406" spans="1:8">
      <c r="A4406" s="268">
        <v>42188</v>
      </c>
      <c r="B4406" s="269" t="s">
        <v>196</v>
      </c>
      <c r="C4406" s="270">
        <v>13476.678599999999</v>
      </c>
      <c r="D4406" s="270">
        <v>5360.6830999999993</v>
      </c>
      <c r="E4406" s="270">
        <v>2721.2690499999999</v>
      </c>
      <c r="F4406" s="270">
        <v>228.95600000000002</v>
      </c>
      <c r="G4406" s="270">
        <v>2816.3764000000001</v>
      </c>
      <c r="H4406" s="270">
        <v>24603.96315</v>
      </c>
    </row>
    <row r="4407" spans="1:8">
      <c r="A4407" s="268">
        <v>42188</v>
      </c>
      <c r="B4407" s="269" t="s">
        <v>197</v>
      </c>
      <c r="C4407" s="270">
        <v>14104.639899999998</v>
      </c>
      <c r="D4407" s="270">
        <v>5610.4700499999999</v>
      </c>
      <c r="E4407" s="270">
        <v>2848.0695000000001</v>
      </c>
      <c r="F4407" s="270">
        <v>239.62434999999999</v>
      </c>
      <c r="G4407" s="270">
        <v>2947.6087499999999</v>
      </c>
      <c r="H4407" s="270">
        <v>25750.412550000001</v>
      </c>
    </row>
    <row r="4408" spans="1:8">
      <c r="A4408" s="268">
        <v>42188</v>
      </c>
      <c r="B4408" s="269" t="s">
        <v>198</v>
      </c>
      <c r="C4408" s="270">
        <v>13855.237150000001</v>
      </c>
      <c r="D4408" s="270">
        <v>5511.2640000000001</v>
      </c>
      <c r="E4408" s="270">
        <v>2797.7087000000001</v>
      </c>
      <c r="F4408" s="270">
        <v>235.38709999999998</v>
      </c>
      <c r="G4408" s="270">
        <v>2895.4884499999998</v>
      </c>
      <c r="H4408" s="270">
        <v>25295.085399999996</v>
      </c>
    </row>
    <row r="4409" spans="1:8">
      <c r="A4409" s="268">
        <v>42188</v>
      </c>
      <c r="B4409" s="269" t="s">
        <v>199</v>
      </c>
      <c r="C4409" s="270">
        <v>13053.583449999998</v>
      </c>
      <c r="D4409" s="270">
        <v>5192.3864999999996</v>
      </c>
      <c r="E4409" s="270">
        <v>2635.8355500000002</v>
      </c>
      <c r="F4409" s="270">
        <v>221.76755</v>
      </c>
      <c r="G4409" s="270">
        <v>2727.9576999999999</v>
      </c>
      <c r="H4409" s="270">
        <v>23831.530749999998</v>
      </c>
    </row>
    <row r="4410" spans="1:8">
      <c r="A4410" s="268">
        <v>42188</v>
      </c>
      <c r="B4410" s="269" t="s">
        <v>200</v>
      </c>
      <c r="C4410" s="270">
        <v>11062.81205</v>
      </c>
      <c r="D4410" s="270">
        <v>4400.5078000000003</v>
      </c>
      <c r="E4410" s="270">
        <v>2233.8510000000001</v>
      </c>
      <c r="F4410" s="270">
        <v>187.9469</v>
      </c>
      <c r="G4410" s="270">
        <v>2311.92265</v>
      </c>
      <c r="H4410" s="270">
        <v>20197.040400000002</v>
      </c>
    </row>
    <row r="4411" spans="1:8">
      <c r="A4411" s="268">
        <v>42188</v>
      </c>
      <c r="B4411" s="269" t="s">
        <v>201</v>
      </c>
      <c r="C4411" s="270">
        <v>8399.5427500000005</v>
      </c>
      <c r="D4411" s="270">
        <v>3341.1264500000002</v>
      </c>
      <c r="E4411" s="270">
        <v>1696.07215</v>
      </c>
      <c r="F4411" s="270">
        <v>142.70054999999999</v>
      </c>
      <c r="G4411" s="270">
        <v>1755.3486</v>
      </c>
      <c r="H4411" s="270">
        <v>15334.790499999999</v>
      </c>
    </row>
    <row r="4412" spans="1:8">
      <c r="A4412" s="268">
        <v>42188</v>
      </c>
      <c r="B4412" s="269" t="s">
        <v>202</v>
      </c>
      <c r="C4412" s="270">
        <v>5103.8572999999997</v>
      </c>
      <c r="D4412" s="270">
        <v>2030.1859000000002</v>
      </c>
      <c r="E4412" s="270">
        <v>1030.5926999999999</v>
      </c>
      <c r="F4412" s="270">
        <v>86.709350000000001</v>
      </c>
      <c r="G4412" s="270">
        <v>1066.6114499999999</v>
      </c>
      <c r="H4412" s="270">
        <v>9317.9566999999988</v>
      </c>
    </row>
    <row r="4413" spans="1:8">
      <c r="A4413" s="268">
        <v>42188</v>
      </c>
      <c r="B4413" s="269" t="s">
        <v>203</v>
      </c>
      <c r="C4413" s="270">
        <v>2253.5361499999999</v>
      </c>
      <c r="D4413" s="270">
        <v>896.39979999999991</v>
      </c>
      <c r="E4413" s="270">
        <v>455.04325</v>
      </c>
      <c r="F4413" s="270">
        <v>38.285699999999999</v>
      </c>
      <c r="G4413" s="270">
        <v>470.94760000000002</v>
      </c>
      <c r="H4413" s="270">
        <v>4114.2124999999996</v>
      </c>
    </row>
    <row r="4414" spans="1:8">
      <c r="A4414" s="268">
        <v>42188</v>
      </c>
      <c r="B4414" s="269" t="s">
        <v>204</v>
      </c>
      <c r="C4414" s="270">
        <v>516.62064999999996</v>
      </c>
      <c r="D4414" s="270">
        <v>205.49854999999999</v>
      </c>
      <c r="E4414" s="270">
        <v>104.31795</v>
      </c>
      <c r="F4414" s="270">
        <v>8.7771000000000008</v>
      </c>
      <c r="G4414" s="270">
        <v>107.96445</v>
      </c>
      <c r="H4414" s="270">
        <v>943.17870000000005</v>
      </c>
    </row>
    <row r="4415" spans="1:8">
      <c r="A4415" s="268">
        <v>42188</v>
      </c>
      <c r="B4415" s="269" t="s">
        <v>205</v>
      </c>
      <c r="C4415" s="270">
        <v>31.175449999999998</v>
      </c>
      <c r="D4415" s="270">
        <v>12.400650000000001</v>
      </c>
      <c r="E4415" s="270">
        <v>6.2950999999999997</v>
      </c>
      <c r="F4415" s="270">
        <v>0.52954999999999997</v>
      </c>
      <c r="G4415" s="270">
        <v>6.51525</v>
      </c>
      <c r="H4415" s="270">
        <v>56.91599999999999</v>
      </c>
    </row>
    <row r="4416" spans="1:8">
      <c r="A4416" s="268">
        <v>42188</v>
      </c>
      <c r="B4416" s="269" t="s">
        <v>71</v>
      </c>
      <c r="C4416" s="270">
        <v>0</v>
      </c>
      <c r="D4416" s="270">
        <v>0</v>
      </c>
      <c r="E4416" s="270">
        <v>0</v>
      </c>
      <c r="F4416" s="270">
        <v>0</v>
      </c>
      <c r="G4416" s="270">
        <v>0</v>
      </c>
      <c r="H4416" s="270">
        <v>0</v>
      </c>
    </row>
    <row r="4417" spans="1:8">
      <c r="A4417" s="268">
        <v>42188</v>
      </c>
      <c r="B4417" s="269" t="s">
        <v>206</v>
      </c>
      <c r="C4417" s="270">
        <v>0</v>
      </c>
      <c r="D4417" s="270">
        <v>0</v>
      </c>
      <c r="E4417" s="270">
        <v>0</v>
      </c>
      <c r="F4417" s="270">
        <v>0</v>
      </c>
      <c r="G4417" s="270">
        <v>0</v>
      </c>
      <c r="H4417" s="270">
        <v>0</v>
      </c>
    </row>
    <row r="4418" spans="1:8">
      <c r="A4418" s="268">
        <v>42189</v>
      </c>
      <c r="B4418" s="269" t="s">
        <v>185</v>
      </c>
      <c r="C4418" s="270">
        <v>0</v>
      </c>
      <c r="D4418" s="270">
        <v>0</v>
      </c>
      <c r="E4418" s="270">
        <v>0</v>
      </c>
      <c r="F4418" s="270">
        <v>0</v>
      </c>
      <c r="G4418" s="270">
        <v>0</v>
      </c>
      <c r="H4418" s="270">
        <v>0</v>
      </c>
    </row>
    <row r="4419" spans="1:8">
      <c r="A4419" s="268">
        <v>42189</v>
      </c>
      <c r="B4419" s="269" t="s">
        <v>186</v>
      </c>
      <c r="C4419" s="270">
        <v>0</v>
      </c>
      <c r="D4419" s="270">
        <v>0</v>
      </c>
      <c r="E4419" s="270">
        <v>0</v>
      </c>
      <c r="F4419" s="270">
        <v>0</v>
      </c>
      <c r="G4419" s="270">
        <v>0</v>
      </c>
      <c r="H4419" s="270">
        <v>0</v>
      </c>
    </row>
    <row r="4420" spans="1:8">
      <c r="A4420" s="268">
        <v>42189</v>
      </c>
      <c r="B4420" s="269" t="s">
        <v>187</v>
      </c>
      <c r="C4420" s="270">
        <v>0</v>
      </c>
      <c r="D4420" s="270">
        <v>0</v>
      </c>
      <c r="E4420" s="270">
        <v>0</v>
      </c>
      <c r="F4420" s="270">
        <v>0</v>
      </c>
      <c r="G4420" s="270">
        <v>0</v>
      </c>
      <c r="H4420" s="270">
        <v>0</v>
      </c>
    </row>
    <row r="4421" spans="1:8">
      <c r="A4421" s="268">
        <v>42189</v>
      </c>
      <c r="B4421" s="269" t="s">
        <v>188</v>
      </c>
      <c r="C4421" s="270">
        <v>0</v>
      </c>
      <c r="D4421" s="270">
        <v>0</v>
      </c>
      <c r="E4421" s="270">
        <v>0</v>
      </c>
      <c r="F4421" s="270">
        <v>0</v>
      </c>
      <c r="G4421" s="270">
        <v>0</v>
      </c>
      <c r="H4421" s="270">
        <v>0</v>
      </c>
    </row>
    <row r="4422" spans="1:8">
      <c r="A4422" s="268">
        <v>42189</v>
      </c>
      <c r="B4422" s="269" t="s">
        <v>189</v>
      </c>
      <c r="C4422" s="270">
        <v>0</v>
      </c>
      <c r="D4422" s="270">
        <v>0</v>
      </c>
      <c r="E4422" s="270">
        <v>0</v>
      </c>
      <c r="F4422" s="270">
        <v>0</v>
      </c>
      <c r="G4422" s="270">
        <v>0</v>
      </c>
      <c r="H4422" s="270">
        <v>0</v>
      </c>
    </row>
    <row r="4423" spans="1:8">
      <c r="A4423" s="268">
        <v>42189</v>
      </c>
      <c r="B4423" s="269" t="s">
        <v>190</v>
      </c>
      <c r="C4423" s="270">
        <v>0</v>
      </c>
      <c r="D4423" s="270">
        <v>0</v>
      </c>
      <c r="E4423" s="270">
        <v>0</v>
      </c>
      <c r="F4423" s="270">
        <v>0</v>
      </c>
      <c r="G4423" s="270">
        <v>0</v>
      </c>
      <c r="H4423" s="270">
        <v>0</v>
      </c>
    </row>
    <row r="4424" spans="1:8">
      <c r="A4424" s="268">
        <v>42189</v>
      </c>
      <c r="B4424" s="269" t="s">
        <v>191</v>
      </c>
      <c r="C4424" s="270">
        <v>75.712049999999991</v>
      </c>
      <c r="D4424" s="270">
        <v>30.116349999999997</v>
      </c>
      <c r="E4424" s="270">
        <v>15.2881</v>
      </c>
      <c r="F4424" s="270">
        <v>1.2860499999999999</v>
      </c>
      <c r="G4424" s="270">
        <v>15.822749999999997</v>
      </c>
      <c r="H4424" s="270">
        <v>138.2253</v>
      </c>
    </row>
    <row r="4425" spans="1:8">
      <c r="A4425" s="268">
        <v>42189</v>
      </c>
      <c r="B4425" s="269" t="s">
        <v>192</v>
      </c>
      <c r="C4425" s="270">
        <v>877.36489999999992</v>
      </c>
      <c r="D4425" s="270">
        <v>348.99385000000001</v>
      </c>
      <c r="E4425" s="270">
        <v>177.16125</v>
      </c>
      <c r="F4425" s="270">
        <v>14.905600000000002</v>
      </c>
      <c r="G4425" s="270">
        <v>183.35265000000001</v>
      </c>
      <c r="H4425" s="270">
        <v>1601.7782500000001</v>
      </c>
    </row>
    <row r="4426" spans="1:8">
      <c r="A4426" s="268">
        <v>42189</v>
      </c>
      <c r="B4426" s="269" t="s">
        <v>193</v>
      </c>
      <c r="C4426" s="270">
        <v>2400.5053999999996</v>
      </c>
      <c r="D4426" s="270">
        <v>954.86024999999995</v>
      </c>
      <c r="E4426" s="270">
        <v>484.72014999999999</v>
      </c>
      <c r="F4426" s="270">
        <v>40.782150000000001</v>
      </c>
      <c r="G4426" s="270">
        <v>501.66150000000005</v>
      </c>
      <c r="H4426" s="270">
        <v>4382.5294499999991</v>
      </c>
    </row>
    <row r="4427" spans="1:8">
      <c r="A4427" s="268">
        <v>42189</v>
      </c>
      <c r="B4427" s="269" t="s">
        <v>65</v>
      </c>
      <c r="C4427" s="270">
        <v>5188.4764999999998</v>
      </c>
      <c r="D4427" s="270">
        <v>2063.8450499999999</v>
      </c>
      <c r="E4427" s="270">
        <v>1047.6794</v>
      </c>
      <c r="F4427" s="270">
        <v>88.147549999999995</v>
      </c>
      <c r="G4427" s="270">
        <v>1084.2957000000001</v>
      </c>
      <c r="H4427" s="270">
        <v>9472.4441999999999</v>
      </c>
    </row>
    <row r="4428" spans="1:8">
      <c r="A4428" s="268">
        <v>42189</v>
      </c>
      <c r="B4428" s="269" t="s">
        <v>194</v>
      </c>
      <c r="C4428" s="270">
        <v>6635.9058000000005</v>
      </c>
      <c r="D4428" s="270">
        <v>2639.5959499999999</v>
      </c>
      <c r="E4428" s="270">
        <v>1339.9510499999999</v>
      </c>
      <c r="F4428" s="270">
        <v>112.73805</v>
      </c>
      <c r="G4428" s="270">
        <v>1386.7818</v>
      </c>
      <c r="H4428" s="270">
        <v>12114.97265</v>
      </c>
    </row>
    <row r="4429" spans="1:8">
      <c r="A4429" s="268">
        <v>42189</v>
      </c>
      <c r="B4429" s="269" t="s">
        <v>195</v>
      </c>
      <c r="C4429" s="270">
        <v>8190.2217499999997</v>
      </c>
      <c r="D4429" s="270">
        <v>3257.8638499999997</v>
      </c>
      <c r="E4429" s="270">
        <v>1653.8050499999999</v>
      </c>
      <c r="F4429" s="270">
        <v>139.14415</v>
      </c>
      <c r="G4429" s="270">
        <v>1711.6050499999999</v>
      </c>
      <c r="H4429" s="270">
        <v>14952.63985</v>
      </c>
    </row>
    <row r="4430" spans="1:8">
      <c r="A4430" s="268">
        <v>42189</v>
      </c>
      <c r="B4430" s="269" t="s">
        <v>196</v>
      </c>
      <c r="C4430" s="270">
        <v>10118.643099999999</v>
      </c>
      <c r="D4430" s="270">
        <v>4024.9412500000003</v>
      </c>
      <c r="E4430" s="270">
        <v>2043.2002499999999</v>
      </c>
      <c r="F4430" s="270">
        <v>171.9057</v>
      </c>
      <c r="G4430" s="270">
        <v>2114.6087499999999</v>
      </c>
      <c r="H4430" s="270">
        <v>18473.299049999998</v>
      </c>
    </row>
    <row r="4431" spans="1:8">
      <c r="A4431" s="268">
        <v>42189</v>
      </c>
      <c r="B4431" s="269" t="s">
        <v>197</v>
      </c>
      <c r="C4431" s="270">
        <v>11735.309949999999</v>
      </c>
      <c r="D4431" s="270">
        <v>4668.0104499999998</v>
      </c>
      <c r="E4431" s="270">
        <v>2369.6444499999998</v>
      </c>
      <c r="F4431" s="270">
        <v>199.37174999999999</v>
      </c>
      <c r="G4431" s="270">
        <v>2452.4625000000001</v>
      </c>
      <c r="H4431" s="270">
        <v>21424.799099999997</v>
      </c>
    </row>
    <row r="4432" spans="1:8">
      <c r="A4432" s="268">
        <v>42189</v>
      </c>
      <c r="B4432" s="269" t="s">
        <v>198</v>
      </c>
      <c r="C4432" s="270">
        <v>12688.386050000001</v>
      </c>
      <c r="D4432" s="270">
        <v>5047.1197999999995</v>
      </c>
      <c r="E4432" s="270">
        <v>2562.0938000000001</v>
      </c>
      <c r="F4432" s="270">
        <v>215.5634</v>
      </c>
      <c r="G4432" s="270">
        <v>2651.6379000000002</v>
      </c>
      <c r="H4432" s="270">
        <v>23164.800949999997</v>
      </c>
    </row>
    <row r="4433" spans="1:8">
      <c r="A4433" s="268">
        <v>42189</v>
      </c>
      <c r="B4433" s="269" t="s">
        <v>199</v>
      </c>
      <c r="C4433" s="270">
        <v>12198.486849999999</v>
      </c>
      <c r="D4433" s="270">
        <v>4852.2505000000001</v>
      </c>
      <c r="E4433" s="270">
        <v>2463.1707999999999</v>
      </c>
      <c r="F4433" s="270">
        <v>207.24104999999997</v>
      </c>
      <c r="G4433" s="270">
        <v>2549.2579499999997</v>
      </c>
      <c r="H4433" s="270">
        <v>22270.407149999995</v>
      </c>
    </row>
    <row r="4434" spans="1:8">
      <c r="A4434" s="268">
        <v>42189</v>
      </c>
      <c r="B4434" s="269" t="s">
        <v>200</v>
      </c>
      <c r="C4434" s="270">
        <v>9962.7658499999998</v>
      </c>
      <c r="D4434" s="270">
        <v>3962.9371500000002</v>
      </c>
      <c r="E4434" s="270">
        <v>2011.7247500000001</v>
      </c>
      <c r="F4434" s="270">
        <v>169.25794999999999</v>
      </c>
      <c r="G4434" s="270">
        <v>2082.0333500000002</v>
      </c>
      <c r="H4434" s="270">
        <v>18188.71905</v>
      </c>
    </row>
    <row r="4435" spans="1:8">
      <c r="A4435" s="268">
        <v>42189</v>
      </c>
      <c r="B4435" s="269" t="s">
        <v>201</v>
      </c>
      <c r="C4435" s="270">
        <v>7067.9072499999993</v>
      </c>
      <c r="D4435" s="270">
        <v>2811.4353499999997</v>
      </c>
      <c r="E4435" s="270">
        <v>1427.1822999999999</v>
      </c>
      <c r="F4435" s="270">
        <v>120.07695</v>
      </c>
      <c r="G4435" s="270">
        <v>1477.0619999999999</v>
      </c>
      <c r="H4435" s="270">
        <v>12903.663849999999</v>
      </c>
    </row>
    <row r="4436" spans="1:8">
      <c r="A4436" s="268">
        <v>42189</v>
      </c>
      <c r="B4436" s="269" t="s">
        <v>202</v>
      </c>
      <c r="C4436" s="270">
        <v>3785.5837999999994</v>
      </c>
      <c r="D4436" s="270">
        <v>1505.8098499999999</v>
      </c>
      <c r="E4436" s="270">
        <v>764.40160000000003</v>
      </c>
      <c r="F4436" s="270">
        <v>64.313549999999992</v>
      </c>
      <c r="G4436" s="270">
        <v>791.11709999999994</v>
      </c>
      <c r="H4436" s="270">
        <v>6911.2258999999995</v>
      </c>
    </row>
    <row r="4437" spans="1:8">
      <c r="A4437" s="268">
        <v>42189</v>
      </c>
      <c r="B4437" s="269" t="s">
        <v>203</v>
      </c>
      <c r="C4437" s="270">
        <v>1189.1185499999999</v>
      </c>
      <c r="D4437" s="270">
        <v>473.00119999999998</v>
      </c>
      <c r="E4437" s="270">
        <v>240.11225000000002</v>
      </c>
      <c r="F4437" s="270">
        <v>20.20195</v>
      </c>
      <c r="G4437" s="270">
        <v>248.50345000000002</v>
      </c>
      <c r="H4437" s="270">
        <v>2170.9373999999998</v>
      </c>
    </row>
    <row r="4438" spans="1:8">
      <c r="A4438" s="268">
        <v>42189</v>
      </c>
      <c r="B4438" s="269" t="s">
        <v>204</v>
      </c>
      <c r="C4438" s="270">
        <v>218.22814999999997</v>
      </c>
      <c r="D4438" s="270">
        <v>86.805399999999992</v>
      </c>
      <c r="E4438" s="270">
        <v>44.0657</v>
      </c>
      <c r="F4438" s="270">
        <v>3.7077</v>
      </c>
      <c r="G4438" s="270">
        <v>45.605899999999998</v>
      </c>
      <c r="H4438" s="270">
        <v>398.41284999999993</v>
      </c>
    </row>
    <row r="4439" spans="1:8">
      <c r="A4439" s="268">
        <v>42189</v>
      </c>
      <c r="B4439" s="269" t="s">
        <v>205</v>
      </c>
      <c r="C4439" s="270">
        <v>13.361149999999999</v>
      </c>
      <c r="D4439" s="270">
        <v>5.3141999999999996</v>
      </c>
      <c r="E4439" s="270">
        <v>2.6978999999999997</v>
      </c>
      <c r="F4439" s="270">
        <v>0.22695000000000001</v>
      </c>
      <c r="G4439" s="270">
        <v>2.7922500000000001</v>
      </c>
      <c r="H4439" s="270">
        <v>24.39245</v>
      </c>
    </row>
    <row r="4440" spans="1:8">
      <c r="A4440" s="268">
        <v>42189</v>
      </c>
      <c r="B4440" s="269" t="s">
        <v>71</v>
      </c>
      <c r="C4440" s="270">
        <v>0</v>
      </c>
      <c r="D4440" s="270">
        <v>0</v>
      </c>
      <c r="E4440" s="270">
        <v>0</v>
      </c>
      <c r="F4440" s="270">
        <v>0</v>
      </c>
      <c r="G4440" s="270">
        <v>0</v>
      </c>
      <c r="H4440" s="270">
        <v>0</v>
      </c>
    </row>
    <row r="4441" spans="1:8">
      <c r="A4441" s="268">
        <v>42189</v>
      </c>
      <c r="B4441" s="269" t="s">
        <v>206</v>
      </c>
      <c r="C4441" s="270">
        <v>0</v>
      </c>
      <c r="D4441" s="270">
        <v>0</v>
      </c>
      <c r="E4441" s="270">
        <v>0</v>
      </c>
      <c r="F4441" s="270">
        <v>0</v>
      </c>
      <c r="G4441" s="270">
        <v>0</v>
      </c>
      <c r="H4441" s="270">
        <v>0</v>
      </c>
    </row>
    <row r="4442" spans="1:8">
      <c r="A4442" s="268">
        <v>42190</v>
      </c>
      <c r="B4442" s="269" t="s">
        <v>185</v>
      </c>
      <c r="C4442" s="270">
        <v>0</v>
      </c>
      <c r="D4442" s="270">
        <v>0</v>
      </c>
      <c r="E4442" s="270">
        <v>0</v>
      </c>
      <c r="F4442" s="270">
        <v>0</v>
      </c>
      <c r="G4442" s="270">
        <v>0</v>
      </c>
      <c r="H4442" s="270">
        <v>0</v>
      </c>
    </row>
    <row r="4443" spans="1:8">
      <c r="A4443" s="268">
        <v>42190</v>
      </c>
      <c r="B4443" s="269" t="s">
        <v>186</v>
      </c>
      <c r="C4443" s="270">
        <v>0</v>
      </c>
      <c r="D4443" s="270">
        <v>0</v>
      </c>
      <c r="E4443" s="270">
        <v>0</v>
      </c>
      <c r="F4443" s="270">
        <v>0</v>
      </c>
      <c r="G4443" s="270">
        <v>0</v>
      </c>
      <c r="H4443" s="270">
        <v>0</v>
      </c>
    </row>
    <row r="4444" spans="1:8">
      <c r="A4444" s="268">
        <v>42190</v>
      </c>
      <c r="B4444" s="269" t="s">
        <v>187</v>
      </c>
      <c r="C4444" s="270">
        <v>0</v>
      </c>
      <c r="D4444" s="270">
        <v>0</v>
      </c>
      <c r="E4444" s="270">
        <v>0</v>
      </c>
      <c r="F4444" s="270">
        <v>0</v>
      </c>
      <c r="G4444" s="270">
        <v>0</v>
      </c>
      <c r="H4444" s="270">
        <v>0</v>
      </c>
    </row>
    <row r="4445" spans="1:8">
      <c r="A4445" s="268">
        <v>42190</v>
      </c>
      <c r="B4445" s="269" t="s">
        <v>188</v>
      </c>
      <c r="C4445" s="270">
        <v>0</v>
      </c>
      <c r="D4445" s="270">
        <v>0</v>
      </c>
      <c r="E4445" s="270">
        <v>0</v>
      </c>
      <c r="F4445" s="270">
        <v>0</v>
      </c>
      <c r="G4445" s="270">
        <v>0</v>
      </c>
      <c r="H4445" s="270">
        <v>0</v>
      </c>
    </row>
    <row r="4446" spans="1:8">
      <c r="A4446" s="268">
        <v>42190</v>
      </c>
      <c r="B4446" s="269" t="s">
        <v>189</v>
      </c>
      <c r="C4446" s="270">
        <v>0</v>
      </c>
      <c r="D4446" s="270">
        <v>0</v>
      </c>
      <c r="E4446" s="270">
        <v>0</v>
      </c>
      <c r="F4446" s="270">
        <v>0</v>
      </c>
      <c r="G4446" s="270">
        <v>0</v>
      </c>
      <c r="H4446" s="270">
        <v>0</v>
      </c>
    </row>
    <row r="4447" spans="1:8">
      <c r="A4447" s="268">
        <v>42190</v>
      </c>
      <c r="B4447" s="269" t="s">
        <v>190</v>
      </c>
      <c r="C4447" s="270">
        <v>0</v>
      </c>
      <c r="D4447" s="270">
        <v>0</v>
      </c>
      <c r="E4447" s="270">
        <v>0</v>
      </c>
      <c r="F4447" s="270">
        <v>0</v>
      </c>
      <c r="G4447" s="270">
        <v>0</v>
      </c>
      <c r="H4447" s="270">
        <v>0</v>
      </c>
    </row>
    <row r="4448" spans="1:8">
      <c r="A4448" s="268">
        <v>42190</v>
      </c>
      <c r="B4448" s="269" t="s">
        <v>191</v>
      </c>
      <c r="C4448" s="270">
        <v>17.814299999999999</v>
      </c>
      <c r="D4448" s="270">
        <v>7.0864499999999992</v>
      </c>
      <c r="E4448" s="270">
        <v>3.5972</v>
      </c>
      <c r="F4448" s="270">
        <v>0.30259999999999998</v>
      </c>
      <c r="G4448" s="270">
        <v>3.7229999999999999</v>
      </c>
      <c r="H4448" s="270">
        <v>32.52355</v>
      </c>
    </row>
    <row r="4449" spans="1:8">
      <c r="A4449" s="268">
        <v>42190</v>
      </c>
      <c r="B4449" s="269" t="s">
        <v>192</v>
      </c>
      <c r="C4449" s="270">
        <v>418.64114999999998</v>
      </c>
      <c r="D4449" s="270">
        <v>166.52520000000001</v>
      </c>
      <c r="E4449" s="270">
        <v>84.534199999999998</v>
      </c>
      <c r="F4449" s="270">
        <v>7.1119500000000002</v>
      </c>
      <c r="G4449" s="270">
        <v>87.487949999999998</v>
      </c>
      <c r="H4449" s="270">
        <v>764.30044999999996</v>
      </c>
    </row>
    <row r="4450" spans="1:8">
      <c r="A4450" s="268">
        <v>42190</v>
      </c>
      <c r="B4450" s="269" t="s">
        <v>193</v>
      </c>
      <c r="C4450" s="270">
        <v>1002.0667</v>
      </c>
      <c r="D4450" s="270">
        <v>398.59645</v>
      </c>
      <c r="E4450" s="270">
        <v>202.34164999999999</v>
      </c>
      <c r="F4450" s="270">
        <v>17.023799999999998</v>
      </c>
      <c r="G4450" s="270">
        <v>209.41364999999999</v>
      </c>
      <c r="H4450" s="270">
        <v>1829.4422499999998</v>
      </c>
    </row>
    <row r="4451" spans="1:8">
      <c r="A4451" s="268">
        <v>42190</v>
      </c>
      <c r="B4451" s="269" t="s">
        <v>65</v>
      </c>
      <c r="C4451" s="270">
        <v>1540.9556499999999</v>
      </c>
      <c r="D4451" s="270">
        <v>612.95285000000001</v>
      </c>
      <c r="E4451" s="270">
        <v>311.15609999999998</v>
      </c>
      <c r="F4451" s="270">
        <v>26.17915</v>
      </c>
      <c r="G4451" s="270">
        <v>322.03100000000001</v>
      </c>
      <c r="H4451" s="270">
        <v>2813.2747499999996</v>
      </c>
    </row>
    <row r="4452" spans="1:8">
      <c r="A4452" s="268">
        <v>42190</v>
      </c>
      <c r="B4452" s="269" t="s">
        <v>194</v>
      </c>
      <c r="C4452" s="270">
        <v>3839.0275499999998</v>
      </c>
      <c r="D4452" s="270">
        <v>1527.06835</v>
      </c>
      <c r="E4452" s="270">
        <v>775.19319999999993</v>
      </c>
      <c r="F4452" s="270">
        <v>65.221349999999987</v>
      </c>
      <c r="G4452" s="270">
        <v>802.28525000000002</v>
      </c>
      <c r="H4452" s="270">
        <v>7008.7956999999997</v>
      </c>
    </row>
    <row r="4453" spans="1:8">
      <c r="A4453" s="268">
        <v>42190</v>
      </c>
      <c r="B4453" s="269" t="s">
        <v>195</v>
      </c>
      <c r="C4453" s="270">
        <v>5843.1600999999991</v>
      </c>
      <c r="D4453" s="270">
        <v>2324.26125</v>
      </c>
      <c r="E4453" s="270">
        <v>1179.87565</v>
      </c>
      <c r="F4453" s="270">
        <v>99.269799999999989</v>
      </c>
      <c r="G4453" s="270">
        <v>1221.1125500000001</v>
      </c>
      <c r="H4453" s="270">
        <v>10667.679349999999</v>
      </c>
    </row>
    <row r="4454" spans="1:8">
      <c r="A4454" s="268">
        <v>42190</v>
      </c>
      <c r="B4454" s="269" t="s">
        <v>196</v>
      </c>
      <c r="C4454" s="270">
        <v>10996.008</v>
      </c>
      <c r="D4454" s="270">
        <v>4373.9342500000002</v>
      </c>
      <c r="E4454" s="270">
        <v>2220.3615</v>
      </c>
      <c r="F4454" s="270">
        <v>186.81129999999999</v>
      </c>
      <c r="G4454" s="270">
        <v>2297.96225</v>
      </c>
      <c r="H4454" s="270">
        <v>20075.077299999997</v>
      </c>
    </row>
    <row r="4455" spans="1:8">
      <c r="A4455" s="268">
        <v>42190</v>
      </c>
      <c r="B4455" s="269" t="s">
        <v>197</v>
      </c>
      <c r="C4455" s="270">
        <v>13205.0067</v>
      </c>
      <c r="D4455" s="270">
        <v>5252.6183499999997</v>
      </c>
      <c r="E4455" s="270">
        <v>2666.4117499999998</v>
      </c>
      <c r="F4455" s="270">
        <v>224.34049999999999</v>
      </c>
      <c r="G4455" s="270">
        <v>2759.6023499999997</v>
      </c>
      <c r="H4455" s="270">
        <v>24107.979649999997</v>
      </c>
    </row>
    <row r="4456" spans="1:8">
      <c r="A4456" s="268">
        <v>42190</v>
      </c>
      <c r="B4456" s="269" t="s">
        <v>198</v>
      </c>
      <c r="C4456" s="270">
        <v>14438.66185</v>
      </c>
      <c r="D4456" s="270">
        <v>5743.3352500000001</v>
      </c>
      <c r="E4456" s="270">
        <v>2915.5169999999998</v>
      </c>
      <c r="F4456" s="270">
        <v>245.29894999999999</v>
      </c>
      <c r="G4456" s="270">
        <v>3017.4133000000002</v>
      </c>
      <c r="H4456" s="270">
        <v>26360.226349999997</v>
      </c>
    </row>
    <row r="4457" spans="1:8">
      <c r="A4457" s="268">
        <v>42190</v>
      </c>
      <c r="B4457" s="269" t="s">
        <v>199</v>
      </c>
      <c r="C4457" s="270">
        <v>12470.158749999999</v>
      </c>
      <c r="D4457" s="270">
        <v>4960.3143999999993</v>
      </c>
      <c r="E4457" s="270">
        <v>2518.0281</v>
      </c>
      <c r="F4457" s="270">
        <v>211.85569999999998</v>
      </c>
      <c r="G4457" s="270">
        <v>2606.0320000000002</v>
      </c>
      <c r="H4457" s="270">
        <v>22766.388949999993</v>
      </c>
    </row>
    <row r="4458" spans="1:8">
      <c r="A4458" s="268">
        <v>42190</v>
      </c>
      <c r="B4458" s="269" t="s">
        <v>200</v>
      </c>
      <c r="C4458" s="270">
        <v>10287.880649999999</v>
      </c>
      <c r="D4458" s="270">
        <v>4092.2595499999998</v>
      </c>
      <c r="E4458" s="270">
        <v>2077.3727999999996</v>
      </c>
      <c r="F4458" s="270">
        <v>174.78125</v>
      </c>
      <c r="G4458" s="270">
        <v>2149.9764</v>
      </c>
      <c r="H4458" s="270">
        <v>18782.270649999999</v>
      </c>
    </row>
    <row r="4459" spans="1:8">
      <c r="A4459" s="268">
        <v>42190</v>
      </c>
      <c r="B4459" s="269" t="s">
        <v>201</v>
      </c>
      <c r="C4459" s="270">
        <v>8105.6034000000009</v>
      </c>
      <c r="D4459" s="270">
        <v>3224.2046999999998</v>
      </c>
      <c r="E4459" s="270">
        <v>1636.7183499999999</v>
      </c>
      <c r="F4459" s="270">
        <v>137.70680000000002</v>
      </c>
      <c r="G4459" s="270">
        <v>1693.9207999999999</v>
      </c>
      <c r="H4459" s="270">
        <v>14798.154050000001</v>
      </c>
    </row>
    <row r="4460" spans="1:8">
      <c r="A4460" s="268">
        <v>42190</v>
      </c>
      <c r="B4460" s="269" t="s">
        <v>202</v>
      </c>
      <c r="C4460" s="270">
        <v>4925.7125999999998</v>
      </c>
      <c r="D4460" s="270">
        <v>1959.32395</v>
      </c>
      <c r="E4460" s="270">
        <v>994.62070000000006</v>
      </c>
      <c r="F4460" s="270">
        <v>83.68334999999999</v>
      </c>
      <c r="G4460" s="270">
        <v>1029.3831499999999</v>
      </c>
      <c r="H4460" s="270">
        <v>8992.7237499999992</v>
      </c>
    </row>
    <row r="4461" spans="1:8">
      <c r="A4461" s="268">
        <v>42190</v>
      </c>
      <c r="B4461" s="269" t="s">
        <v>203</v>
      </c>
      <c r="C4461" s="270">
        <v>2364.8768</v>
      </c>
      <c r="D4461" s="270">
        <v>940.68819999999994</v>
      </c>
      <c r="E4461" s="270">
        <v>477.52574999999996</v>
      </c>
      <c r="F4461" s="270">
        <v>40.176950000000005</v>
      </c>
      <c r="G4461" s="270">
        <v>494.21549999999996</v>
      </c>
      <c r="H4461" s="270">
        <v>4317.4831999999997</v>
      </c>
    </row>
    <row r="4462" spans="1:8">
      <c r="A4462" s="268">
        <v>42190</v>
      </c>
      <c r="B4462" s="269" t="s">
        <v>204</v>
      </c>
      <c r="C4462" s="270">
        <v>547.79610000000002</v>
      </c>
      <c r="D4462" s="270">
        <v>217.89919999999998</v>
      </c>
      <c r="E4462" s="270">
        <v>110.61305</v>
      </c>
      <c r="F4462" s="270">
        <v>9.3066499999999994</v>
      </c>
      <c r="G4462" s="270">
        <v>114.47969999999998</v>
      </c>
      <c r="H4462" s="270">
        <v>1000.0947000000001</v>
      </c>
    </row>
    <row r="4463" spans="1:8">
      <c r="A4463" s="268">
        <v>42190</v>
      </c>
      <c r="B4463" s="269" t="s">
        <v>205</v>
      </c>
      <c r="C4463" s="270">
        <v>26.721450000000001</v>
      </c>
      <c r="D4463" s="270">
        <v>10.629250000000001</v>
      </c>
      <c r="E4463" s="270">
        <v>5.3957999999999995</v>
      </c>
      <c r="F4463" s="270">
        <v>0.45390000000000003</v>
      </c>
      <c r="G4463" s="270">
        <v>5.5845000000000002</v>
      </c>
      <c r="H4463" s="270">
        <v>48.7849</v>
      </c>
    </row>
    <row r="4464" spans="1:8">
      <c r="A4464" s="268">
        <v>42190</v>
      </c>
      <c r="B4464" s="269" t="s">
        <v>71</v>
      </c>
      <c r="C4464" s="270">
        <v>0</v>
      </c>
      <c r="D4464" s="270">
        <v>0</v>
      </c>
      <c r="E4464" s="270">
        <v>0</v>
      </c>
      <c r="F4464" s="270">
        <v>0</v>
      </c>
      <c r="G4464" s="270">
        <v>0</v>
      </c>
      <c r="H4464" s="270">
        <v>0</v>
      </c>
    </row>
    <row r="4465" spans="1:8">
      <c r="A4465" s="268">
        <v>42190</v>
      </c>
      <c r="B4465" s="269" t="s">
        <v>206</v>
      </c>
      <c r="C4465" s="270">
        <v>0</v>
      </c>
      <c r="D4465" s="270">
        <v>0</v>
      </c>
      <c r="E4465" s="270">
        <v>0</v>
      </c>
      <c r="F4465" s="270">
        <v>0</v>
      </c>
      <c r="G4465" s="270">
        <v>0</v>
      </c>
      <c r="H4465" s="270">
        <v>0</v>
      </c>
    </row>
    <row r="4466" spans="1:8">
      <c r="A4466" s="268">
        <v>42191</v>
      </c>
      <c r="B4466" s="269" t="s">
        <v>185</v>
      </c>
      <c r="C4466" s="270">
        <v>0</v>
      </c>
      <c r="D4466" s="270">
        <v>0</v>
      </c>
      <c r="E4466" s="270">
        <v>0</v>
      </c>
      <c r="F4466" s="270">
        <v>0</v>
      </c>
      <c r="G4466" s="270">
        <v>0</v>
      </c>
      <c r="H4466" s="270">
        <v>0</v>
      </c>
    </row>
    <row r="4467" spans="1:8">
      <c r="A4467" s="268">
        <v>42191</v>
      </c>
      <c r="B4467" s="269" t="s">
        <v>186</v>
      </c>
      <c r="C4467" s="270">
        <v>0</v>
      </c>
      <c r="D4467" s="270">
        <v>0</v>
      </c>
      <c r="E4467" s="270">
        <v>0</v>
      </c>
      <c r="F4467" s="270">
        <v>0</v>
      </c>
      <c r="G4467" s="270">
        <v>0</v>
      </c>
      <c r="H4467" s="270">
        <v>0</v>
      </c>
    </row>
    <row r="4468" spans="1:8">
      <c r="A4468" s="268">
        <v>42191</v>
      </c>
      <c r="B4468" s="269" t="s">
        <v>187</v>
      </c>
      <c r="C4468" s="270">
        <v>0</v>
      </c>
      <c r="D4468" s="270">
        <v>0</v>
      </c>
      <c r="E4468" s="270">
        <v>0</v>
      </c>
      <c r="F4468" s="270">
        <v>0</v>
      </c>
      <c r="G4468" s="270">
        <v>0</v>
      </c>
      <c r="H4468" s="270">
        <v>0</v>
      </c>
    </row>
    <row r="4469" spans="1:8">
      <c r="A4469" s="268">
        <v>42191</v>
      </c>
      <c r="B4469" s="269" t="s">
        <v>188</v>
      </c>
      <c r="C4469" s="270">
        <v>0</v>
      </c>
      <c r="D4469" s="270">
        <v>0</v>
      </c>
      <c r="E4469" s="270">
        <v>0</v>
      </c>
      <c r="F4469" s="270">
        <v>0</v>
      </c>
      <c r="G4469" s="270">
        <v>0</v>
      </c>
      <c r="H4469" s="270">
        <v>0</v>
      </c>
    </row>
    <row r="4470" spans="1:8">
      <c r="A4470" s="268">
        <v>42191</v>
      </c>
      <c r="B4470" s="269" t="s">
        <v>189</v>
      </c>
      <c r="C4470" s="270">
        <v>0</v>
      </c>
      <c r="D4470" s="270">
        <v>0</v>
      </c>
      <c r="E4470" s="270">
        <v>0</v>
      </c>
      <c r="F4470" s="270">
        <v>0</v>
      </c>
      <c r="G4470" s="270">
        <v>0</v>
      </c>
      <c r="H4470" s="270">
        <v>0</v>
      </c>
    </row>
    <row r="4471" spans="1:8">
      <c r="A4471" s="268">
        <v>42191</v>
      </c>
      <c r="B4471" s="269" t="s">
        <v>190</v>
      </c>
      <c r="C4471" s="270">
        <v>0</v>
      </c>
      <c r="D4471" s="270">
        <v>0</v>
      </c>
      <c r="E4471" s="270">
        <v>0</v>
      </c>
      <c r="F4471" s="270">
        <v>0</v>
      </c>
      <c r="G4471" s="270">
        <v>0</v>
      </c>
      <c r="H4471" s="270">
        <v>0</v>
      </c>
    </row>
    <row r="4472" spans="1:8">
      <c r="A4472" s="268">
        <v>42191</v>
      </c>
      <c r="B4472" s="269" t="s">
        <v>191</v>
      </c>
      <c r="C4472" s="270">
        <v>124.70179999999999</v>
      </c>
      <c r="D4472" s="270">
        <v>49.603449999999995</v>
      </c>
      <c r="E4472" s="270">
        <v>25.180399999999999</v>
      </c>
      <c r="F4472" s="270">
        <v>2.1181999999999999</v>
      </c>
      <c r="G4472" s="270">
        <v>26.06015</v>
      </c>
      <c r="H4472" s="270">
        <v>227.66399999999996</v>
      </c>
    </row>
    <row r="4473" spans="1:8">
      <c r="A4473" s="268">
        <v>42191</v>
      </c>
      <c r="B4473" s="269" t="s">
        <v>192</v>
      </c>
      <c r="C4473" s="270">
        <v>810.56</v>
      </c>
      <c r="D4473" s="270">
        <v>322.4203</v>
      </c>
      <c r="E4473" s="270">
        <v>163.67175</v>
      </c>
      <c r="F4473" s="270">
        <v>13.770849999999999</v>
      </c>
      <c r="G4473" s="270">
        <v>169.39224999999999</v>
      </c>
      <c r="H4473" s="270">
        <v>1479.8151500000001</v>
      </c>
    </row>
    <row r="4474" spans="1:8">
      <c r="A4474" s="268">
        <v>42191</v>
      </c>
      <c r="B4474" s="269" t="s">
        <v>193</v>
      </c>
      <c r="C4474" s="270">
        <v>2440.5880000000002</v>
      </c>
      <c r="D4474" s="270">
        <v>970.80455000000006</v>
      </c>
      <c r="E4474" s="270">
        <v>492.81384999999995</v>
      </c>
      <c r="F4474" s="270">
        <v>41.463000000000001</v>
      </c>
      <c r="G4474" s="270">
        <v>510.03739999999999</v>
      </c>
      <c r="H4474" s="270">
        <v>4455.7067999999999</v>
      </c>
    </row>
    <row r="4475" spans="1:8">
      <c r="A4475" s="268">
        <v>42191</v>
      </c>
      <c r="B4475" s="269" t="s">
        <v>65</v>
      </c>
      <c r="C4475" s="270">
        <v>4925.7125999999998</v>
      </c>
      <c r="D4475" s="270">
        <v>1959.32395</v>
      </c>
      <c r="E4475" s="270">
        <v>994.62070000000006</v>
      </c>
      <c r="F4475" s="270">
        <v>83.68334999999999</v>
      </c>
      <c r="G4475" s="270">
        <v>1029.3831499999999</v>
      </c>
      <c r="H4475" s="270">
        <v>8992.7237499999992</v>
      </c>
    </row>
    <row r="4476" spans="1:8">
      <c r="A4476" s="268">
        <v>42191</v>
      </c>
      <c r="B4476" s="269" t="s">
        <v>194</v>
      </c>
      <c r="C4476" s="270">
        <v>7637.9716499999995</v>
      </c>
      <c r="D4476" s="270">
        <v>3038.1923999999999</v>
      </c>
      <c r="E4476" s="270">
        <v>1542.2918500000001</v>
      </c>
      <c r="F4476" s="270">
        <v>129.76185000000001</v>
      </c>
      <c r="G4476" s="270">
        <v>1596.1946</v>
      </c>
      <c r="H4476" s="270">
        <v>13944.412349999999</v>
      </c>
    </row>
    <row r="4477" spans="1:8">
      <c r="A4477" s="268">
        <v>42191</v>
      </c>
      <c r="B4477" s="269" t="s">
        <v>195</v>
      </c>
      <c r="C4477" s="270">
        <v>9379.3402999999998</v>
      </c>
      <c r="D4477" s="270">
        <v>3730.8650499999994</v>
      </c>
      <c r="E4477" s="270">
        <v>1893.9164500000002</v>
      </c>
      <c r="F4477" s="270">
        <v>159.34610000000001</v>
      </c>
      <c r="G4477" s="270">
        <v>1960.1085</v>
      </c>
      <c r="H4477" s="270">
        <v>17123.576399999998</v>
      </c>
    </row>
    <row r="4478" spans="1:8">
      <c r="A4478" s="268">
        <v>42191</v>
      </c>
      <c r="B4478" s="269" t="s">
        <v>196</v>
      </c>
      <c r="C4478" s="270">
        <v>9633.1970500000007</v>
      </c>
      <c r="D4478" s="270">
        <v>3831.8433500000001</v>
      </c>
      <c r="E4478" s="270">
        <v>1945.1765500000001</v>
      </c>
      <c r="F4478" s="270">
        <v>163.65899999999999</v>
      </c>
      <c r="G4478" s="270">
        <v>2013.1604</v>
      </c>
      <c r="H4478" s="270">
        <v>17587.036350000002</v>
      </c>
    </row>
    <row r="4479" spans="1:8">
      <c r="A4479" s="268">
        <v>42191</v>
      </c>
      <c r="B4479" s="269" t="s">
        <v>197</v>
      </c>
      <c r="C4479" s="270">
        <v>9535.2175499999994</v>
      </c>
      <c r="D4479" s="270">
        <v>3792.8691499999995</v>
      </c>
      <c r="E4479" s="270">
        <v>1925.39195</v>
      </c>
      <c r="F4479" s="270">
        <v>161.99384999999998</v>
      </c>
      <c r="G4479" s="270">
        <v>1992.6838999999998</v>
      </c>
      <c r="H4479" s="270">
        <v>17408.156399999996</v>
      </c>
    </row>
    <row r="4480" spans="1:8">
      <c r="A4480" s="268">
        <v>42191</v>
      </c>
      <c r="B4480" s="269" t="s">
        <v>198</v>
      </c>
      <c r="C4480" s="270">
        <v>7918.5506999999989</v>
      </c>
      <c r="D4480" s="270">
        <v>3149.7999500000001</v>
      </c>
      <c r="E4480" s="270">
        <v>1598.94775</v>
      </c>
      <c r="F4480" s="270">
        <v>134.52865</v>
      </c>
      <c r="G4480" s="270">
        <v>1654.83015</v>
      </c>
      <c r="H4480" s="270">
        <v>14456.657199999998</v>
      </c>
    </row>
    <row r="4481" spans="1:8">
      <c r="A4481" s="268">
        <v>42191</v>
      </c>
      <c r="B4481" s="269" t="s">
        <v>199</v>
      </c>
      <c r="C4481" s="270">
        <v>6194.9963499999994</v>
      </c>
      <c r="D4481" s="270">
        <v>2464.2137499999999</v>
      </c>
      <c r="E4481" s="270">
        <v>1250.9203500000001</v>
      </c>
      <c r="F4481" s="270">
        <v>105.24699999999999</v>
      </c>
      <c r="G4481" s="270">
        <v>1294.6392499999999</v>
      </c>
      <c r="H4481" s="270">
        <v>11310.0167</v>
      </c>
    </row>
    <row r="4482" spans="1:8">
      <c r="A4482" s="268">
        <v>42191</v>
      </c>
      <c r="B4482" s="269" t="s">
        <v>200</v>
      </c>
      <c r="C4482" s="270">
        <v>4752.0210500000003</v>
      </c>
      <c r="D4482" s="270">
        <v>1890.2342499999997</v>
      </c>
      <c r="E4482" s="270">
        <v>959.54885000000002</v>
      </c>
      <c r="F4482" s="270">
        <v>80.732150000000004</v>
      </c>
      <c r="G4482" s="270">
        <v>993.08474999999999</v>
      </c>
      <c r="H4482" s="270">
        <v>8675.6210499999979</v>
      </c>
    </row>
    <row r="4483" spans="1:8">
      <c r="A4483" s="268">
        <v>42191</v>
      </c>
      <c r="B4483" s="269" t="s">
        <v>201</v>
      </c>
      <c r="C4483" s="270">
        <v>4925.7125999999998</v>
      </c>
      <c r="D4483" s="270">
        <v>1959.32395</v>
      </c>
      <c r="E4483" s="270">
        <v>994.62070000000006</v>
      </c>
      <c r="F4483" s="270">
        <v>83.68334999999999</v>
      </c>
      <c r="G4483" s="270">
        <v>1029.3831499999999</v>
      </c>
      <c r="H4483" s="270">
        <v>8992.7237499999992</v>
      </c>
    </row>
    <row r="4484" spans="1:8">
      <c r="A4484" s="268">
        <v>42191</v>
      </c>
      <c r="B4484" s="269" t="s">
        <v>202</v>
      </c>
      <c r="C4484" s="270">
        <v>4155.2352000000001</v>
      </c>
      <c r="D4484" s="270">
        <v>1652.8479500000001</v>
      </c>
      <c r="E4484" s="270">
        <v>839.04264999999998</v>
      </c>
      <c r="F4484" s="270">
        <v>70.593350000000001</v>
      </c>
      <c r="G4484" s="270">
        <v>868.3667999999999</v>
      </c>
      <c r="H4484" s="270">
        <v>7586.0859500000006</v>
      </c>
    </row>
    <row r="4485" spans="1:8">
      <c r="A4485" s="268">
        <v>42191</v>
      </c>
      <c r="B4485" s="269" t="s">
        <v>203</v>
      </c>
      <c r="C4485" s="270">
        <v>2333.7013499999998</v>
      </c>
      <c r="D4485" s="270">
        <v>928.28755000000001</v>
      </c>
      <c r="E4485" s="270">
        <v>471.23064999999997</v>
      </c>
      <c r="F4485" s="270">
        <v>39.647399999999998</v>
      </c>
      <c r="G4485" s="270">
        <v>487.70024999999998</v>
      </c>
      <c r="H4485" s="270">
        <v>4260.5672000000004</v>
      </c>
    </row>
    <row r="4486" spans="1:8">
      <c r="A4486" s="268">
        <v>42191</v>
      </c>
      <c r="B4486" s="269" t="s">
        <v>204</v>
      </c>
      <c r="C4486" s="270">
        <v>556.70325000000003</v>
      </c>
      <c r="D4486" s="270">
        <v>221.44284999999999</v>
      </c>
      <c r="E4486" s="270">
        <v>112.41164999999999</v>
      </c>
      <c r="F4486" s="270">
        <v>9.4579500000000003</v>
      </c>
      <c r="G4486" s="270">
        <v>116.34035</v>
      </c>
      <c r="H4486" s="270">
        <v>1016.3560500000001</v>
      </c>
    </row>
    <row r="4487" spans="1:8">
      <c r="A4487" s="268">
        <v>42191</v>
      </c>
      <c r="B4487" s="269" t="s">
        <v>205</v>
      </c>
      <c r="C4487" s="270">
        <v>40.082599999999999</v>
      </c>
      <c r="D4487" s="270">
        <v>15.94345</v>
      </c>
      <c r="E4487" s="270">
        <v>8.0937000000000001</v>
      </c>
      <c r="F4487" s="270">
        <v>0.68085000000000007</v>
      </c>
      <c r="G4487" s="270">
        <v>8.3767499999999995</v>
      </c>
      <c r="H4487" s="270">
        <v>73.177350000000004</v>
      </c>
    </row>
    <row r="4488" spans="1:8">
      <c r="A4488" s="268">
        <v>42191</v>
      </c>
      <c r="B4488" s="269" t="s">
        <v>71</v>
      </c>
      <c r="C4488" s="270">
        <v>0</v>
      </c>
      <c r="D4488" s="270">
        <v>0</v>
      </c>
      <c r="E4488" s="270">
        <v>0</v>
      </c>
      <c r="F4488" s="270">
        <v>0</v>
      </c>
      <c r="G4488" s="270">
        <v>0</v>
      </c>
      <c r="H4488" s="270">
        <v>0</v>
      </c>
    </row>
    <row r="4489" spans="1:8">
      <c r="A4489" s="268">
        <v>42191</v>
      </c>
      <c r="B4489" s="269" t="s">
        <v>206</v>
      </c>
      <c r="C4489" s="270">
        <v>0</v>
      </c>
      <c r="D4489" s="270">
        <v>0</v>
      </c>
      <c r="E4489" s="270">
        <v>0</v>
      </c>
      <c r="F4489" s="270">
        <v>0</v>
      </c>
      <c r="G4489" s="270">
        <v>0</v>
      </c>
      <c r="H4489" s="270">
        <v>0</v>
      </c>
    </row>
    <row r="4490" spans="1:8">
      <c r="A4490" s="268">
        <v>42192</v>
      </c>
      <c r="B4490" s="269" t="s">
        <v>185</v>
      </c>
      <c r="C4490" s="270">
        <v>0</v>
      </c>
      <c r="D4490" s="270">
        <v>0</v>
      </c>
      <c r="E4490" s="270">
        <v>0</v>
      </c>
      <c r="F4490" s="270">
        <v>0</v>
      </c>
      <c r="G4490" s="270">
        <v>0</v>
      </c>
      <c r="H4490" s="270">
        <v>0</v>
      </c>
    </row>
    <row r="4491" spans="1:8">
      <c r="A4491" s="268">
        <v>42192</v>
      </c>
      <c r="B4491" s="269" t="s">
        <v>186</v>
      </c>
      <c r="C4491" s="270">
        <v>0</v>
      </c>
      <c r="D4491" s="270">
        <v>0</v>
      </c>
      <c r="E4491" s="270">
        <v>0</v>
      </c>
      <c r="F4491" s="270">
        <v>0</v>
      </c>
      <c r="G4491" s="270">
        <v>0</v>
      </c>
      <c r="H4491" s="270">
        <v>0</v>
      </c>
    </row>
    <row r="4492" spans="1:8">
      <c r="A4492" s="268">
        <v>42192</v>
      </c>
      <c r="B4492" s="269" t="s">
        <v>187</v>
      </c>
      <c r="C4492" s="270">
        <v>0</v>
      </c>
      <c r="D4492" s="270">
        <v>0</v>
      </c>
      <c r="E4492" s="270">
        <v>0</v>
      </c>
      <c r="F4492" s="270">
        <v>0</v>
      </c>
      <c r="G4492" s="270">
        <v>0</v>
      </c>
      <c r="H4492" s="270">
        <v>0</v>
      </c>
    </row>
    <row r="4493" spans="1:8">
      <c r="A4493" s="268">
        <v>42192</v>
      </c>
      <c r="B4493" s="269" t="s">
        <v>188</v>
      </c>
      <c r="C4493" s="270">
        <v>0</v>
      </c>
      <c r="D4493" s="270">
        <v>0</v>
      </c>
      <c r="E4493" s="270">
        <v>0</v>
      </c>
      <c r="F4493" s="270">
        <v>0</v>
      </c>
      <c r="G4493" s="270">
        <v>0</v>
      </c>
      <c r="H4493" s="270">
        <v>0</v>
      </c>
    </row>
    <row r="4494" spans="1:8">
      <c r="A4494" s="268">
        <v>42192</v>
      </c>
      <c r="B4494" s="269" t="s">
        <v>189</v>
      </c>
      <c r="C4494" s="270">
        <v>0</v>
      </c>
      <c r="D4494" s="270">
        <v>0</v>
      </c>
      <c r="E4494" s="270">
        <v>0</v>
      </c>
      <c r="F4494" s="270">
        <v>0</v>
      </c>
      <c r="G4494" s="270">
        <v>0</v>
      </c>
      <c r="H4494" s="270">
        <v>0</v>
      </c>
    </row>
    <row r="4495" spans="1:8">
      <c r="A4495" s="268">
        <v>42192</v>
      </c>
      <c r="B4495" s="269" t="s">
        <v>190</v>
      </c>
      <c r="C4495" s="270">
        <v>0</v>
      </c>
      <c r="D4495" s="270">
        <v>0</v>
      </c>
      <c r="E4495" s="270">
        <v>0</v>
      </c>
      <c r="F4495" s="270">
        <v>0</v>
      </c>
      <c r="G4495" s="270">
        <v>0</v>
      </c>
      <c r="H4495" s="270">
        <v>0</v>
      </c>
    </row>
    <row r="4496" spans="1:8">
      <c r="A4496" s="268">
        <v>42192</v>
      </c>
      <c r="B4496" s="269" t="s">
        <v>191</v>
      </c>
      <c r="C4496" s="270">
        <v>129.15494999999999</v>
      </c>
      <c r="D4496" s="270">
        <v>51.374850000000002</v>
      </c>
      <c r="E4496" s="270">
        <v>26.079699999999999</v>
      </c>
      <c r="F4496" s="270">
        <v>2.1938499999999999</v>
      </c>
      <c r="G4496" s="270">
        <v>26.9909</v>
      </c>
      <c r="H4496" s="270">
        <v>235.79424999999998</v>
      </c>
    </row>
    <row r="4497" spans="1:8">
      <c r="A4497" s="268">
        <v>42192</v>
      </c>
      <c r="B4497" s="269" t="s">
        <v>192</v>
      </c>
      <c r="C4497" s="270">
        <v>948.62295000000006</v>
      </c>
      <c r="D4497" s="270">
        <v>377.33795000000003</v>
      </c>
      <c r="E4497" s="270">
        <v>191.55005</v>
      </c>
      <c r="F4497" s="270">
        <v>16.116</v>
      </c>
      <c r="G4497" s="270">
        <v>198.24465000000001</v>
      </c>
      <c r="H4497" s="270">
        <v>1731.8716000000002</v>
      </c>
    </row>
    <row r="4498" spans="1:8">
      <c r="A4498" s="268">
        <v>42192</v>
      </c>
      <c r="B4498" s="269" t="s">
        <v>193</v>
      </c>
      <c r="C4498" s="270">
        <v>2792.4250999999999</v>
      </c>
      <c r="D4498" s="270">
        <v>1110.7561999999998</v>
      </c>
      <c r="E4498" s="270">
        <v>563.85855000000004</v>
      </c>
      <c r="F4498" s="270">
        <v>47.441050000000004</v>
      </c>
      <c r="G4498" s="270">
        <v>583.56494999999995</v>
      </c>
      <c r="H4498" s="270">
        <v>5098.0458500000004</v>
      </c>
    </row>
    <row r="4499" spans="1:8">
      <c r="A4499" s="268">
        <v>42192</v>
      </c>
      <c r="B4499" s="269" t="s">
        <v>65</v>
      </c>
      <c r="C4499" s="270">
        <v>5700.6440000000002</v>
      </c>
      <c r="D4499" s="270">
        <v>2267.5722000000001</v>
      </c>
      <c r="E4499" s="270">
        <v>1151.0989</v>
      </c>
      <c r="F4499" s="270">
        <v>96.84814999999999</v>
      </c>
      <c r="G4499" s="270">
        <v>1191.3294000000001</v>
      </c>
      <c r="H4499" s="270">
        <v>10407.49265</v>
      </c>
    </row>
    <row r="4500" spans="1:8">
      <c r="A4500" s="268">
        <v>42192</v>
      </c>
      <c r="B4500" s="269" t="s">
        <v>194</v>
      </c>
      <c r="C4500" s="270">
        <v>8234.7583499999982</v>
      </c>
      <c r="D4500" s="270">
        <v>3275.5786999999996</v>
      </c>
      <c r="E4500" s="270">
        <v>1662.7980499999999</v>
      </c>
      <c r="F4500" s="270">
        <v>139.90064999999998</v>
      </c>
      <c r="G4500" s="270">
        <v>1720.9117000000001</v>
      </c>
      <c r="H4500" s="270">
        <v>15033.94745</v>
      </c>
    </row>
    <row r="4501" spans="1:8">
      <c r="A4501" s="268">
        <v>42192</v>
      </c>
      <c r="B4501" s="269" t="s">
        <v>195</v>
      </c>
      <c r="C4501" s="270">
        <v>10002.84845</v>
      </c>
      <c r="D4501" s="270">
        <v>3978.8806</v>
      </c>
      <c r="E4501" s="270">
        <v>2019.81845</v>
      </c>
      <c r="F4501" s="270">
        <v>169.93879999999999</v>
      </c>
      <c r="G4501" s="270">
        <v>2090.4101000000001</v>
      </c>
      <c r="H4501" s="270">
        <v>18261.896400000001</v>
      </c>
    </row>
    <row r="4502" spans="1:8">
      <c r="A4502" s="268">
        <v>42192</v>
      </c>
      <c r="B4502" s="269" t="s">
        <v>196</v>
      </c>
      <c r="C4502" s="270">
        <v>10212.169449999999</v>
      </c>
      <c r="D4502" s="270">
        <v>4062.1432</v>
      </c>
      <c r="E4502" s="270">
        <v>2062.0855500000002</v>
      </c>
      <c r="F4502" s="270">
        <v>173.49519999999998</v>
      </c>
      <c r="G4502" s="270">
        <v>2134.1545000000001</v>
      </c>
      <c r="H4502" s="270">
        <v>18644.047900000001</v>
      </c>
    </row>
    <row r="4503" spans="1:8">
      <c r="A4503" s="268">
        <v>42192</v>
      </c>
      <c r="B4503" s="269" t="s">
        <v>197</v>
      </c>
      <c r="C4503" s="270">
        <v>11178.6067</v>
      </c>
      <c r="D4503" s="270">
        <v>4446.5676000000003</v>
      </c>
      <c r="E4503" s="270">
        <v>2257.2319499999999</v>
      </c>
      <c r="F4503" s="270">
        <v>189.91379999999998</v>
      </c>
      <c r="G4503" s="270">
        <v>2336.1221499999997</v>
      </c>
      <c r="H4503" s="270">
        <v>20408.442200000001</v>
      </c>
    </row>
    <row r="4504" spans="1:8">
      <c r="A4504" s="268">
        <v>42192</v>
      </c>
      <c r="B4504" s="269" t="s">
        <v>198</v>
      </c>
      <c r="C4504" s="270">
        <v>7139.1652999999997</v>
      </c>
      <c r="D4504" s="270">
        <v>2839.7802999999999</v>
      </c>
      <c r="E4504" s="270">
        <v>1441.5710999999999</v>
      </c>
      <c r="F4504" s="270">
        <v>121.28735</v>
      </c>
      <c r="G4504" s="270">
        <v>1491.9531500000001</v>
      </c>
      <c r="H4504" s="270">
        <v>13033.7572</v>
      </c>
    </row>
    <row r="4505" spans="1:8">
      <c r="A4505" s="268">
        <v>42192</v>
      </c>
      <c r="B4505" s="269" t="s">
        <v>199</v>
      </c>
      <c r="C4505" s="270">
        <v>5313.1782999999996</v>
      </c>
      <c r="D4505" s="270">
        <v>2113.4485</v>
      </c>
      <c r="E4505" s="270">
        <v>1072.8598</v>
      </c>
      <c r="F4505" s="270">
        <v>90.265749999999997</v>
      </c>
      <c r="G4505" s="270">
        <v>1110.3558499999999</v>
      </c>
      <c r="H4505" s="270">
        <v>9700.1081999999988</v>
      </c>
    </row>
    <row r="4506" spans="1:8">
      <c r="A4506" s="268">
        <v>42192</v>
      </c>
      <c r="B4506" s="269" t="s">
        <v>200</v>
      </c>
      <c r="C4506" s="270">
        <v>5477.9627</v>
      </c>
      <c r="D4506" s="270">
        <v>2178.9953999999998</v>
      </c>
      <c r="E4506" s="270">
        <v>1106.1339</v>
      </c>
      <c r="F4506" s="270">
        <v>93.065650000000005</v>
      </c>
      <c r="G4506" s="270">
        <v>1144.7927500000001</v>
      </c>
      <c r="H4506" s="270">
        <v>10000.9504</v>
      </c>
    </row>
    <row r="4507" spans="1:8">
      <c r="A4507" s="268">
        <v>42192</v>
      </c>
      <c r="B4507" s="269" t="s">
        <v>201</v>
      </c>
      <c r="C4507" s="270">
        <v>6377.5950499999999</v>
      </c>
      <c r="D4507" s="270">
        <v>2536.8462500000001</v>
      </c>
      <c r="E4507" s="270">
        <v>1287.7916499999999</v>
      </c>
      <c r="F4507" s="270">
        <v>108.34949999999999</v>
      </c>
      <c r="G4507" s="270">
        <v>1332.7991500000001</v>
      </c>
      <c r="H4507" s="270">
        <v>11643.381599999999</v>
      </c>
    </row>
    <row r="4508" spans="1:8">
      <c r="A4508" s="268">
        <v>42192</v>
      </c>
      <c r="B4508" s="269" t="s">
        <v>202</v>
      </c>
      <c r="C4508" s="270">
        <v>4177.5034999999998</v>
      </c>
      <c r="D4508" s="270">
        <v>1661.7049499999998</v>
      </c>
      <c r="E4508" s="270">
        <v>843.53914999999995</v>
      </c>
      <c r="F4508" s="270">
        <v>70.971599999999995</v>
      </c>
      <c r="G4508" s="270">
        <v>873.02055000000007</v>
      </c>
      <c r="H4508" s="270">
        <v>7626.7397499999997</v>
      </c>
    </row>
    <row r="4509" spans="1:8">
      <c r="A4509" s="268">
        <v>42192</v>
      </c>
      <c r="B4509" s="269" t="s">
        <v>203</v>
      </c>
      <c r="C4509" s="270">
        <v>2324.7942000000003</v>
      </c>
      <c r="D4509" s="270">
        <v>924.74474999999995</v>
      </c>
      <c r="E4509" s="270">
        <v>469.43205</v>
      </c>
      <c r="F4509" s="270">
        <v>39.496099999999998</v>
      </c>
      <c r="G4509" s="270">
        <v>485.83875</v>
      </c>
      <c r="H4509" s="270">
        <v>4244.3058500000006</v>
      </c>
    </row>
    <row r="4510" spans="1:8">
      <c r="A4510" s="268">
        <v>42192</v>
      </c>
      <c r="B4510" s="269" t="s">
        <v>204</v>
      </c>
      <c r="C4510" s="270">
        <v>556.70325000000003</v>
      </c>
      <c r="D4510" s="270">
        <v>221.44284999999999</v>
      </c>
      <c r="E4510" s="270">
        <v>112.41164999999999</v>
      </c>
      <c r="F4510" s="270">
        <v>9.4579500000000003</v>
      </c>
      <c r="G4510" s="270">
        <v>116.34035</v>
      </c>
      <c r="H4510" s="270">
        <v>1016.3560500000001</v>
      </c>
    </row>
    <row r="4511" spans="1:8">
      <c r="A4511" s="268">
        <v>42192</v>
      </c>
      <c r="B4511" s="269" t="s">
        <v>205</v>
      </c>
      <c r="C4511" s="270">
        <v>31.175449999999998</v>
      </c>
      <c r="D4511" s="270">
        <v>12.400650000000001</v>
      </c>
      <c r="E4511" s="270">
        <v>6.2950999999999997</v>
      </c>
      <c r="F4511" s="270">
        <v>0.52954999999999997</v>
      </c>
      <c r="G4511" s="270">
        <v>6.51525</v>
      </c>
      <c r="H4511" s="270">
        <v>56.91599999999999</v>
      </c>
    </row>
    <row r="4512" spans="1:8">
      <c r="A4512" s="268">
        <v>42192</v>
      </c>
      <c r="B4512" s="269" t="s">
        <v>71</v>
      </c>
      <c r="C4512" s="270">
        <v>0</v>
      </c>
      <c r="D4512" s="270">
        <v>0</v>
      </c>
      <c r="E4512" s="270">
        <v>0</v>
      </c>
      <c r="F4512" s="270">
        <v>0</v>
      </c>
      <c r="G4512" s="270">
        <v>0</v>
      </c>
      <c r="H4512" s="270">
        <v>0</v>
      </c>
    </row>
    <row r="4513" spans="1:8">
      <c r="A4513" s="268">
        <v>42192</v>
      </c>
      <c r="B4513" s="269" t="s">
        <v>206</v>
      </c>
      <c r="C4513" s="270">
        <v>0</v>
      </c>
      <c r="D4513" s="270">
        <v>0</v>
      </c>
      <c r="E4513" s="270">
        <v>0</v>
      </c>
      <c r="F4513" s="270">
        <v>0</v>
      </c>
      <c r="G4513" s="270">
        <v>0</v>
      </c>
      <c r="H4513" s="270">
        <v>0</v>
      </c>
    </row>
    <row r="4514" spans="1:8">
      <c r="A4514" s="268">
        <v>42193</v>
      </c>
      <c r="B4514" s="269" t="s">
        <v>185</v>
      </c>
      <c r="C4514" s="270">
        <v>0</v>
      </c>
      <c r="D4514" s="270">
        <v>0</v>
      </c>
      <c r="E4514" s="270">
        <v>0</v>
      </c>
      <c r="F4514" s="270">
        <v>0</v>
      </c>
      <c r="G4514" s="270">
        <v>0</v>
      </c>
      <c r="H4514" s="270">
        <v>0</v>
      </c>
    </row>
    <row r="4515" spans="1:8">
      <c r="A4515" s="268">
        <v>42193</v>
      </c>
      <c r="B4515" s="269" t="s">
        <v>186</v>
      </c>
      <c r="C4515" s="270">
        <v>0</v>
      </c>
      <c r="D4515" s="270">
        <v>0</v>
      </c>
      <c r="E4515" s="270">
        <v>0</v>
      </c>
      <c r="F4515" s="270">
        <v>0</v>
      </c>
      <c r="G4515" s="270">
        <v>0</v>
      </c>
      <c r="H4515" s="270">
        <v>0</v>
      </c>
    </row>
    <row r="4516" spans="1:8">
      <c r="A4516" s="268">
        <v>42193</v>
      </c>
      <c r="B4516" s="269" t="s">
        <v>187</v>
      </c>
      <c r="C4516" s="270">
        <v>0</v>
      </c>
      <c r="D4516" s="270">
        <v>0</v>
      </c>
      <c r="E4516" s="270">
        <v>0</v>
      </c>
      <c r="F4516" s="270">
        <v>0</v>
      </c>
      <c r="G4516" s="270">
        <v>0</v>
      </c>
      <c r="H4516" s="270">
        <v>0</v>
      </c>
    </row>
    <row r="4517" spans="1:8">
      <c r="A4517" s="268">
        <v>42193</v>
      </c>
      <c r="B4517" s="269" t="s">
        <v>188</v>
      </c>
      <c r="C4517" s="270">
        <v>0</v>
      </c>
      <c r="D4517" s="270">
        <v>0</v>
      </c>
      <c r="E4517" s="270">
        <v>0</v>
      </c>
      <c r="F4517" s="270">
        <v>0</v>
      </c>
      <c r="G4517" s="270">
        <v>0</v>
      </c>
      <c r="H4517" s="270">
        <v>0</v>
      </c>
    </row>
    <row r="4518" spans="1:8">
      <c r="A4518" s="268">
        <v>42193</v>
      </c>
      <c r="B4518" s="269" t="s">
        <v>189</v>
      </c>
      <c r="C4518" s="270">
        <v>0</v>
      </c>
      <c r="D4518" s="270">
        <v>0</v>
      </c>
      <c r="E4518" s="270">
        <v>0</v>
      </c>
      <c r="F4518" s="270">
        <v>0</v>
      </c>
      <c r="G4518" s="270">
        <v>0</v>
      </c>
      <c r="H4518" s="270">
        <v>0</v>
      </c>
    </row>
    <row r="4519" spans="1:8">
      <c r="A4519" s="268">
        <v>42193</v>
      </c>
      <c r="B4519" s="269" t="s">
        <v>190</v>
      </c>
      <c r="C4519" s="270">
        <v>0</v>
      </c>
      <c r="D4519" s="270">
        <v>0</v>
      </c>
      <c r="E4519" s="270">
        <v>0</v>
      </c>
      <c r="F4519" s="270">
        <v>0</v>
      </c>
      <c r="G4519" s="270">
        <v>0</v>
      </c>
      <c r="H4519" s="270">
        <v>0</v>
      </c>
    </row>
    <row r="4520" spans="1:8">
      <c r="A4520" s="268">
        <v>42193</v>
      </c>
      <c r="B4520" s="269" t="s">
        <v>191</v>
      </c>
      <c r="C4520" s="270">
        <v>164.78440000000001</v>
      </c>
      <c r="D4520" s="270">
        <v>65.546900000000008</v>
      </c>
      <c r="E4520" s="270">
        <v>33.274099999999997</v>
      </c>
      <c r="F4520" s="270">
        <v>2.7999000000000001</v>
      </c>
      <c r="G4520" s="270">
        <v>34.436900000000001</v>
      </c>
      <c r="H4520" s="270">
        <v>300.84219999999999</v>
      </c>
    </row>
    <row r="4521" spans="1:8">
      <c r="A4521" s="268">
        <v>42193</v>
      </c>
      <c r="B4521" s="269" t="s">
        <v>192</v>
      </c>
      <c r="C4521" s="270">
        <v>993.15869999999995</v>
      </c>
      <c r="D4521" s="270">
        <v>395.05365</v>
      </c>
      <c r="E4521" s="270">
        <v>200.54304999999999</v>
      </c>
      <c r="F4521" s="270">
        <v>16.872500000000002</v>
      </c>
      <c r="G4521" s="270">
        <v>207.55214999999998</v>
      </c>
      <c r="H4521" s="270">
        <v>1813.1800499999997</v>
      </c>
    </row>
    <row r="4522" spans="1:8">
      <c r="A4522" s="268">
        <v>42193</v>
      </c>
      <c r="B4522" s="269" t="s">
        <v>193</v>
      </c>
      <c r="C4522" s="270">
        <v>3064.0961499999999</v>
      </c>
      <c r="D4522" s="270">
        <v>1218.8200999999999</v>
      </c>
      <c r="E4522" s="270">
        <v>618.71584999999993</v>
      </c>
      <c r="F4522" s="270">
        <v>52.055699999999995</v>
      </c>
      <c r="G4522" s="270">
        <v>640.33900000000006</v>
      </c>
      <c r="H4522" s="270">
        <v>5594.0268000000005</v>
      </c>
    </row>
    <row r="4523" spans="1:8">
      <c r="A4523" s="268">
        <v>42193</v>
      </c>
      <c r="B4523" s="269" t="s">
        <v>65</v>
      </c>
      <c r="C4523" s="270">
        <v>3255.6019999999999</v>
      </c>
      <c r="D4523" s="270">
        <v>1294.9962500000001</v>
      </c>
      <c r="E4523" s="270">
        <v>657.38490000000002</v>
      </c>
      <c r="F4523" s="270">
        <v>55.309499999999993</v>
      </c>
      <c r="G4523" s="270">
        <v>680.36039999999991</v>
      </c>
      <c r="H4523" s="270">
        <v>5943.6530499999999</v>
      </c>
    </row>
    <row r="4524" spans="1:8">
      <c r="A4524" s="268">
        <v>42193</v>
      </c>
      <c r="B4524" s="269" t="s">
        <v>194</v>
      </c>
      <c r="C4524" s="270">
        <v>2543.0214999999998</v>
      </c>
      <c r="D4524" s="270">
        <v>1011.5501499999999</v>
      </c>
      <c r="E4524" s="270">
        <v>513.49775</v>
      </c>
      <c r="F4524" s="270">
        <v>43.203800000000001</v>
      </c>
      <c r="G4524" s="270">
        <v>531.44465000000002</v>
      </c>
      <c r="H4524" s="270">
        <v>4642.71785</v>
      </c>
    </row>
    <row r="4525" spans="1:8">
      <c r="A4525" s="268">
        <v>42193</v>
      </c>
      <c r="B4525" s="269" t="s">
        <v>195</v>
      </c>
      <c r="C4525" s="270">
        <v>3242.2408499999997</v>
      </c>
      <c r="D4525" s="270">
        <v>1289.6820499999999</v>
      </c>
      <c r="E4525" s="270">
        <v>654.68700000000001</v>
      </c>
      <c r="F4525" s="270">
        <v>55.082549999999998</v>
      </c>
      <c r="G4525" s="270">
        <v>677.56814999999995</v>
      </c>
      <c r="H4525" s="270">
        <v>5919.2605999999996</v>
      </c>
    </row>
    <row r="4526" spans="1:8">
      <c r="A4526" s="268">
        <v>42193</v>
      </c>
      <c r="B4526" s="269" t="s">
        <v>196</v>
      </c>
      <c r="C4526" s="270">
        <v>6569.1017499999998</v>
      </c>
      <c r="D4526" s="270">
        <v>2613.0223999999998</v>
      </c>
      <c r="E4526" s="270">
        <v>1326.4615499999998</v>
      </c>
      <c r="F4526" s="270">
        <v>111.60244999999999</v>
      </c>
      <c r="G4526" s="270">
        <v>1372.8205500000001</v>
      </c>
      <c r="H4526" s="270">
        <v>11993.0087</v>
      </c>
    </row>
    <row r="4527" spans="1:8">
      <c r="A4527" s="268">
        <v>42193</v>
      </c>
      <c r="B4527" s="269" t="s">
        <v>197</v>
      </c>
      <c r="C4527" s="270">
        <v>10381.406999999999</v>
      </c>
      <c r="D4527" s="270">
        <v>4129.4614999999994</v>
      </c>
      <c r="E4527" s="270">
        <v>2096.2581</v>
      </c>
      <c r="F4527" s="270">
        <v>176.3699</v>
      </c>
      <c r="G4527" s="270">
        <v>2169.5221499999998</v>
      </c>
      <c r="H4527" s="270">
        <v>18953.018650000002</v>
      </c>
    </row>
    <row r="4528" spans="1:8">
      <c r="A4528" s="268">
        <v>42193</v>
      </c>
      <c r="B4528" s="269" t="s">
        <v>198</v>
      </c>
      <c r="C4528" s="270">
        <v>8938.4316999999992</v>
      </c>
      <c r="D4528" s="270">
        <v>3555.4828500000003</v>
      </c>
      <c r="E4528" s="270">
        <v>1804.8866</v>
      </c>
      <c r="F4528" s="270">
        <v>151.85504999999998</v>
      </c>
      <c r="G4528" s="270">
        <v>1867.9668000000001</v>
      </c>
      <c r="H4528" s="270">
        <v>16318.622999999998</v>
      </c>
    </row>
    <row r="4529" spans="1:8">
      <c r="A4529" s="268">
        <v>42193</v>
      </c>
      <c r="B4529" s="269" t="s">
        <v>199</v>
      </c>
      <c r="C4529" s="270">
        <v>12122.77565</v>
      </c>
      <c r="D4529" s="270">
        <v>4822.1341499999999</v>
      </c>
      <c r="E4529" s="270">
        <v>2447.8827000000001</v>
      </c>
      <c r="F4529" s="270">
        <v>205.95415</v>
      </c>
      <c r="G4529" s="270">
        <v>2533.4360499999998</v>
      </c>
      <c r="H4529" s="270">
        <v>22132.182700000001</v>
      </c>
    </row>
    <row r="4530" spans="1:8">
      <c r="A4530" s="268">
        <v>42193</v>
      </c>
      <c r="B4530" s="269" t="s">
        <v>200</v>
      </c>
      <c r="C4530" s="270">
        <v>10889.120499999999</v>
      </c>
      <c r="D4530" s="270">
        <v>4331.4172499999995</v>
      </c>
      <c r="E4530" s="270">
        <v>2198.7782999999999</v>
      </c>
      <c r="F4530" s="270">
        <v>184.9957</v>
      </c>
      <c r="G4530" s="270">
        <v>2275.6242499999998</v>
      </c>
      <c r="H4530" s="270">
        <v>19879.935999999998</v>
      </c>
    </row>
    <row r="4531" spans="1:8">
      <c r="A4531" s="268">
        <v>42193</v>
      </c>
      <c r="B4531" s="269" t="s">
        <v>201</v>
      </c>
      <c r="C4531" s="270">
        <v>8880.5339499999991</v>
      </c>
      <c r="D4531" s="270">
        <v>3532.4529499999999</v>
      </c>
      <c r="E4531" s="270">
        <v>1793.1956999999998</v>
      </c>
      <c r="F4531" s="270">
        <v>150.8716</v>
      </c>
      <c r="G4531" s="270">
        <v>1855.8670500000001</v>
      </c>
      <c r="H4531" s="270">
        <v>16212.921249999998</v>
      </c>
    </row>
    <row r="4532" spans="1:8">
      <c r="A4532" s="268">
        <v>42193</v>
      </c>
      <c r="B4532" s="269" t="s">
        <v>202</v>
      </c>
      <c r="C4532" s="270">
        <v>5460.1475500000006</v>
      </c>
      <c r="D4532" s="270">
        <v>2171.90895</v>
      </c>
      <c r="E4532" s="270">
        <v>1102.5367000000001</v>
      </c>
      <c r="F4532" s="270">
        <v>92.763049999999993</v>
      </c>
      <c r="G4532" s="270">
        <v>1141.0697499999999</v>
      </c>
      <c r="H4532" s="270">
        <v>9968.4259999999995</v>
      </c>
    </row>
    <row r="4533" spans="1:8">
      <c r="A4533" s="268">
        <v>42193</v>
      </c>
      <c r="B4533" s="269" t="s">
        <v>203</v>
      </c>
      <c r="C4533" s="270">
        <v>2280.2575999999999</v>
      </c>
      <c r="D4533" s="270">
        <v>907.02904999999998</v>
      </c>
      <c r="E4533" s="270">
        <v>460.43904999999995</v>
      </c>
      <c r="F4533" s="270">
        <v>38.739600000000003</v>
      </c>
      <c r="G4533" s="270">
        <v>476.53125</v>
      </c>
      <c r="H4533" s="270">
        <v>4162.9965499999998</v>
      </c>
    </row>
    <row r="4534" spans="1:8">
      <c r="A4534" s="268">
        <v>42193</v>
      </c>
      <c r="B4534" s="269" t="s">
        <v>204</v>
      </c>
      <c r="C4534" s="270">
        <v>400.82684999999998</v>
      </c>
      <c r="D4534" s="270">
        <v>159.43875</v>
      </c>
      <c r="E4534" s="270">
        <v>80.936999999999998</v>
      </c>
      <c r="F4534" s="270">
        <v>6.8093499999999993</v>
      </c>
      <c r="G4534" s="270">
        <v>83.764949999999999</v>
      </c>
      <c r="H4534" s="270">
        <v>731.77689999999996</v>
      </c>
    </row>
    <row r="4535" spans="1:8">
      <c r="A4535" s="268">
        <v>42193</v>
      </c>
      <c r="B4535" s="269" t="s">
        <v>205</v>
      </c>
      <c r="C4535" s="270">
        <v>31.175449999999998</v>
      </c>
      <c r="D4535" s="270">
        <v>12.400650000000001</v>
      </c>
      <c r="E4535" s="270">
        <v>6.2950999999999997</v>
      </c>
      <c r="F4535" s="270">
        <v>0.52954999999999997</v>
      </c>
      <c r="G4535" s="270">
        <v>6.51525</v>
      </c>
      <c r="H4535" s="270">
        <v>56.91599999999999</v>
      </c>
    </row>
    <row r="4536" spans="1:8">
      <c r="A4536" s="268">
        <v>42193</v>
      </c>
      <c r="B4536" s="269" t="s">
        <v>71</v>
      </c>
      <c r="C4536" s="270">
        <v>0</v>
      </c>
      <c r="D4536" s="270">
        <v>0</v>
      </c>
      <c r="E4536" s="270">
        <v>0</v>
      </c>
      <c r="F4536" s="270">
        <v>0</v>
      </c>
      <c r="G4536" s="270">
        <v>0</v>
      </c>
      <c r="H4536" s="270">
        <v>0</v>
      </c>
    </row>
    <row r="4537" spans="1:8">
      <c r="A4537" s="268">
        <v>42193</v>
      </c>
      <c r="B4537" s="269" t="s">
        <v>206</v>
      </c>
      <c r="C4537" s="270">
        <v>0</v>
      </c>
      <c r="D4537" s="270">
        <v>0</v>
      </c>
      <c r="E4537" s="270">
        <v>0</v>
      </c>
      <c r="F4537" s="270">
        <v>0</v>
      </c>
      <c r="G4537" s="270">
        <v>0</v>
      </c>
      <c r="H4537" s="270">
        <v>0</v>
      </c>
    </row>
    <row r="4538" spans="1:8">
      <c r="A4538" s="268">
        <v>42194</v>
      </c>
      <c r="B4538" s="269" t="s">
        <v>185</v>
      </c>
      <c r="C4538" s="270">
        <v>0</v>
      </c>
      <c r="D4538" s="270">
        <v>0</v>
      </c>
      <c r="E4538" s="270">
        <v>0</v>
      </c>
      <c r="F4538" s="270">
        <v>0</v>
      </c>
      <c r="G4538" s="270">
        <v>0</v>
      </c>
      <c r="H4538" s="270">
        <v>0</v>
      </c>
    </row>
    <row r="4539" spans="1:8">
      <c r="A4539" s="268">
        <v>42194</v>
      </c>
      <c r="B4539" s="269" t="s">
        <v>186</v>
      </c>
      <c r="C4539" s="270">
        <v>0</v>
      </c>
      <c r="D4539" s="270">
        <v>0</v>
      </c>
      <c r="E4539" s="270">
        <v>0</v>
      </c>
      <c r="F4539" s="270">
        <v>0</v>
      </c>
      <c r="G4539" s="270">
        <v>0</v>
      </c>
      <c r="H4539" s="270">
        <v>0</v>
      </c>
    </row>
    <row r="4540" spans="1:8">
      <c r="A4540" s="268">
        <v>42194</v>
      </c>
      <c r="B4540" s="269" t="s">
        <v>187</v>
      </c>
      <c r="C4540" s="270">
        <v>0</v>
      </c>
      <c r="D4540" s="270">
        <v>0</v>
      </c>
      <c r="E4540" s="270">
        <v>0</v>
      </c>
      <c r="F4540" s="270">
        <v>0</v>
      </c>
      <c r="G4540" s="270">
        <v>0</v>
      </c>
      <c r="H4540" s="270">
        <v>0</v>
      </c>
    </row>
    <row r="4541" spans="1:8">
      <c r="A4541" s="268">
        <v>42194</v>
      </c>
      <c r="B4541" s="269" t="s">
        <v>188</v>
      </c>
      <c r="C4541" s="270">
        <v>0</v>
      </c>
      <c r="D4541" s="270">
        <v>0</v>
      </c>
      <c r="E4541" s="270">
        <v>0</v>
      </c>
      <c r="F4541" s="270">
        <v>0</v>
      </c>
      <c r="G4541" s="270">
        <v>0</v>
      </c>
      <c r="H4541" s="270">
        <v>0</v>
      </c>
    </row>
    <row r="4542" spans="1:8">
      <c r="A4542" s="268">
        <v>42194</v>
      </c>
      <c r="B4542" s="269" t="s">
        <v>189</v>
      </c>
      <c r="C4542" s="270">
        <v>0</v>
      </c>
      <c r="D4542" s="270">
        <v>0</v>
      </c>
      <c r="E4542" s="270">
        <v>0</v>
      </c>
      <c r="F4542" s="270">
        <v>0</v>
      </c>
      <c r="G4542" s="270">
        <v>0</v>
      </c>
      <c r="H4542" s="270">
        <v>0</v>
      </c>
    </row>
    <row r="4543" spans="1:8">
      <c r="A4543" s="268">
        <v>42194</v>
      </c>
      <c r="B4543" s="269" t="s">
        <v>190</v>
      </c>
      <c r="C4543" s="270">
        <v>0</v>
      </c>
      <c r="D4543" s="270">
        <v>0</v>
      </c>
      <c r="E4543" s="270">
        <v>0</v>
      </c>
      <c r="F4543" s="270">
        <v>0</v>
      </c>
      <c r="G4543" s="270">
        <v>0</v>
      </c>
      <c r="H4543" s="270">
        <v>0</v>
      </c>
    </row>
    <row r="4544" spans="1:8">
      <c r="A4544" s="268">
        <v>42194</v>
      </c>
      <c r="B4544" s="269" t="s">
        <v>191</v>
      </c>
      <c r="C4544" s="270">
        <v>97.979499999999987</v>
      </c>
      <c r="D4544" s="270">
        <v>38.974199999999996</v>
      </c>
      <c r="E4544" s="270">
        <v>19.784600000000001</v>
      </c>
      <c r="F4544" s="270">
        <v>1.6642999999999999</v>
      </c>
      <c r="G4544" s="270">
        <v>20.475649999999998</v>
      </c>
      <c r="H4544" s="270">
        <v>178.87824999999998</v>
      </c>
    </row>
    <row r="4545" spans="1:8">
      <c r="A4545" s="268">
        <v>42194</v>
      </c>
      <c r="B4545" s="269" t="s">
        <v>192</v>
      </c>
      <c r="C4545" s="270">
        <v>837.28229999999996</v>
      </c>
      <c r="D4545" s="270">
        <v>333.04954999999995</v>
      </c>
      <c r="E4545" s="270">
        <v>169.06754999999998</v>
      </c>
      <c r="F4545" s="270">
        <v>14.224749999999998</v>
      </c>
      <c r="G4545" s="270">
        <v>174.97674999999998</v>
      </c>
      <c r="H4545" s="270">
        <v>1528.6008999999999</v>
      </c>
    </row>
    <row r="4546" spans="1:8">
      <c r="A4546" s="268">
        <v>42194</v>
      </c>
      <c r="B4546" s="269" t="s">
        <v>193</v>
      </c>
      <c r="C4546" s="270">
        <v>2939.39435</v>
      </c>
      <c r="D4546" s="270">
        <v>1169.2166499999998</v>
      </c>
      <c r="E4546" s="270">
        <v>593.53544999999997</v>
      </c>
      <c r="F4546" s="270">
        <v>49.9375</v>
      </c>
      <c r="G4546" s="270">
        <v>614.27885000000003</v>
      </c>
      <c r="H4546" s="270">
        <v>5366.3627999999999</v>
      </c>
    </row>
    <row r="4547" spans="1:8">
      <c r="A4547" s="268">
        <v>42194</v>
      </c>
      <c r="B4547" s="269" t="s">
        <v>65</v>
      </c>
      <c r="C4547" s="270">
        <v>6097.01685</v>
      </c>
      <c r="D4547" s="270">
        <v>2425.2395499999998</v>
      </c>
      <c r="E4547" s="270">
        <v>1231.1357499999999</v>
      </c>
      <c r="F4547" s="270">
        <v>103.58269999999999</v>
      </c>
      <c r="G4547" s="270">
        <v>1274.1636000000001</v>
      </c>
      <c r="H4547" s="270">
        <v>11131.13845</v>
      </c>
    </row>
    <row r="4548" spans="1:8">
      <c r="A4548" s="268">
        <v>42194</v>
      </c>
      <c r="B4548" s="269" t="s">
        <v>194</v>
      </c>
      <c r="C4548" s="270">
        <v>9757.8988499999996</v>
      </c>
      <c r="D4548" s="270">
        <v>3881.4459499999998</v>
      </c>
      <c r="E4548" s="270">
        <v>1970.3569499999999</v>
      </c>
      <c r="F4548" s="270">
        <v>165.77719999999999</v>
      </c>
      <c r="G4548" s="270">
        <v>2039.22055</v>
      </c>
      <c r="H4548" s="270">
        <v>17814.699499999999</v>
      </c>
    </row>
    <row r="4549" spans="1:8">
      <c r="A4549" s="268">
        <v>42194</v>
      </c>
      <c r="B4549" s="269" t="s">
        <v>195</v>
      </c>
      <c r="C4549" s="270">
        <v>12550.32395</v>
      </c>
      <c r="D4549" s="270">
        <v>4992.2021500000001</v>
      </c>
      <c r="E4549" s="270">
        <v>2534.2154999999998</v>
      </c>
      <c r="F4549" s="270">
        <v>213.21824999999998</v>
      </c>
      <c r="G4549" s="270">
        <v>2622.7855</v>
      </c>
      <c r="H4549" s="270">
        <v>22912.745350000001</v>
      </c>
    </row>
    <row r="4550" spans="1:8">
      <c r="A4550" s="268">
        <v>42194</v>
      </c>
      <c r="B4550" s="269" t="s">
        <v>196</v>
      </c>
      <c r="C4550" s="270">
        <v>13917.5872</v>
      </c>
      <c r="D4550" s="270">
        <v>5536.0653000000002</v>
      </c>
      <c r="E4550" s="270">
        <v>2810.2988999999998</v>
      </c>
      <c r="F4550" s="270">
        <v>236.4462</v>
      </c>
      <c r="G4550" s="270">
        <v>2908.5180999999998</v>
      </c>
      <c r="H4550" s="270">
        <v>25408.915700000001</v>
      </c>
    </row>
    <row r="4551" spans="1:8">
      <c r="A4551" s="268">
        <v>42194</v>
      </c>
      <c r="B4551" s="269" t="s">
        <v>197</v>
      </c>
      <c r="C4551" s="270">
        <v>12585.95255</v>
      </c>
      <c r="D4551" s="270">
        <v>5006.3742000000002</v>
      </c>
      <c r="E4551" s="270">
        <v>2541.4098999999997</v>
      </c>
      <c r="F4551" s="270">
        <v>213.82344999999998</v>
      </c>
      <c r="G4551" s="270">
        <v>2630.2314999999999</v>
      </c>
      <c r="H4551" s="270">
        <v>22977.7916</v>
      </c>
    </row>
    <row r="4552" spans="1:8">
      <c r="A4552" s="268">
        <v>42194</v>
      </c>
      <c r="B4552" s="269" t="s">
        <v>198</v>
      </c>
      <c r="C4552" s="270">
        <v>10020.66275</v>
      </c>
      <c r="D4552" s="270">
        <v>3985.9670499999997</v>
      </c>
      <c r="E4552" s="270">
        <v>2023.4156499999999</v>
      </c>
      <c r="F4552" s="270">
        <v>170.2414</v>
      </c>
      <c r="G4552" s="270">
        <v>2094.1331</v>
      </c>
      <c r="H4552" s="270">
        <v>18294.41995</v>
      </c>
    </row>
    <row r="4553" spans="1:8">
      <c r="A4553" s="268">
        <v>42194</v>
      </c>
      <c r="B4553" s="269" t="s">
        <v>199</v>
      </c>
      <c r="C4553" s="270">
        <v>5776.3552</v>
      </c>
      <c r="D4553" s="270">
        <v>2297.6885499999999</v>
      </c>
      <c r="E4553" s="270">
        <v>1166.3869999999999</v>
      </c>
      <c r="F4553" s="270">
        <v>98.135050000000007</v>
      </c>
      <c r="G4553" s="270">
        <v>1207.1513</v>
      </c>
      <c r="H4553" s="270">
        <v>10545.717099999998</v>
      </c>
    </row>
    <row r="4554" spans="1:8">
      <c r="A4554" s="268">
        <v>42194</v>
      </c>
      <c r="B4554" s="269" t="s">
        <v>200</v>
      </c>
      <c r="C4554" s="270">
        <v>4916.8054499999998</v>
      </c>
      <c r="D4554" s="270">
        <v>1955.7811499999998</v>
      </c>
      <c r="E4554" s="270">
        <v>992.82209999999998</v>
      </c>
      <c r="F4554" s="270">
        <v>83.532049999999998</v>
      </c>
      <c r="G4554" s="270">
        <v>1027.5216499999999</v>
      </c>
      <c r="H4554" s="270">
        <v>8976.4624000000003</v>
      </c>
    </row>
    <row r="4555" spans="1:8">
      <c r="A4555" s="268">
        <v>42194</v>
      </c>
      <c r="B4555" s="269" t="s">
        <v>201</v>
      </c>
      <c r="C4555" s="270">
        <v>5224.1059499999992</v>
      </c>
      <c r="D4555" s="270">
        <v>2078.0171</v>
      </c>
      <c r="E4555" s="270">
        <v>1054.8738000000001</v>
      </c>
      <c r="F4555" s="270">
        <v>88.752750000000006</v>
      </c>
      <c r="G4555" s="270">
        <v>1091.7417</v>
      </c>
      <c r="H4555" s="270">
        <v>9537.4913000000015</v>
      </c>
    </row>
    <row r="4556" spans="1:8">
      <c r="A4556" s="268">
        <v>42194</v>
      </c>
      <c r="B4556" s="269" t="s">
        <v>202</v>
      </c>
      <c r="C4556" s="270">
        <v>3705.4185999999995</v>
      </c>
      <c r="D4556" s="270">
        <v>1473.9221</v>
      </c>
      <c r="E4556" s="270">
        <v>748.21419999999989</v>
      </c>
      <c r="F4556" s="270">
        <v>62.951850000000007</v>
      </c>
      <c r="G4556" s="270">
        <v>774.36359999999991</v>
      </c>
      <c r="H4556" s="270">
        <v>6764.8703499999983</v>
      </c>
    </row>
    <row r="4557" spans="1:8">
      <c r="A4557" s="268">
        <v>42194</v>
      </c>
      <c r="B4557" s="269" t="s">
        <v>203</v>
      </c>
      <c r="C4557" s="270">
        <v>2191.1852499999995</v>
      </c>
      <c r="D4557" s="270">
        <v>871.59850000000006</v>
      </c>
      <c r="E4557" s="270">
        <v>442.45389999999998</v>
      </c>
      <c r="F4557" s="270">
        <v>37.225749999999998</v>
      </c>
      <c r="G4557" s="270">
        <v>457.9171</v>
      </c>
      <c r="H4557" s="270">
        <v>4000.3804999999988</v>
      </c>
    </row>
    <row r="4558" spans="1:8">
      <c r="A4558" s="268">
        <v>42194</v>
      </c>
      <c r="B4558" s="269" t="s">
        <v>204</v>
      </c>
      <c r="C4558" s="270">
        <v>752.66309999999999</v>
      </c>
      <c r="D4558" s="270">
        <v>299.3904</v>
      </c>
      <c r="E4558" s="270">
        <v>151.98084999999998</v>
      </c>
      <c r="F4558" s="270">
        <v>12.7874</v>
      </c>
      <c r="G4558" s="270">
        <v>157.29250000000002</v>
      </c>
      <c r="H4558" s="270">
        <v>1374.1142500000001</v>
      </c>
    </row>
    <row r="4559" spans="1:8">
      <c r="A4559" s="268">
        <v>42194</v>
      </c>
      <c r="B4559" s="269" t="s">
        <v>205</v>
      </c>
      <c r="C4559" s="270">
        <v>66.804050000000004</v>
      </c>
      <c r="D4559" s="270">
        <v>26.572700000000001</v>
      </c>
      <c r="E4559" s="270">
        <v>13.4895</v>
      </c>
      <c r="F4559" s="270">
        <v>1.1347499999999999</v>
      </c>
      <c r="G4559" s="270">
        <v>13.96125</v>
      </c>
      <c r="H4559" s="270">
        <v>121.96225000000001</v>
      </c>
    </row>
    <row r="4560" spans="1:8">
      <c r="A4560" s="268">
        <v>42194</v>
      </c>
      <c r="B4560" s="269" t="s">
        <v>71</v>
      </c>
      <c r="C4560" s="270">
        <v>0</v>
      </c>
      <c r="D4560" s="270">
        <v>0</v>
      </c>
      <c r="E4560" s="270">
        <v>0</v>
      </c>
      <c r="F4560" s="270">
        <v>0</v>
      </c>
      <c r="G4560" s="270">
        <v>0</v>
      </c>
      <c r="H4560" s="270">
        <v>0</v>
      </c>
    </row>
    <row r="4561" spans="1:8">
      <c r="A4561" s="268">
        <v>42194</v>
      </c>
      <c r="B4561" s="269" t="s">
        <v>206</v>
      </c>
      <c r="C4561" s="270">
        <v>0</v>
      </c>
      <c r="D4561" s="270">
        <v>0</v>
      </c>
      <c r="E4561" s="270">
        <v>0</v>
      </c>
      <c r="F4561" s="270">
        <v>0</v>
      </c>
      <c r="G4561" s="270">
        <v>0</v>
      </c>
      <c r="H4561" s="270">
        <v>0</v>
      </c>
    </row>
    <row r="4562" spans="1:8">
      <c r="A4562" s="268">
        <v>42195</v>
      </c>
      <c r="B4562" s="269" t="s">
        <v>185</v>
      </c>
      <c r="C4562" s="270">
        <v>0</v>
      </c>
      <c r="D4562" s="270">
        <v>0</v>
      </c>
      <c r="E4562" s="270">
        <v>0</v>
      </c>
      <c r="F4562" s="270">
        <v>0</v>
      </c>
      <c r="G4562" s="270">
        <v>0</v>
      </c>
      <c r="H4562" s="270">
        <v>0</v>
      </c>
    </row>
    <row r="4563" spans="1:8">
      <c r="A4563" s="268">
        <v>42195</v>
      </c>
      <c r="B4563" s="269" t="s">
        <v>186</v>
      </c>
      <c r="C4563" s="270">
        <v>0</v>
      </c>
      <c r="D4563" s="270">
        <v>0</v>
      </c>
      <c r="E4563" s="270">
        <v>0</v>
      </c>
      <c r="F4563" s="270">
        <v>0</v>
      </c>
      <c r="G4563" s="270">
        <v>0</v>
      </c>
      <c r="H4563" s="270">
        <v>0</v>
      </c>
    </row>
    <row r="4564" spans="1:8">
      <c r="A4564" s="268">
        <v>42195</v>
      </c>
      <c r="B4564" s="269" t="s">
        <v>187</v>
      </c>
      <c r="C4564" s="270">
        <v>0</v>
      </c>
      <c r="D4564" s="270">
        <v>0</v>
      </c>
      <c r="E4564" s="270">
        <v>0</v>
      </c>
      <c r="F4564" s="270">
        <v>0</v>
      </c>
      <c r="G4564" s="270">
        <v>0</v>
      </c>
      <c r="H4564" s="270">
        <v>0</v>
      </c>
    </row>
    <row r="4565" spans="1:8">
      <c r="A4565" s="268">
        <v>42195</v>
      </c>
      <c r="B4565" s="269" t="s">
        <v>188</v>
      </c>
      <c r="C4565" s="270">
        <v>0</v>
      </c>
      <c r="D4565" s="270">
        <v>0</v>
      </c>
      <c r="E4565" s="270">
        <v>0</v>
      </c>
      <c r="F4565" s="270">
        <v>0</v>
      </c>
      <c r="G4565" s="270">
        <v>0</v>
      </c>
      <c r="H4565" s="270">
        <v>0</v>
      </c>
    </row>
    <row r="4566" spans="1:8">
      <c r="A4566" s="268">
        <v>42195</v>
      </c>
      <c r="B4566" s="269" t="s">
        <v>189</v>
      </c>
      <c r="C4566" s="270">
        <v>0</v>
      </c>
      <c r="D4566" s="270">
        <v>0</v>
      </c>
      <c r="E4566" s="270">
        <v>0</v>
      </c>
      <c r="F4566" s="270">
        <v>0</v>
      </c>
      <c r="G4566" s="270">
        <v>0</v>
      </c>
      <c r="H4566" s="270">
        <v>0</v>
      </c>
    </row>
    <row r="4567" spans="1:8">
      <c r="A4567" s="268">
        <v>42195</v>
      </c>
      <c r="B4567" s="269" t="s">
        <v>190</v>
      </c>
      <c r="C4567" s="270">
        <v>0</v>
      </c>
      <c r="D4567" s="270">
        <v>0</v>
      </c>
      <c r="E4567" s="270">
        <v>0</v>
      </c>
      <c r="F4567" s="270">
        <v>0</v>
      </c>
      <c r="G4567" s="270">
        <v>0</v>
      </c>
      <c r="H4567" s="270">
        <v>0</v>
      </c>
    </row>
    <row r="4568" spans="1:8">
      <c r="A4568" s="268">
        <v>42195</v>
      </c>
      <c r="B4568" s="269" t="s">
        <v>191</v>
      </c>
      <c r="C4568" s="270">
        <v>120.24779999999998</v>
      </c>
      <c r="D4568" s="270">
        <v>47.831199999999995</v>
      </c>
      <c r="E4568" s="270">
        <v>24.281099999999999</v>
      </c>
      <c r="F4568" s="270">
        <v>2.0425499999999999</v>
      </c>
      <c r="G4568" s="270">
        <v>25.1294</v>
      </c>
      <c r="H4568" s="270">
        <v>219.53204999999997</v>
      </c>
    </row>
    <row r="4569" spans="1:8">
      <c r="A4569" s="268">
        <v>42195</v>
      </c>
      <c r="B4569" s="269" t="s">
        <v>192</v>
      </c>
      <c r="C4569" s="270">
        <v>886.27204999999992</v>
      </c>
      <c r="D4569" s="270">
        <v>352.53665000000001</v>
      </c>
      <c r="E4569" s="270">
        <v>178.95984999999999</v>
      </c>
      <c r="F4569" s="270">
        <v>15.056899999999999</v>
      </c>
      <c r="G4569" s="270">
        <v>185.21414999999999</v>
      </c>
      <c r="H4569" s="270">
        <v>1618.0396000000001</v>
      </c>
    </row>
    <row r="4570" spans="1:8">
      <c r="A4570" s="268">
        <v>42195</v>
      </c>
      <c r="B4570" s="269" t="s">
        <v>193</v>
      </c>
      <c r="C4570" s="270">
        <v>2926.0331999999999</v>
      </c>
      <c r="D4570" s="270">
        <v>1163.90245</v>
      </c>
      <c r="E4570" s="270">
        <v>590.83754999999996</v>
      </c>
      <c r="F4570" s="270">
        <v>49.710549999999998</v>
      </c>
      <c r="G4570" s="270">
        <v>611.48659999999995</v>
      </c>
      <c r="H4570" s="270">
        <v>5341.9703500000005</v>
      </c>
    </row>
    <row r="4571" spans="1:8">
      <c r="A4571" s="268">
        <v>42195</v>
      </c>
      <c r="B4571" s="269" t="s">
        <v>65</v>
      </c>
      <c r="C4571" s="270">
        <v>5941.1395999999995</v>
      </c>
      <c r="D4571" s="270">
        <v>2363.2354500000001</v>
      </c>
      <c r="E4571" s="270">
        <v>1199.6602499999999</v>
      </c>
      <c r="F4571" s="270">
        <v>100.93409999999999</v>
      </c>
      <c r="G4571" s="270">
        <v>1241.5881999999999</v>
      </c>
      <c r="H4571" s="270">
        <v>10846.557599999998</v>
      </c>
    </row>
    <row r="4572" spans="1:8">
      <c r="A4572" s="268">
        <v>42195</v>
      </c>
      <c r="B4572" s="269" t="s">
        <v>194</v>
      </c>
      <c r="C4572" s="270">
        <v>7842.8386500000006</v>
      </c>
      <c r="D4572" s="270">
        <v>3119.6835999999998</v>
      </c>
      <c r="E4572" s="270">
        <v>1583.6596499999998</v>
      </c>
      <c r="F4572" s="270">
        <v>133.24260000000001</v>
      </c>
      <c r="G4572" s="270">
        <v>1639.0082499999999</v>
      </c>
      <c r="H4572" s="270">
        <v>14318.43275</v>
      </c>
    </row>
    <row r="4573" spans="1:8">
      <c r="A4573" s="268">
        <v>42195</v>
      </c>
      <c r="B4573" s="269" t="s">
        <v>195</v>
      </c>
      <c r="C4573" s="270">
        <v>11842.196599999999</v>
      </c>
      <c r="D4573" s="270">
        <v>4710.5274499999996</v>
      </c>
      <c r="E4573" s="270">
        <v>2391.2276499999998</v>
      </c>
      <c r="F4573" s="270">
        <v>201.18735000000001</v>
      </c>
      <c r="G4573" s="270">
        <v>2474.7996499999999</v>
      </c>
      <c r="H4573" s="270">
        <v>21619.938699999995</v>
      </c>
    </row>
    <row r="4574" spans="1:8">
      <c r="A4574" s="268">
        <v>42195</v>
      </c>
      <c r="B4574" s="269" t="s">
        <v>196</v>
      </c>
      <c r="C4574" s="270">
        <v>11178.6067</v>
      </c>
      <c r="D4574" s="270">
        <v>4446.5676000000003</v>
      </c>
      <c r="E4574" s="270">
        <v>2257.2319499999999</v>
      </c>
      <c r="F4574" s="270">
        <v>189.91379999999998</v>
      </c>
      <c r="G4574" s="270">
        <v>2336.1221499999997</v>
      </c>
      <c r="H4574" s="270">
        <v>20408.442200000001</v>
      </c>
    </row>
    <row r="4575" spans="1:8">
      <c r="A4575" s="268">
        <v>42195</v>
      </c>
      <c r="B4575" s="269" t="s">
        <v>197</v>
      </c>
      <c r="C4575" s="270">
        <v>5981.2222000000002</v>
      </c>
      <c r="D4575" s="270">
        <v>2379.1797499999998</v>
      </c>
      <c r="E4575" s="270">
        <v>1207.75395</v>
      </c>
      <c r="F4575" s="270">
        <v>101.61494999999999</v>
      </c>
      <c r="G4575" s="270">
        <v>1249.96495</v>
      </c>
      <c r="H4575" s="270">
        <v>10919.7358</v>
      </c>
    </row>
    <row r="4576" spans="1:8">
      <c r="A4576" s="268">
        <v>42195</v>
      </c>
      <c r="B4576" s="269" t="s">
        <v>198</v>
      </c>
      <c r="C4576" s="270">
        <v>9927.1372499999998</v>
      </c>
      <c r="D4576" s="270">
        <v>3948.7642499999997</v>
      </c>
      <c r="E4576" s="270">
        <v>2004.53035</v>
      </c>
      <c r="F4576" s="270">
        <v>168.65275</v>
      </c>
      <c r="G4576" s="270">
        <v>2074.5882000000001</v>
      </c>
      <c r="H4576" s="270">
        <v>18123.6728</v>
      </c>
    </row>
    <row r="4577" spans="1:8">
      <c r="A4577" s="268">
        <v>42195</v>
      </c>
      <c r="B4577" s="269" t="s">
        <v>199</v>
      </c>
      <c r="C4577" s="270">
        <v>12496.8802</v>
      </c>
      <c r="D4577" s="270">
        <v>4970.9436500000002</v>
      </c>
      <c r="E4577" s="270">
        <v>2523.4238999999998</v>
      </c>
      <c r="F4577" s="270">
        <v>212.31044999999997</v>
      </c>
      <c r="G4577" s="270">
        <v>2611.6164999999996</v>
      </c>
      <c r="H4577" s="270">
        <v>22815.174699999996</v>
      </c>
    </row>
    <row r="4578" spans="1:8">
      <c r="A4578" s="268">
        <v>42195</v>
      </c>
      <c r="B4578" s="269" t="s">
        <v>200</v>
      </c>
      <c r="C4578" s="270">
        <v>11116.255800000001</v>
      </c>
      <c r="D4578" s="270">
        <v>4421.7663000000002</v>
      </c>
      <c r="E4578" s="270">
        <v>2244.6425999999997</v>
      </c>
      <c r="F4578" s="270">
        <v>188.85469999999998</v>
      </c>
      <c r="G4578" s="270">
        <v>2323.0916499999998</v>
      </c>
      <c r="H4578" s="270">
        <v>20294.611050000003</v>
      </c>
    </row>
    <row r="4579" spans="1:8">
      <c r="A4579" s="268">
        <v>42195</v>
      </c>
      <c r="B4579" s="269" t="s">
        <v>201</v>
      </c>
      <c r="C4579" s="270">
        <v>8457.4396500000003</v>
      </c>
      <c r="D4579" s="270">
        <v>3364.1563500000002</v>
      </c>
      <c r="E4579" s="270">
        <v>1707.76305</v>
      </c>
      <c r="F4579" s="270">
        <v>143.684</v>
      </c>
      <c r="G4579" s="270">
        <v>1767.4483500000001</v>
      </c>
      <c r="H4579" s="270">
        <v>15440.491399999999</v>
      </c>
    </row>
    <row r="4580" spans="1:8">
      <c r="A4580" s="268">
        <v>42195</v>
      </c>
      <c r="B4580" s="269" t="s">
        <v>202</v>
      </c>
      <c r="C4580" s="270">
        <v>5037.0532499999999</v>
      </c>
      <c r="D4580" s="270">
        <v>2003.6123499999999</v>
      </c>
      <c r="E4580" s="270">
        <v>1017.1032</v>
      </c>
      <c r="F4580" s="270">
        <v>85.574600000000004</v>
      </c>
      <c r="G4580" s="270">
        <v>1052.6510499999999</v>
      </c>
      <c r="H4580" s="270">
        <v>9195.9944499999983</v>
      </c>
    </row>
    <row r="4581" spans="1:8">
      <c r="A4581" s="268">
        <v>42195</v>
      </c>
      <c r="B4581" s="269" t="s">
        <v>203</v>
      </c>
      <c r="C4581" s="270">
        <v>1995.2254</v>
      </c>
      <c r="D4581" s="270">
        <v>793.65009999999995</v>
      </c>
      <c r="E4581" s="270">
        <v>402.88470000000001</v>
      </c>
      <c r="F4581" s="270">
        <v>33.897149999999996</v>
      </c>
      <c r="G4581" s="270">
        <v>416.96494999999999</v>
      </c>
      <c r="H4581" s="270">
        <v>3642.6223</v>
      </c>
    </row>
    <row r="4582" spans="1:8">
      <c r="A4582" s="268">
        <v>42195</v>
      </c>
      <c r="B4582" s="269" t="s">
        <v>204</v>
      </c>
      <c r="C4582" s="270">
        <v>378.55854999999997</v>
      </c>
      <c r="D4582" s="270">
        <v>150.58089999999999</v>
      </c>
      <c r="E4582" s="270">
        <v>76.4405</v>
      </c>
      <c r="F4582" s="270">
        <v>6.4310999999999998</v>
      </c>
      <c r="G4582" s="270">
        <v>79.112049999999996</v>
      </c>
      <c r="H4582" s="270">
        <v>691.12310000000014</v>
      </c>
    </row>
    <row r="4583" spans="1:8">
      <c r="A4583" s="268">
        <v>42195</v>
      </c>
      <c r="B4583" s="269" t="s">
        <v>205</v>
      </c>
      <c r="C4583" s="270">
        <v>13.361149999999999</v>
      </c>
      <c r="D4583" s="270">
        <v>5.3141999999999996</v>
      </c>
      <c r="E4583" s="270">
        <v>2.6978999999999997</v>
      </c>
      <c r="F4583" s="270">
        <v>0.22695000000000001</v>
      </c>
      <c r="G4583" s="270">
        <v>2.7922500000000001</v>
      </c>
      <c r="H4583" s="270">
        <v>24.39245</v>
      </c>
    </row>
    <row r="4584" spans="1:8">
      <c r="A4584" s="268">
        <v>42195</v>
      </c>
      <c r="B4584" s="269" t="s">
        <v>71</v>
      </c>
      <c r="C4584" s="270">
        <v>0</v>
      </c>
      <c r="D4584" s="270">
        <v>0</v>
      </c>
      <c r="E4584" s="270">
        <v>0</v>
      </c>
      <c r="F4584" s="270">
        <v>0</v>
      </c>
      <c r="G4584" s="270">
        <v>0</v>
      </c>
      <c r="H4584" s="270">
        <v>0</v>
      </c>
    </row>
    <row r="4585" spans="1:8">
      <c r="A4585" s="268">
        <v>42195</v>
      </c>
      <c r="B4585" s="269" t="s">
        <v>206</v>
      </c>
      <c r="C4585" s="270">
        <v>0</v>
      </c>
      <c r="D4585" s="270">
        <v>0</v>
      </c>
      <c r="E4585" s="270">
        <v>0</v>
      </c>
      <c r="F4585" s="270">
        <v>0</v>
      </c>
      <c r="G4585" s="270">
        <v>0</v>
      </c>
      <c r="H4585" s="270">
        <v>0</v>
      </c>
    </row>
    <row r="4586" spans="1:8">
      <c r="A4586" s="268">
        <v>42196</v>
      </c>
      <c r="B4586" s="269" t="s">
        <v>185</v>
      </c>
      <c r="C4586" s="270">
        <v>0</v>
      </c>
      <c r="D4586" s="270">
        <v>0</v>
      </c>
      <c r="E4586" s="270">
        <v>0</v>
      </c>
      <c r="F4586" s="270">
        <v>0</v>
      </c>
      <c r="G4586" s="270">
        <v>0</v>
      </c>
      <c r="H4586" s="270">
        <v>0</v>
      </c>
    </row>
    <row r="4587" spans="1:8">
      <c r="A4587" s="268">
        <v>42196</v>
      </c>
      <c r="B4587" s="269" t="s">
        <v>186</v>
      </c>
      <c r="C4587" s="270">
        <v>0</v>
      </c>
      <c r="D4587" s="270">
        <v>0</v>
      </c>
      <c r="E4587" s="270">
        <v>0</v>
      </c>
      <c r="F4587" s="270">
        <v>0</v>
      </c>
      <c r="G4587" s="270">
        <v>0</v>
      </c>
      <c r="H4587" s="270">
        <v>0</v>
      </c>
    </row>
    <row r="4588" spans="1:8">
      <c r="A4588" s="268">
        <v>42196</v>
      </c>
      <c r="B4588" s="269" t="s">
        <v>187</v>
      </c>
      <c r="C4588" s="270">
        <v>0</v>
      </c>
      <c r="D4588" s="270">
        <v>0</v>
      </c>
      <c r="E4588" s="270">
        <v>0</v>
      </c>
      <c r="F4588" s="270">
        <v>0</v>
      </c>
      <c r="G4588" s="270">
        <v>0</v>
      </c>
      <c r="H4588" s="270">
        <v>0</v>
      </c>
    </row>
    <row r="4589" spans="1:8">
      <c r="A4589" s="268">
        <v>42196</v>
      </c>
      <c r="B4589" s="269" t="s">
        <v>188</v>
      </c>
      <c r="C4589" s="270">
        <v>0</v>
      </c>
      <c r="D4589" s="270">
        <v>0</v>
      </c>
      <c r="E4589" s="270">
        <v>0</v>
      </c>
      <c r="F4589" s="270">
        <v>0</v>
      </c>
      <c r="G4589" s="270">
        <v>0</v>
      </c>
      <c r="H4589" s="270">
        <v>0</v>
      </c>
    </row>
    <row r="4590" spans="1:8">
      <c r="A4590" s="268">
        <v>42196</v>
      </c>
      <c r="B4590" s="269" t="s">
        <v>189</v>
      </c>
      <c r="C4590" s="270">
        <v>0</v>
      </c>
      <c r="D4590" s="270">
        <v>0</v>
      </c>
      <c r="E4590" s="270">
        <v>0</v>
      </c>
      <c r="F4590" s="270">
        <v>0</v>
      </c>
      <c r="G4590" s="270">
        <v>0</v>
      </c>
      <c r="H4590" s="270">
        <v>0</v>
      </c>
    </row>
    <row r="4591" spans="1:8">
      <c r="A4591" s="268">
        <v>42196</v>
      </c>
      <c r="B4591" s="269" t="s">
        <v>190</v>
      </c>
      <c r="C4591" s="270">
        <v>0</v>
      </c>
      <c r="D4591" s="270">
        <v>0</v>
      </c>
      <c r="E4591" s="270">
        <v>0</v>
      </c>
      <c r="F4591" s="270">
        <v>0</v>
      </c>
      <c r="G4591" s="270">
        <v>0</v>
      </c>
      <c r="H4591" s="270">
        <v>0</v>
      </c>
    </row>
    <row r="4592" spans="1:8">
      <c r="A4592" s="268">
        <v>42196</v>
      </c>
      <c r="B4592" s="269" t="s">
        <v>191</v>
      </c>
      <c r="C4592" s="270">
        <v>142.51609999999999</v>
      </c>
      <c r="D4592" s="270">
        <v>56.689049999999995</v>
      </c>
      <c r="E4592" s="270">
        <v>28.7776</v>
      </c>
      <c r="F4592" s="270">
        <v>2.4207999999999998</v>
      </c>
      <c r="G4592" s="270">
        <v>29.783149999999999</v>
      </c>
      <c r="H4592" s="270">
        <v>260.18669999999997</v>
      </c>
    </row>
    <row r="4593" spans="1:8">
      <c r="A4593" s="268">
        <v>42196</v>
      </c>
      <c r="B4593" s="269" t="s">
        <v>192</v>
      </c>
      <c r="C4593" s="270">
        <v>984.25154999999995</v>
      </c>
      <c r="D4593" s="270">
        <v>391.51085</v>
      </c>
      <c r="E4593" s="270">
        <v>198.74445</v>
      </c>
      <c r="F4593" s="270">
        <v>16.7212</v>
      </c>
      <c r="G4593" s="270">
        <v>205.69065000000001</v>
      </c>
      <c r="H4593" s="270">
        <v>1796.9186999999999</v>
      </c>
    </row>
    <row r="4594" spans="1:8">
      <c r="A4594" s="268">
        <v>42196</v>
      </c>
      <c r="B4594" s="269" t="s">
        <v>193</v>
      </c>
      <c r="C4594" s="270">
        <v>3077.4573</v>
      </c>
      <c r="D4594" s="270">
        <v>1224.1351500000001</v>
      </c>
      <c r="E4594" s="270">
        <v>621.41375000000005</v>
      </c>
      <c r="F4594" s="270">
        <v>52.282649999999997</v>
      </c>
      <c r="G4594" s="270">
        <v>643.13125000000002</v>
      </c>
      <c r="H4594" s="270">
        <v>5618.4200999999994</v>
      </c>
    </row>
    <row r="4595" spans="1:8">
      <c r="A4595" s="268">
        <v>42196</v>
      </c>
      <c r="B4595" s="269" t="s">
        <v>65</v>
      </c>
      <c r="C4595" s="270">
        <v>6043.5730999999996</v>
      </c>
      <c r="D4595" s="270">
        <v>2403.9810500000003</v>
      </c>
      <c r="E4595" s="270">
        <v>1220.3441500000001</v>
      </c>
      <c r="F4595" s="270">
        <v>102.67489999999999</v>
      </c>
      <c r="G4595" s="270">
        <v>1262.9946</v>
      </c>
      <c r="H4595" s="270">
        <v>11033.567800000001</v>
      </c>
    </row>
    <row r="4596" spans="1:8">
      <c r="A4596" s="268">
        <v>42196</v>
      </c>
      <c r="B4596" s="269" t="s">
        <v>194</v>
      </c>
      <c r="C4596" s="270">
        <v>9686.640800000001</v>
      </c>
      <c r="D4596" s="270">
        <v>3853.1018499999996</v>
      </c>
      <c r="E4596" s="270">
        <v>1955.9681500000002</v>
      </c>
      <c r="F4596" s="270">
        <v>164.5668</v>
      </c>
      <c r="G4596" s="270">
        <v>2024.32855</v>
      </c>
      <c r="H4596" s="270">
        <v>17684.60615</v>
      </c>
    </row>
    <row r="4597" spans="1:8">
      <c r="A4597" s="268">
        <v>42196</v>
      </c>
      <c r="B4597" s="269" t="s">
        <v>195</v>
      </c>
      <c r="C4597" s="270">
        <v>12572.59225</v>
      </c>
      <c r="D4597" s="270">
        <v>5001.0600000000004</v>
      </c>
      <c r="E4597" s="270">
        <v>2538.712</v>
      </c>
      <c r="F4597" s="270">
        <v>213.59649999999999</v>
      </c>
      <c r="G4597" s="270">
        <v>2627.4392499999999</v>
      </c>
      <c r="H4597" s="270">
        <v>22953.4</v>
      </c>
    </row>
    <row r="4598" spans="1:8">
      <c r="A4598" s="268">
        <v>42196</v>
      </c>
      <c r="B4598" s="269" t="s">
        <v>196</v>
      </c>
      <c r="C4598" s="270">
        <v>13988.84525</v>
      </c>
      <c r="D4598" s="270">
        <v>5564.4102499999999</v>
      </c>
      <c r="E4598" s="270">
        <v>2824.6876999999999</v>
      </c>
      <c r="F4598" s="270">
        <v>237.65744999999998</v>
      </c>
      <c r="G4598" s="270">
        <v>2923.4101000000001</v>
      </c>
      <c r="H4598" s="270">
        <v>25539.010750000001</v>
      </c>
    </row>
    <row r="4599" spans="1:8">
      <c r="A4599" s="268">
        <v>42196</v>
      </c>
      <c r="B4599" s="269" t="s">
        <v>197</v>
      </c>
      <c r="C4599" s="270">
        <v>14180.35195</v>
      </c>
      <c r="D4599" s="270">
        <v>5640.5864000000001</v>
      </c>
      <c r="E4599" s="270">
        <v>2863.3575999999998</v>
      </c>
      <c r="F4599" s="270">
        <v>240.91039999999998</v>
      </c>
      <c r="G4599" s="270">
        <v>2963.4306500000002</v>
      </c>
      <c r="H4599" s="270">
        <v>25888.636999999999</v>
      </c>
    </row>
    <row r="4600" spans="1:8">
      <c r="A4600" s="268">
        <v>42196</v>
      </c>
      <c r="B4600" s="269" t="s">
        <v>198</v>
      </c>
      <c r="C4600" s="270">
        <v>13454.4103</v>
      </c>
      <c r="D4600" s="270">
        <v>5351.8252499999999</v>
      </c>
      <c r="E4600" s="270">
        <v>2716.7725499999997</v>
      </c>
      <c r="F4600" s="270">
        <v>228.57775000000001</v>
      </c>
      <c r="G4600" s="270">
        <v>2811.7226500000002</v>
      </c>
      <c r="H4600" s="270">
        <v>24563.308500000003</v>
      </c>
    </row>
    <row r="4601" spans="1:8">
      <c r="A4601" s="268">
        <v>42196</v>
      </c>
      <c r="B4601" s="269" t="s">
        <v>199</v>
      </c>
      <c r="C4601" s="270">
        <v>10270.066350000001</v>
      </c>
      <c r="D4601" s="270">
        <v>4085.1731</v>
      </c>
      <c r="E4601" s="270">
        <v>2073.7755999999999</v>
      </c>
      <c r="F4601" s="270">
        <v>174.47864999999999</v>
      </c>
      <c r="G4601" s="270">
        <v>2146.2534000000001</v>
      </c>
      <c r="H4601" s="270">
        <v>18749.747100000001</v>
      </c>
    </row>
    <row r="4602" spans="1:8">
      <c r="A4602" s="268">
        <v>42196</v>
      </c>
      <c r="B4602" s="269" t="s">
        <v>200</v>
      </c>
      <c r="C4602" s="270">
        <v>9236.8242000000009</v>
      </c>
      <c r="D4602" s="270">
        <v>3674.1760000000004</v>
      </c>
      <c r="E4602" s="270">
        <v>1865.1397000000002</v>
      </c>
      <c r="F4602" s="270">
        <v>156.92444999999998</v>
      </c>
      <c r="G4602" s="270">
        <v>1930.3253499999998</v>
      </c>
      <c r="H4602" s="270">
        <v>16863.3897</v>
      </c>
    </row>
    <row r="4603" spans="1:8">
      <c r="A4603" s="268">
        <v>42196</v>
      </c>
      <c r="B4603" s="269" t="s">
        <v>201</v>
      </c>
      <c r="C4603" s="270">
        <v>7370.7546000000002</v>
      </c>
      <c r="D4603" s="270">
        <v>2931.8998999999999</v>
      </c>
      <c r="E4603" s="270">
        <v>1488.3346999999999</v>
      </c>
      <c r="F4603" s="270">
        <v>125.22199999999999</v>
      </c>
      <c r="G4603" s="270">
        <v>1540.3513</v>
      </c>
      <c r="H4603" s="270">
        <v>13456.5625</v>
      </c>
    </row>
    <row r="4604" spans="1:8">
      <c r="A4604" s="268">
        <v>42196</v>
      </c>
      <c r="B4604" s="269" t="s">
        <v>202</v>
      </c>
      <c r="C4604" s="270">
        <v>5094.9501499999997</v>
      </c>
      <c r="D4604" s="270">
        <v>2026.6431</v>
      </c>
      <c r="E4604" s="270">
        <v>1028.7941000000001</v>
      </c>
      <c r="F4604" s="270">
        <v>86.558049999999994</v>
      </c>
      <c r="G4604" s="270">
        <v>1064.7499499999999</v>
      </c>
      <c r="H4604" s="270">
        <v>9301.6953500000018</v>
      </c>
    </row>
    <row r="4605" spans="1:8">
      <c r="A4605" s="268">
        <v>42196</v>
      </c>
      <c r="B4605" s="269" t="s">
        <v>203</v>
      </c>
      <c r="C4605" s="270">
        <v>2151.1026499999998</v>
      </c>
      <c r="D4605" s="270">
        <v>855.65420000000006</v>
      </c>
      <c r="E4605" s="270">
        <v>434.36019999999996</v>
      </c>
      <c r="F4605" s="270">
        <v>36.544899999999998</v>
      </c>
      <c r="G4605" s="270">
        <v>449.54034999999999</v>
      </c>
      <c r="H4605" s="270">
        <v>3927.2022999999999</v>
      </c>
    </row>
    <row r="4606" spans="1:8">
      <c r="A4606" s="268">
        <v>42196</v>
      </c>
      <c r="B4606" s="269" t="s">
        <v>204</v>
      </c>
      <c r="C4606" s="270">
        <v>409.73399999999998</v>
      </c>
      <c r="D4606" s="270">
        <v>162.98155</v>
      </c>
      <c r="E4606" s="270">
        <v>82.735599999999991</v>
      </c>
      <c r="F4606" s="270">
        <v>6.9606500000000002</v>
      </c>
      <c r="G4606" s="270">
        <v>85.626449999999991</v>
      </c>
      <c r="H4606" s="270">
        <v>748.03824999999995</v>
      </c>
    </row>
    <row r="4607" spans="1:8">
      <c r="A4607" s="268">
        <v>42196</v>
      </c>
      <c r="B4607" s="269" t="s">
        <v>205</v>
      </c>
      <c r="C4607" s="270">
        <v>22.2683</v>
      </c>
      <c r="D4607" s="270">
        <v>8.8578499999999991</v>
      </c>
      <c r="E4607" s="270">
        <v>4.4965000000000002</v>
      </c>
      <c r="F4607" s="270">
        <v>0.37824999999999998</v>
      </c>
      <c r="G4607" s="270">
        <v>4.6537499999999996</v>
      </c>
      <c r="H4607" s="270">
        <v>40.654649999999997</v>
      </c>
    </row>
    <row r="4608" spans="1:8">
      <c r="A4608" s="268">
        <v>42196</v>
      </c>
      <c r="B4608" s="269" t="s">
        <v>71</v>
      </c>
      <c r="C4608" s="270">
        <v>0</v>
      </c>
      <c r="D4608" s="270">
        <v>0</v>
      </c>
      <c r="E4608" s="270">
        <v>0</v>
      </c>
      <c r="F4608" s="270">
        <v>0</v>
      </c>
      <c r="G4608" s="270">
        <v>0</v>
      </c>
      <c r="H4608" s="270">
        <v>0</v>
      </c>
    </row>
    <row r="4609" spans="1:8">
      <c r="A4609" s="268">
        <v>42196</v>
      </c>
      <c r="B4609" s="269" t="s">
        <v>206</v>
      </c>
      <c r="C4609" s="270">
        <v>0</v>
      </c>
      <c r="D4609" s="270">
        <v>0</v>
      </c>
      <c r="E4609" s="270">
        <v>0</v>
      </c>
      <c r="F4609" s="270">
        <v>0</v>
      </c>
      <c r="G4609" s="270">
        <v>0</v>
      </c>
      <c r="H4609" s="270">
        <v>0</v>
      </c>
    </row>
    <row r="4610" spans="1:8">
      <c r="A4610" s="268">
        <v>42197</v>
      </c>
      <c r="B4610" s="269" t="s">
        <v>185</v>
      </c>
      <c r="C4610" s="270">
        <v>0</v>
      </c>
      <c r="D4610" s="270">
        <v>0</v>
      </c>
      <c r="E4610" s="270">
        <v>0</v>
      </c>
      <c r="F4610" s="270">
        <v>0</v>
      </c>
      <c r="G4610" s="270">
        <v>0</v>
      </c>
      <c r="H4610" s="270">
        <v>0</v>
      </c>
    </row>
    <row r="4611" spans="1:8">
      <c r="A4611" s="268">
        <v>42197</v>
      </c>
      <c r="B4611" s="269" t="s">
        <v>186</v>
      </c>
      <c r="C4611" s="270">
        <v>0</v>
      </c>
      <c r="D4611" s="270">
        <v>0</v>
      </c>
      <c r="E4611" s="270">
        <v>0</v>
      </c>
      <c r="F4611" s="270">
        <v>0</v>
      </c>
      <c r="G4611" s="270">
        <v>0</v>
      </c>
      <c r="H4611" s="270">
        <v>0</v>
      </c>
    </row>
    <row r="4612" spans="1:8">
      <c r="A4612" s="268">
        <v>42197</v>
      </c>
      <c r="B4612" s="269" t="s">
        <v>187</v>
      </c>
      <c r="C4612" s="270">
        <v>0</v>
      </c>
      <c r="D4612" s="270">
        <v>0</v>
      </c>
      <c r="E4612" s="270">
        <v>0</v>
      </c>
      <c r="F4612" s="270">
        <v>0</v>
      </c>
      <c r="G4612" s="270">
        <v>0</v>
      </c>
      <c r="H4612" s="270">
        <v>0</v>
      </c>
    </row>
    <row r="4613" spans="1:8">
      <c r="A4613" s="268">
        <v>42197</v>
      </c>
      <c r="B4613" s="269" t="s">
        <v>188</v>
      </c>
      <c r="C4613" s="270">
        <v>0</v>
      </c>
      <c r="D4613" s="270">
        <v>0</v>
      </c>
      <c r="E4613" s="270">
        <v>0</v>
      </c>
      <c r="F4613" s="270">
        <v>0</v>
      </c>
      <c r="G4613" s="270">
        <v>0</v>
      </c>
      <c r="H4613" s="270">
        <v>0</v>
      </c>
    </row>
    <row r="4614" spans="1:8">
      <c r="A4614" s="268">
        <v>42197</v>
      </c>
      <c r="B4614" s="269" t="s">
        <v>189</v>
      </c>
      <c r="C4614" s="270">
        <v>0</v>
      </c>
      <c r="D4614" s="270">
        <v>0</v>
      </c>
      <c r="E4614" s="270">
        <v>0</v>
      </c>
      <c r="F4614" s="270">
        <v>0</v>
      </c>
      <c r="G4614" s="270">
        <v>0</v>
      </c>
      <c r="H4614" s="270">
        <v>0</v>
      </c>
    </row>
    <row r="4615" spans="1:8">
      <c r="A4615" s="268">
        <v>42197</v>
      </c>
      <c r="B4615" s="269" t="s">
        <v>190</v>
      </c>
      <c r="C4615" s="270">
        <v>0</v>
      </c>
      <c r="D4615" s="270">
        <v>0</v>
      </c>
      <c r="E4615" s="270">
        <v>0</v>
      </c>
      <c r="F4615" s="270">
        <v>0</v>
      </c>
      <c r="G4615" s="270">
        <v>0</v>
      </c>
      <c r="H4615" s="270">
        <v>0</v>
      </c>
    </row>
    <row r="4616" spans="1:8">
      <c r="A4616" s="268">
        <v>42197</v>
      </c>
      <c r="B4616" s="269" t="s">
        <v>191</v>
      </c>
      <c r="C4616" s="270">
        <v>93.526350000000008</v>
      </c>
      <c r="D4616" s="270">
        <v>37.201950000000004</v>
      </c>
      <c r="E4616" s="270">
        <v>18.885300000000001</v>
      </c>
      <c r="F4616" s="270">
        <v>1.5886499999999999</v>
      </c>
      <c r="G4616" s="270">
        <v>19.544899999999998</v>
      </c>
      <c r="H4616" s="270">
        <v>170.74714999999998</v>
      </c>
    </row>
    <row r="4617" spans="1:8">
      <c r="A4617" s="268">
        <v>42197</v>
      </c>
      <c r="B4617" s="269" t="s">
        <v>192</v>
      </c>
      <c r="C4617" s="270">
        <v>810.56</v>
      </c>
      <c r="D4617" s="270">
        <v>322.4203</v>
      </c>
      <c r="E4617" s="270">
        <v>163.67175</v>
      </c>
      <c r="F4617" s="270">
        <v>13.770849999999999</v>
      </c>
      <c r="G4617" s="270">
        <v>169.39224999999999</v>
      </c>
      <c r="H4617" s="270">
        <v>1479.8151500000001</v>
      </c>
    </row>
    <row r="4618" spans="1:8">
      <c r="A4618" s="268">
        <v>42197</v>
      </c>
      <c r="B4618" s="269" t="s">
        <v>193</v>
      </c>
      <c r="C4618" s="270">
        <v>2934.9411999999998</v>
      </c>
      <c r="D4618" s="270">
        <v>1167.44525</v>
      </c>
      <c r="E4618" s="270">
        <v>592.63615000000004</v>
      </c>
      <c r="F4618" s="270">
        <v>49.861849999999997</v>
      </c>
      <c r="G4618" s="270">
        <v>613.34810000000004</v>
      </c>
      <c r="H4618" s="270">
        <v>5358.2325499999997</v>
      </c>
    </row>
    <row r="4619" spans="1:8">
      <c r="A4619" s="268">
        <v>42197</v>
      </c>
      <c r="B4619" s="269" t="s">
        <v>65</v>
      </c>
      <c r="C4619" s="270">
        <v>6177.1820500000003</v>
      </c>
      <c r="D4619" s="270">
        <v>2457.1272999999997</v>
      </c>
      <c r="E4619" s="270">
        <v>1247.3231499999999</v>
      </c>
      <c r="F4619" s="270">
        <v>104.9444</v>
      </c>
      <c r="G4619" s="270">
        <v>1290.9171000000001</v>
      </c>
      <c r="H4619" s="270">
        <v>11277.494000000001</v>
      </c>
    </row>
    <row r="4620" spans="1:8">
      <c r="A4620" s="268">
        <v>42197</v>
      </c>
      <c r="B4620" s="269" t="s">
        <v>194</v>
      </c>
      <c r="C4620" s="270">
        <v>9953.8587000000007</v>
      </c>
      <c r="D4620" s="270">
        <v>3959.3934999999997</v>
      </c>
      <c r="E4620" s="270">
        <v>2009.92615</v>
      </c>
      <c r="F4620" s="270">
        <v>169.10665</v>
      </c>
      <c r="G4620" s="270">
        <v>2080.1718499999997</v>
      </c>
      <c r="H4620" s="270">
        <v>18172.456849999999</v>
      </c>
    </row>
    <row r="4621" spans="1:8">
      <c r="A4621" s="268">
        <v>42197</v>
      </c>
      <c r="B4621" s="269" t="s">
        <v>195</v>
      </c>
      <c r="C4621" s="270">
        <v>12942.2428</v>
      </c>
      <c r="D4621" s="270">
        <v>5148.0981000000002</v>
      </c>
      <c r="E4621" s="270">
        <v>2613.3530499999997</v>
      </c>
      <c r="F4621" s="270">
        <v>219.87629999999999</v>
      </c>
      <c r="G4621" s="270">
        <v>2704.6889500000002</v>
      </c>
      <c r="H4621" s="270">
        <v>23628.2592</v>
      </c>
    </row>
    <row r="4622" spans="1:8">
      <c r="A4622" s="268">
        <v>42197</v>
      </c>
      <c r="B4622" s="269" t="s">
        <v>196</v>
      </c>
      <c r="C4622" s="270">
        <v>14768.23065</v>
      </c>
      <c r="D4622" s="270">
        <v>5874.4299000000001</v>
      </c>
      <c r="E4622" s="270">
        <v>2982.0643500000001</v>
      </c>
      <c r="F4622" s="270">
        <v>250.89789999999996</v>
      </c>
      <c r="G4622" s="270">
        <v>3086.2871</v>
      </c>
      <c r="H4622" s="270">
        <v>26961.909899999999</v>
      </c>
    </row>
    <row r="4623" spans="1:8">
      <c r="A4623" s="268">
        <v>42197</v>
      </c>
      <c r="B4623" s="269" t="s">
        <v>197</v>
      </c>
      <c r="C4623" s="270">
        <v>15480.81115</v>
      </c>
      <c r="D4623" s="270">
        <v>6157.8760000000002</v>
      </c>
      <c r="E4623" s="270">
        <v>3125.95235</v>
      </c>
      <c r="F4623" s="270">
        <v>263.00444999999996</v>
      </c>
      <c r="G4623" s="270">
        <v>3235.2028500000001</v>
      </c>
      <c r="H4623" s="270">
        <v>28262.846800000003</v>
      </c>
    </row>
    <row r="4624" spans="1:8">
      <c r="A4624" s="268">
        <v>42197</v>
      </c>
      <c r="B4624" s="269" t="s">
        <v>198</v>
      </c>
      <c r="C4624" s="270">
        <v>15391.738799999999</v>
      </c>
      <c r="D4624" s="270">
        <v>6122.4454500000002</v>
      </c>
      <c r="E4624" s="270">
        <v>3107.9663500000001</v>
      </c>
      <c r="F4624" s="270">
        <v>261.49060000000003</v>
      </c>
      <c r="G4624" s="270">
        <v>3216.5887000000002</v>
      </c>
      <c r="H4624" s="270">
        <v>28100.229899999998</v>
      </c>
    </row>
    <row r="4625" spans="1:8">
      <c r="A4625" s="268">
        <v>42197</v>
      </c>
      <c r="B4625" s="269" t="s">
        <v>199</v>
      </c>
      <c r="C4625" s="270">
        <v>14572.2708</v>
      </c>
      <c r="D4625" s="270">
        <v>5796.4814999999999</v>
      </c>
      <c r="E4625" s="270">
        <v>2942.4960000000001</v>
      </c>
      <c r="F4625" s="270">
        <v>247.56929999999997</v>
      </c>
      <c r="G4625" s="270">
        <v>3045.3349499999999</v>
      </c>
      <c r="H4625" s="270">
        <v>26604.152549999999</v>
      </c>
    </row>
    <row r="4626" spans="1:8">
      <c r="A4626" s="268">
        <v>42197</v>
      </c>
      <c r="B4626" s="269" t="s">
        <v>200</v>
      </c>
      <c r="C4626" s="270">
        <v>12608.22085</v>
      </c>
      <c r="D4626" s="270">
        <v>5015.2320499999996</v>
      </c>
      <c r="E4626" s="270">
        <v>2545.9064000000003</v>
      </c>
      <c r="F4626" s="270">
        <v>214.20170000000002</v>
      </c>
      <c r="G4626" s="270">
        <v>2634.8852499999998</v>
      </c>
      <c r="H4626" s="270">
        <v>23018.446250000001</v>
      </c>
    </row>
    <row r="4627" spans="1:8">
      <c r="A4627" s="268">
        <v>42197</v>
      </c>
      <c r="B4627" s="269" t="s">
        <v>201</v>
      </c>
      <c r="C4627" s="270">
        <v>9455.0523499999999</v>
      </c>
      <c r="D4627" s="270">
        <v>3760.9814000000001</v>
      </c>
      <c r="E4627" s="270">
        <v>1909.2045499999999</v>
      </c>
      <c r="F4627" s="270">
        <v>160.63215</v>
      </c>
      <c r="G4627" s="270">
        <v>1975.9312499999999</v>
      </c>
      <c r="H4627" s="270">
        <v>17261.8017</v>
      </c>
    </row>
    <row r="4628" spans="1:8">
      <c r="A4628" s="268">
        <v>42197</v>
      </c>
      <c r="B4628" s="269" t="s">
        <v>202</v>
      </c>
      <c r="C4628" s="270">
        <v>5883.2426999999998</v>
      </c>
      <c r="D4628" s="270">
        <v>2340.2055500000001</v>
      </c>
      <c r="E4628" s="270">
        <v>1187.9693500000001</v>
      </c>
      <c r="F4628" s="270">
        <v>99.950649999999996</v>
      </c>
      <c r="G4628" s="270">
        <v>1229.4884500000001</v>
      </c>
      <c r="H4628" s="270">
        <v>10740.8567</v>
      </c>
    </row>
    <row r="4629" spans="1:8">
      <c r="A4629" s="268">
        <v>42197</v>
      </c>
      <c r="B4629" s="269" t="s">
        <v>203</v>
      </c>
      <c r="C4629" s="270">
        <v>2645.4549999999999</v>
      </c>
      <c r="D4629" s="270">
        <v>1052.2948999999999</v>
      </c>
      <c r="E4629" s="270">
        <v>534.18164999999999</v>
      </c>
      <c r="F4629" s="270">
        <v>44.943750000000001</v>
      </c>
      <c r="G4629" s="270">
        <v>552.85104999999999</v>
      </c>
      <c r="H4629" s="270">
        <v>4829.726349999999</v>
      </c>
    </row>
    <row r="4630" spans="1:8">
      <c r="A4630" s="268">
        <v>42197</v>
      </c>
      <c r="B4630" s="269" t="s">
        <v>204</v>
      </c>
      <c r="C4630" s="270">
        <v>605.69299999999998</v>
      </c>
      <c r="D4630" s="270">
        <v>240.92994999999999</v>
      </c>
      <c r="E4630" s="270">
        <v>122.30395</v>
      </c>
      <c r="F4630" s="270">
        <v>10.290099999999999</v>
      </c>
      <c r="G4630" s="270">
        <v>126.57859999999999</v>
      </c>
      <c r="H4630" s="270">
        <v>1105.7955999999999</v>
      </c>
    </row>
    <row r="4631" spans="1:8">
      <c r="A4631" s="268">
        <v>42197</v>
      </c>
      <c r="B4631" s="269" t="s">
        <v>205</v>
      </c>
      <c r="C4631" s="270">
        <v>26.721450000000001</v>
      </c>
      <c r="D4631" s="270">
        <v>10.629250000000001</v>
      </c>
      <c r="E4631" s="270">
        <v>5.3957999999999995</v>
      </c>
      <c r="F4631" s="270">
        <v>0.45390000000000003</v>
      </c>
      <c r="G4631" s="270">
        <v>5.5845000000000002</v>
      </c>
      <c r="H4631" s="270">
        <v>48.7849</v>
      </c>
    </row>
    <row r="4632" spans="1:8">
      <c r="A4632" s="268">
        <v>42197</v>
      </c>
      <c r="B4632" s="269" t="s">
        <v>71</v>
      </c>
      <c r="C4632" s="270">
        <v>0</v>
      </c>
      <c r="D4632" s="270">
        <v>0</v>
      </c>
      <c r="E4632" s="270">
        <v>0</v>
      </c>
      <c r="F4632" s="270">
        <v>0</v>
      </c>
      <c r="G4632" s="270">
        <v>0</v>
      </c>
      <c r="H4632" s="270">
        <v>0</v>
      </c>
    </row>
    <row r="4633" spans="1:8">
      <c r="A4633" s="268">
        <v>42197</v>
      </c>
      <c r="B4633" s="269" t="s">
        <v>206</v>
      </c>
      <c r="C4633" s="270">
        <v>0</v>
      </c>
      <c r="D4633" s="270">
        <v>0</v>
      </c>
      <c r="E4633" s="270">
        <v>0</v>
      </c>
      <c r="F4633" s="270">
        <v>0</v>
      </c>
      <c r="G4633" s="270">
        <v>0</v>
      </c>
      <c r="H4633" s="270">
        <v>0</v>
      </c>
    </row>
    <row r="4634" spans="1:8">
      <c r="A4634" s="268">
        <v>42198</v>
      </c>
      <c r="B4634" s="269" t="s">
        <v>185</v>
      </c>
      <c r="C4634" s="270">
        <v>0</v>
      </c>
      <c r="D4634" s="270">
        <v>0</v>
      </c>
      <c r="E4634" s="270">
        <v>0</v>
      </c>
      <c r="F4634" s="270">
        <v>0</v>
      </c>
      <c r="G4634" s="270">
        <v>0</v>
      </c>
      <c r="H4634" s="270">
        <v>0</v>
      </c>
    </row>
    <row r="4635" spans="1:8">
      <c r="A4635" s="268">
        <v>42198</v>
      </c>
      <c r="B4635" s="269" t="s">
        <v>186</v>
      </c>
      <c r="C4635" s="270">
        <v>0</v>
      </c>
      <c r="D4635" s="270">
        <v>0</v>
      </c>
      <c r="E4635" s="270">
        <v>0</v>
      </c>
      <c r="F4635" s="270">
        <v>0</v>
      </c>
      <c r="G4635" s="270">
        <v>0</v>
      </c>
      <c r="H4635" s="270">
        <v>0</v>
      </c>
    </row>
    <row r="4636" spans="1:8">
      <c r="A4636" s="268">
        <v>42198</v>
      </c>
      <c r="B4636" s="269" t="s">
        <v>187</v>
      </c>
      <c r="C4636" s="270">
        <v>0</v>
      </c>
      <c r="D4636" s="270">
        <v>0</v>
      </c>
      <c r="E4636" s="270">
        <v>0</v>
      </c>
      <c r="F4636" s="270">
        <v>0</v>
      </c>
      <c r="G4636" s="270">
        <v>0</v>
      </c>
      <c r="H4636" s="270">
        <v>0</v>
      </c>
    </row>
    <row r="4637" spans="1:8">
      <c r="A4637" s="268">
        <v>42198</v>
      </c>
      <c r="B4637" s="269" t="s">
        <v>188</v>
      </c>
      <c r="C4637" s="270">
        <v>0</v>
      </c>
      <c r="D4637" s="270">
        <v>0</v>
      </c>
      <c r="E4637" s="270">
        <v>0</v>
      </c>
      <c r="F4637" s="270">
        <v>0</v>
      </c>
      <c r="G4637" s="270">
        <v>0</v>
      </c>
      <c r="H4637" s="270">
        <v>0</v>
      </c>
    </row>
    <row r="4638" spans="1:8">
      <c r="A4638" s="268">
        <v>42198</v>
      </c>
      <c r="B4638" s="269" t="s">
        <v>189</v>
      </c>
      <c r="C4638" s="270">
        <v>0</v>
      </c>
      <c r="D4638" s="270">
        <v>0</v>
      </c>
      <c r="E4638" s="270">
        <v>0</v>
      </c>
      <c r="F4638" s="270">
        <v>0</v>
      </c>
      <c r="G4638" s="270">
        <v>0</v>
      </c>
      <c r="H4638" s="270">
        <v>0</v>
      </c>
    </row>
    <row r="4639" spans="1:8">
      <c r="A4639" s="268">
        <v>42198</v>
      </c>
      <c r="B4639" s="269" t="s">
        <v>190</v>
      </c>
      <c r="C4639" s="270">
        <v>0</v>
      </c>
      <c r="D4639" s="270">
        <v>0</v>
      </c>
      <c r="E4639" s="270">
        <v>0</v>
      </c>
      <c r="F4639" s="270">
        <v>0</v>
      </c>
      <c r="G4639" s="270">
        <v>0</v>
      </c>
      <c r="H4639" s="270">
        <v>0</v>
      </c>
    </row>
    <row r="4640" spans="1:8">
      <c r="A4640" s="268">
        <v>42198</v>
      </c>
      <c r="B4640" s="269" t="s">
        <v>191</v>
      </c>
      <c r="C4640" s="270">
        <v>84.619200000000006</v>
      </c>
      <c r="D4640" s="270">
        <v>33.659149999999997</v>
      </c>
      <c r="E4640" s="270">
        <v>17.0867</v>
      </c>
      <c r="F4640" s="270">
        <v>1.4373499999999999</v>
      </c>
      <c r="G4640" s="270">
        <v>17.683399999999999</v>
      </c>
      <c r="H4640" s="270">
        <v>154.48580000000001</v>
      </c>
    </row>
    <row r="4641" spans="1:8">
      <c r="A4641" s="268">
        <v>42198</v>
      </c>
      <c r="B4641" s="269" t="s">
        <v>192</v>
      </c>
      <c r="C4641" s="270">
        <v>783.83854999999994</v>
      </c>
      <c r="D4641" s="270">
        <v>311.79104999999998</v>
      </c>
      <c r="E4641" s="270">
        <v>158.27594999999999</v>
      </c>
      <c r="F4641" s="270">
        <v>13.31695</v>
      </c>
      <c r="G4641" s="270">
        <v>163.80775</v>
      </c>
      <c r="H4641" s="270">
        <v>1431.0302499999998</v>
      </c>
    </row>
    <row r="4642" spans="1:8">
      <c r="A4642" s="268">
        <v>42198</v>
      </c>
      <c r="B4642" s="269" t="s">
        <v>193</v>
      </c>
      <c r="C4642" s="270">
        <v>2961.6626500000002</v>
      </c>
      <c r="D4642" s="270">
        <v>1178.0744999999999</v>
      </c>
      <c r="E4642" s="270">
        <v>598.03194999999994</v>
      </c>
      <c r="F4642" s="270">
        <v>50.315750000000001</v>
      </c>
      <c r="G4642" s="270">
        <v>618.93259999999998</v>
      </c>
      <c r="H4642" s="270">
        <v>5407.0174500000003</v>
      </c>
    </row>
    <row r="4643" spans="1:8">
      <c r="A4643" s="268">
        <v>42198</v>
      </c>
      <c r="B4643" s="269" t="s">
        <v>65</v>
      </c>
      <c r="C4643" s="270">
        <v>5981.2222000000002</v>
      </c>
      <c r="D4643" s="270">
        <v>2379.1797499999998</v>
      </c>
      <c r="E4643" s="270">
        <v>1207.75395</v>
      </c>
      <c r="F4643" s="270">
        <v>101.61494999999999</v>
      </c>
      <c r="G4643" s="270">
        <v>1249.96495</v>
      </c>
      <c r="H4643" s="270">
        <v>10919.7358</v>
      </c>
    </row>
    <row r="4644" spans="1:8">
      <c r="A4644" s="268">
        <v>42198</v>
      </c>
      <c r="B4644" s="269" t="s">
        <v>194</v>
      </c>
      <c r="C4644" s="270">
        <v>9633.1970500000007</v>
      </c>
      <c r="D4644" s="270">
        <v>3831.8433500000001</v>
      </c>
      <c r="E4644" s="270">
        <v>1945.1765500000001</v>
      </c>
      <c r="F4644" s="270">
        <v>163.65899999999999</v>
      </c>
      <c r="G4644" s="270">
        <v>2013.1604</v>
      </c>
      <c r="H4644" s="270">
        <v>17587.036350000002</v>
      </c>
    </row>
    <row r="4645" spans="1:8">
      <c r="A4645" s="268">
        <v>42198</v>
      </c>
      <c r="B4645" s="269" t="s">
        <v>195</v>
      </c>
      <c r="C4645" s="270">
        <v>12345.45695</v>
      </c>
      <c r="D4645" s="270">
        <v>4910.7109499999997</v>
      </c>
      <c r="E4645" s="270">
        <v>2492.8477000000003</v>
      </c>
      <c r="F4645" s="270">
        <v>209.73749999999998</v>
      </c>
      <c r="G4645" s="270">
        <v>2579.9718499999999</v>
      </c>
      <c r="H4645" s="270">
        <v>22538.724949999996</v>
      </c>
    </row>
    <row r="4646" spans="1:8">
      <c r="A4646" s="268">
        <v>42198</v>
      </c>
      <c r="B4646" s="269" t="s">
        <v>196</v>
      </c>
      <c r="C4646" s="270">
        <v>13427.68885</v>
      </c>
      <c r="D4646" s="270">
        <v>5341.1959999999999</v>
      </c>
      <c r="E4646" s="270">
        <v>2711.3767499999999</v>
      </c>
      <c r="F4646" s="270">
        <v>228.12384999999998</v>
      </c>
      <c r="G4646" s="270">
        <v>2806.1381499999998</v>
      </c>
      <c r="H4646" s="270">
        <v>24514.5236</v>
      </c>
    </row>
    <row r="4647" spans="1:8">
      <c r="A4647" s="268">
        <v>42198</v>
      </c>
      <c r="B4647" s="269" t="s">
        <v>197</v>
      </c>
      <c r="C4647" s="270">
        <v>13592.472400000001</v>
      </c>
      <c r="D4647" s="270">
        <v>5406.7428999999993</v>
      </c>
      <c r="E4647" s="270">
        <v>2744.65085</v>
      </c>
      <c r="F4647" s="270">
        <v>230.92289999999997</v>
      </c>
      <c r="G4647" s="270">
        <v>2840.5750499999999</v>
      </c>
      <c r="H4647" s="270">
        <v>24815.364099999999</v>
      </c>
    </row>
    <row r="4648" spans="1:8">
      <c r="A4648" s="268">
        <v>42198</v>
      </c>
      <c r="B4648" s="269" t="s">
        <v>198</v>
      </c>
      <c r="C4648" s="270">
        <v>13396.5134</v>
      </c>
      <c r="D4648" s="270">
        <v>5328.7953500000003</v>
      </c>
      <c r="E4648" s="270">
        <v>2705.0816500000001</v>
      </c>
      <c r="F4648" s="270">
        <v>227.59429999999998</v>
      </c>
      <c r="G4648" s="270">
        <v>2799.6228999999998</v>
      </c>
      <c r="H4648" s="270">
        <v>24457.607600000003</v>
      </c>
    </row>
    <row r="4649" spans="1:8">
      <c r="A4649" s="268">
        <v>42198</v>
      </c>
      <c r="B4649" s="269" t="s">
        <v>199</v>
      </c>
      <c r="C4649" s="270">
        <v>12973.418249999999</v>
      </c>
      <c r="D4649" s="270">
        <v>5160.4987499999997</v>
      </c>
      <c r="E4649" s="270">
        <v>2619.64815</v>
      </c>
      <c r="F4649" s="270">
        <v>220.40584999999999</v>
      </c>
      <c r="G4649" s="270">
        <v>2711.2042000000001</v>
      </c>
      <c r="H4649" s="270">
        <v>23685.175199999998</v>
      </c>
    </row>
    <row r="4650" spans="1:8">
      <c r="A4650" s="268">
        <v>42198</v>
      </c>
      <c r="B4650" s="269" t="s">
        <v>200</v>
      </c>
      <c r="C4650" s="270">
        <v>10497.201649999999</v>
      </c>
      <c r="D4650" s="270">
        <v>4175.5221499999998</v>
      </c>
      <c r="E4650" s="270">
        <v>2119.6399000000001</v>
      </c>
      <c r="F4650" s="270">
        <v>178.33765</v>
      </c>
      <c r="G4650" s="270">
        <v>2193.7208000000001</v>
      </c>
      <c r="H4650" s="270">
        <v>19164.422149999999</v>
      </c>
    </row>
    <row r="4651" spans="1:8">
      <c r="A4651" s="268">
        <v>42198</v>
      </c>
      <c r="B4651" s="269" t="s">
        <v>201</v>
      </c>
      <c r="C4651" s="270">
        <v>7410.837199999999</v>
      </c>
      <c r="D4651" s="270">
        <v>2947.8442</v>
      </c>
      <c r="E4651" s="270">
        <v>1496.4283999999998</v>
      </c>
      <c r="F4651" s="270">
        <v>125.90285</v>
      </c>
      <c r="G4651" s="270">
        <v>1548.7280499999999</v>
      </c>
      <c r="H4651" s="270">
        <v>13529.740699999997</v>
      </c>
    </row>
    <row r="4652" spans="1:8">
      <c r="A4652" s="268">
        <v>42198</v>
      </c>
      <c r="B4652" s="269" t="s">
        <v>202</v>
      </c>
      <c r="C4652" s="270">
        <v>4694.1241499999996</v>
      </c>
      <c r="D4652" s="270">
        <v>1867.2043499999997</v>
      </c>
      <c r="E4652" s="270">
        <v>947.85794999999996</v>
      </c>
      <c r="F4652" s="270">
        <v>79.748699999999999</v>
      </c>
      <c r="G4652" s="270">
        <v>980.9849999999999</v>
      </c>
      <c r="H4652" s="270">
        <v>8569.9201499999999</v>
      </c>
    </row>
    <row r="4653" spans="1:8">
      <c r="A4653" s="268">
        <v>42198</v>
      </c>
      <c r="B4653" s="269" t="s">
        <v>203</v>
      </c>
      <c r="C4653" s="270">
        <v>2200.0924</v>
      </c>
      <c r="D4653" s="270">
        <v>875.1413</v>
      </c>
      <c r="E4653" s="270">
        <v>444.25249999999994</v>
      </c>
      <c r="F4653" s="270">
        <v>37.377049999999997</v>
      </c>
      <c r="G4653" s="270">
        <v>459.77860000000004</v>
      </c>
      <c r="H4653" s="270">
        <v>4016.64185</v>
      </c>
    </row>
    <row r="4654" spans="1:8">
      <c r="A4654" s="268">
        <v>42198</v>
      </c>
      <c r="B4654" s="269" t="s">
        <v>204</v>
      </c>
      <c r="C4654" s="270">
        <v>654.68359999999996</v>
      </c>
      <c r="D4654" s="270">
        <v>260.4162</v>
      </c>
      <c r="E4654" s="270">
        <v>132.19624999999999</v>
      </c>
      <c r="F4654" s="270">
        <v>11.122250000000001</v>
      </c>
      <c r="G4654" s="270">
        <v>136.81685000000002</v>
      </c>
      <c r="H4654" s="270">
        <v>1195.23515</v>
      </c>
    </row>
    <row r="4655" spans="1:8">
      <c r="A4655" s="268">
        <v>42198</v>
      </c>
      <c r="B4655" s="269" t="s">
        <v>205</v>
      </c>
      <c r="C4655" s="270">
        <v>31.175449999999998</v>
      </c>
      <c r="D4655" s="270">
        <v>12.400650000000001</v>
      </c>
      <c r="E4655" s="270">
        <v>6.2950999999999997</v>
      </c>
      <c r="F4655" s="270">
        <v>0.52954999999999997</v>
      </c>
      <c r="G4655" s="270">
        <v>6.51525</v>
      </c>
      <c r="H4655" s="270">
        <v>56.91599999999999</v>
      </c>
    </row>
    <row r="4656" spans="1:8">
      <c r="A4656" s="268">
        <v>42198</v>
      </c>
      <c r="B4656" s="269" t="s">
        <v>71</v>
      </c>
      <c r="C4656" s="270">
        <v>0</v>
      </c>
      <c r="D4656" s="270">
        <v>0</v>
      </c>
      <c r="E4656" s="270">
        <v>0</v>
      </c>
      <c r="F4656" s="270">
        <v>0</v>
      </c>
      <c r="G4656" s="270">
        <v>0</v>
      </c>
      <c r="H4656" s="270">
        <v>0</v>
      </c>
    </row>
    <row r="4657" spans="1:8">
      <c r="A4657" s="268">
        <v>42198</v>
      </c>
      <c r="B4657" s="269" t="s">
        <v>206</v>
      </c>
      <c r="C4657" s="270">
        <v>0</v>
      </c>
      <c r="D4657" s="270">
        <v>0</v>
      </c>
      <c r="E4657" s="270">
        <v>0</v>
      </c>
      <c r="F4657" s="270">
        <v>0</v>
      </c>
      <c r="G4657" s="270">
        <v>0</v>
      </c>
      <c r="H4657" s="270">
        <v>0</v>
      </c>
    </row>
    <row r="4658" spans="1:8">
      <c r="A4658" s="268">
        <v>42199</v>
      </c>
      <c r="B4658" s="269" t="s">
        <v>185</v>
      </c>
      <c r="C4658" s="270">
        <v>0</v>
      </c>
      <c r="D4658" s="270">
        <v>0</v>
      </c>
      <c r="E4658" s="270">
        <v>0</v>
      </c>
      <c r="F4658" s="270">
        <v>0</v>
      </c>
      <c r="G4658" s="270">
        <v>0</v>
      </c>
      <c r="H4658" s="270">
        <v>0</v>
      </c>
    </row>
    <row r="4659" spans="1:8">
      <c r="A4659" s="268">
        <v>42199</v>
      </c>
      <c r="B4659" s="269" t="s">
        <v>186</v>
      </c>
      <c r="C4659" s="270">
        <v>0</v>
      </c>
      <c r="D4659" s="270">
        <v>0</v>
      </c>
      <c r="E4659" s="270">
        <v>0</v>
      </c>
      <c r="F4659" s="270">
        <v>0</v>
      </c>
      <c r="G4659" s="270">
        <v>0</v>
      </c>
      <c r="H4659" s="270">
        <v>0</v>
      </c>
    </row>
    <row r="4660" spans="1:8">
      <c r="A4660" s="268">
        <v>42199</v>
      </c>
      <c r="B4660" s="269" t="s">
        <v>187</v>
      </c>
      <c r="C4660" s="270">
        <v>0</v>
      </c>
      <c r="D4660" s="270">
        <v>0</v>
      </c>
      <c r="E4660" s="270">
        <v>0</v>
      </c>
      <c r="F4660" s="270">
        <v>0</v>
      </c>
      <c r="G4660" s="270">
        <v>0</v>
      </c>
      <c r="H4660" s="270">
        <v>0</v>
      </c>
    </row>
    <row r="4661" spans="1:8">
      <c r="A4661" s="268">
        <v>42199</v>
      </c>
      <c r="B4661" s="269" t="s">
        <v>188</v>
      </c>
      <c r="C4661" s="270">
        <v>0</v>
      </c>
      <c r="D4661" s="270">
        <v>0</v>
      </c>
      <c r="E4661" s="270">
        <v>0</v>
      </c>
      <c r="F4661" s="270">
        <v>0</v>
      </c>
      <c r="G4661" s="270">
        <v>0</v>
      </c>
      <c r="H4661" s="270">
        <v>0</v>
      </c>
    </row>
    <row r="4662" spans="1:8">
      <c r="A4662" s="268">
        <v>42199</v>
      </c>
      <c r="B4662" s="269" t="s">
        <v>189</v>
      </c>
      <c r="C4662" s="270">
        <v>0</v>
      </c>
      <c r="D4662" s="270">
        <v>0</v>
      </c>
      <c r="E4662" s="270">
        <v>0</v>
      </c>
      <c r="F4662" s="270">
        <v>0</v>
      </c>
      <c r="G4662" s="270">
        <v>0</v>
      </c>
      <c r="H4662" s="270">
        <v>0</v>
      </c>
    </row>
    <row r="4663" spans="1:8">
      <c r="A4663" s="268">
        <v>42199</v>
      </c>
      <c r="B4663" s="269" t="s">
        <v>190</v>
      </c>
      <c r="C4663" s="270">
        <v>0</v>
      </c>
      <c r="D4663" s="270">
        <v>0</v>
      </c>
      <c r="E4663" s="270">
        <v>0</v>
      </c>
      <c r="F4663" s="270">
        <v>0</v>
      </c>
      <c r="G4663" s="270">
        <v>0</v>
      </c>
      <c r="H4663" s="270">
        <v>0</v>
      </c>
    </row>
    <row r="4664" spans="1:8">
      <c r="A4664" s="268">
        <v>42199</v>
      </c>
      <c r="B4664" s="269" t="s">
        <v>191</v>
      </c>
      <c r="C4664" s="270">
        <v>106.88664999999999</v>
      </c>
      <c r="D4664" s="270">
        <v>42.517000000000003</v>
      </c>
      <c r="E4664" s="270">
        <v>21.583199999999998</v>
      </c>
      <c r="F4664" s="270">
        <v>1.8156000000000001</v>
      </c>
      <c r="G4664" s="270">
        <v>22.337149999999998</v>
      </c>
      <c r="H4664" s="270">
        <v>195.1396</v>
      </c>
    </row>
    <row r="4665" spans="1:8">
      <c r="A4665" s="268">
        <v>42199</v>
      </c>
      <c r="B4665" s="269" t="s">
        <v>192</v>
      </c>
      <c r="C4665" s="270">
        <v>988.70555000000002</v>
      </c>
      <c r="D4665" s="270">
        <v>393.28224999999998</v>
      </c>
      <c r="E4665" s="270">
        <v>199.64374999999998</v>
      </c>
      <c r="F4665" s="270">
        <v>16.796849999999999</v>
      </c>
      <c r="G4665" s="270">
        <v>206.62139999999999</v>
      </c>
      <c r="H4665" s="270">
        <v>1805.0497999999998</v>
      </c>
    </row>
    <row r="4666" spans="1:8">
      <c r="A4666" s="268">
        <v>42199</v>
      </c>
      <c r="B4666" s="269" t="s">
        <v>193</v>
      </c>
      <c r="C4666" s="270">
        <v>3010.6523999999999</v>
      </c>
      <c r="D4666" s="270">
        <v>1197.5616</v>
      </c>
      <c r="E4666" s="270">
        <v>607.92425000000003</v>
      </c>
      <c r="F4666" s="270">
        <v>51.1479</v>
      </c>
      <c r="G4666" s="270">
        <v>629.17084999999997</v>
      </c>
      <c r="H4666" s="270">
        <v>5496.4570000000003</v>
      </c>
    </row>
    <row r="4667" spans="1:8">
      <c r="A4667" s="268">
        <v>42199</v>
      </c>
      <c r="B4667" s="269" t="s">
        <v>65</v>
      </c>
      <c r="C4667" s="270">
        <v>5999.0373499999996</v>
      </c>
      <c r="D4667" s="270">
        <v>2386.2653500000001</v>
      </c>
      <c r="E4667" s="270">
        <v>1211.35115</v>
      </c>
      <c r="F4667" s="270">
        <v>101.91755000000001</v>
      </c>
      <c r="G4667" s="270">
        <v>1253.68795</v>
      </c>
      <c r="H4667" s="270">
        <v>10952.25935</v>
      </c>
    </row>
    <row r="4668" spans="1:8">
      <c r="A4668" s="268">
        <v>42199</v>
      </c>
      <c r="B4668" s="269" t="s">
        <v>194</v>
      </c>
      <c r="C4668" s="270">
        <v>9441.6911999999993</v>
      </c>
      <c r="D4668" s="270">
        <v>3755.6663499999995</v>
      </c>
      <c r="E4668" s="270">
        <v>1906.50665</v>
      </c>
      <c r="F4668" s="270">
        <v>160.40519999999998</v>
      </c>
      <c r="G4668" s="270">
        <v>1973.1390000000001</v>
      </c>
      <c r="H4668" s="270">
        <v>17237.4084</v>
      </c>
    </row>
    <row r="4669" spans="1:8">
      <c r="A4669" s="268">
        <v>42199</v>
      </c>
      <c r="B4669" s="269" t="s">
        <v>195</v>
      </c>
      <c r="C4669" s="270">
        <v>12283.10605</v>
      </c>
      <c r="D4669" s="270">
        <v>4885.9096499999996</v>
      </c>
      <c r="E4669" s="270">
        <v>2480.2574999999997</v>
      </c>
      <c r="F4669" s="270">
        <v>208.67839999999998</v>
      </c>
      <c r="G4669" s="270">
        <v>2566.9422</v>
      </c>
      <c r="H4669" s="270">
        <v>22424.893800000002</v>
      </c>
    </row>
    <row r="4670" spans="1:8">
      <c r="A4670" s="268">
        <v>42199</v>
      </c>
      <c r="B4670" s="269" t="s">
        <v>196</v>
      </c>
      <c r="C4670" s="270">
        <v>14069.011299999998</v>
      </c>
      <c r="D4670" s="270">
        <v>5596.2979999999998</v>
      </c>
      <c r="E4670" s="270">
        <v>2840.8751000000002</v>
      </c>
      <c r="F4670" s="270">
        <v>239.01915</v>
      </c>
      <c r="G4670" s="270">
        <v>2940.16275</v>
      </c>
      <c r="H4670" s="270">
        <v>25685.366300000002</v>
      </c>
    </row>
    <row r="4671" spans="1:8">
      <c r="A4671" s="268">
        <v>42199</v>
      </c>
      <c r="B4671" s="269" t="s">
        <v>197</v>
      </c>
      <c r="C4671" s="270">
        <v>13525.66835</v>
      </c>
      <c r="D4671" s="270">
        <v>5380.1693500000001</v>
      </c>
      <c r="E4671" s="270">
        <v>2731.1613499999999</v>
      </c>
      <c r="F4671" s="270">
        <v>229.78815</v>
      </c>
      <c r="G4671" s="270">
        <v>2826.61465</v>
      </c>
      <c r="H4671" s="270">
        <v>24693.401850000002</v>
      </c>
    </row>
    <row r="4672" spans="1:8">
      <c r="A4672" s="268">
        <v>42199</v>
      </c>
      <c r="B4672" s="269" t="s">
        <v>198</v>
      </c>
      <c r="C4672" s="270">
        <v>12826.449000000001</v>
      </c>
      <c r="D4672" s="270">
        <v>5102.0374499999998</v>
      </c>
      <c r="E4672" s="270">
        <v>2589.9721</v>
      </c>
      <c r="F4672" s="270">
        <v>217.90939999999998</v>
      </c>
      <c r="G4672" s="270">
        <v>2680.4902999999999</v>
      </c>
      <c r="H4672" s="270">
        <v>23416.858249999997</v>
      </c>
    </row>
    <row r="4673" spans="1:8">
      <c r="A4673" s="268">
        <v>42199</v>
      </c>
      <c r="B4673" s="269" t="s">
        <v>199</v>
      </c>
      <c r="C4673" s="270">
        <v>13245.09015</v>
      </c>
      <c r="D4673" s="270">
        <v>5268.5626499999998</v>
      </c>
      <c r="E4673" s="270">
        <v>2674.5054499999997</v>
      </c>
      <c r="F4673" s="270">
        <v>225.02134999999998</v>
      </c>
      <c r="G4673" s="270">
        <v>2767.9782500000001</v>
      </c>
      <c r="H4673" s="270">
        <v>24181.15785</v>
      </c>
    </row>
    <row r="4674" spans="1:8">
      <c r="A4674" s="268">
        <v>42199</v>
      </c>
      <c r="B4674" s="269" t="s">
        <v>200</v>
      </c>
      <c r="C4674" s="270">
        <v>10630.809749999999</v>
      </c>
      <c r="D4674" s="270">
        <v>4228.6684000000005</v>
      </c>
      <c r="E4674" s="270">
        <v>2146.6188999999999</v>
      </c>
      <c r="F4674" s="270">
        <v>180.60715000000002</v>
      </c>
      <c r="G4674" s="270">
        <v>2221.6424499999998</v>
      </c>
      <c r="H4674" s="270">
        <v>19408.346649999999</v>
      </c>
    </row>
    <row r="4675" spans="1:8">
      <c r="A4675" s="268">
        <v>42199</v>
      </c>
      <c r="B4675" s="269" t="s">
        <v>201</v>
      </c>
      <c r="C4675" s="270">
        <v>7143.6192999999994</v>
      </c>
      <c r="D4675" s="270">
        <v>2841.5517</v>
      </c>
      <c r="E4675" s="270">
        <v>1442.4703999999999</v>
      </c>
      <c r="F4675" s="270">
        <v>121.363</v>
      </c>
      <c r="G4675" s="270">
        <v>1492.8839</v>
      </c>
      <c r="H4675" s="270">
        <v>13041.888300000001</v>
      </c>
    </row>
    <row r="4676" spans="1:8">
      <c r="A4676" s="268">
        <v>42199</v>
      </c>
      <c r="B4676" s="269" t="s">
        <v>202</v>
      </c>
      <c r="C4676" s="270">
        <v>4925.7125999999998</v>
      </c>
      <c r="D4676" s="270">
        <v>1959.32395</v>
      </c>
      <c r="E4676" s="270">
        <v>994.62070000000006</v>
      </c>
      <c r="F4676" s="270">
        <v>83.68334999999999</v>
      </c>
      <c r="G4676" s="270">
        <v>1029.3831499999999</v>
      </c>
      <c r="H4676" s="270">
        <v>8992.7237499999992</v>
      </c>
    </row>
    <row r="4677" spans="1:8">
      <c r="A4677" s="268">
        <v>42199</v>
      </c>
      <c r="B4677" s="269" t="s">
        <v>203</v>
      </c>
      <c r="C4677" s="270">
        <v>2449.4951499999997</v>
      </c>
      <c r="D4677" s="270">
        <v>974.34734999999989</v>
      </c>
      <c r="E4677" s="270">
        <v>494.61245000000002</v>
      </c>
      <c r="F4677" s="270">
        <v>41.6143</v>
      </c>
      <c r="G4677" s="270">
        <v>511.89890000000003</v>
      </c>
      <c r="H4677" s="270">
        <v>4471.9681499999997</v>
      </c>
    </row>
    <row r="4678" spans="1:8">
      <c r="A4678" s="268">
        <v>42199</v>
      </c>
      <c r="B4678" s="269" t="s">
        <v>204</v>
      </c>
      <c r="C4678" s="270">
        <v>538.88894999999991</v>
      </c>
      <c r="D4678" s="270">
        <v>214.35639999999998</v>
      </c>
      <c r="E4678" s="270">
        <v>108.81444999999999</v>
      </c>
      <c r="F4678" s="270">
        <v>9.1553500000000003</v>
      </c>
      <c r="G4678" s="270">
        <v>112.61819999999999</v>
      </c>
      <c r="H4678" s="270">
        <v>983.83334999999977</v>
      </c>
    </row>
    <row r="4679" spans="1:8">
      <c r="A4679" s="268">
        <v>42199</v>
      </c>
      <c r="B4679" s="269" t="s">
        <v>205</v>
      </c>
      <c r="C4679" s="270">
        <v>40.082599999999999</v>
      </c>
      <c r="D4679" s="270">
        <v>15.94345</v>
      </c>
      <c r="E4679" s="270">
        <v>8.0937000000000001</v>
      </c>
      <c r="F4679" s="270">
        <v>0.68085000000000007</v>
      </c>
      <c r="G4679" s="270">
        <v>8.3767499999999995</v>
      </c>
      <c r="H4679" s="270">
        <v>73.177350000000004</v>
      </c>
    </row>
    <row r="4680" spans="1:8">
      <c r="A4680" s="268">
        <v>42199</v>
      </c>
      <c r="B4680" s="269" t="s">
        <v>71</v>
      </c>
      <c r="C4680" s="270">
        <v>0</v>
      </c>
      <c r="D4680" s="270">
        <v>0</v>
      </c>
      <c r="E4680" s="270">
        <v>0</v>
      </c>
      <c r="F4680" s="270">
        <v>0</v>
      </c>
      <c r="G4680" s="270">
        <v>0</v>
      </c>
      <c r="H4680" s="270">
        <v>0</v>
      </c>
    </row>
    <row r="4681" spans="1:8">
      <c r="A4681" s="268">
        <v>42199</v>
      </c>
      <c r="B4681" s="269" t="s">
        <v>206</v>
      </c>
      <c r="C4681" s="270">
        <v>0</v>
      </c>
      <c r="D4681" s="270">
        <v>0</v>
      </c>
      <c r="E4681" s="270">
        <v>0</v>
      </c>
      <c r="F4681" s="270">
        <v>0</v>
      </c>
      <c r="G4681" s="270">
        <v>0</v>
      </c>
      <c r="H4681" s="270">
        <v>0</v>
      </c>
    </row>
    <row r="4682" spans="1:8">
      <c r="A4682" s="268">
        <v>42200</v>
      </c>
      <c r="B4682" s="269" t="s">
        <v>185</v>
      </c>
      <c r="C4682" s="270">
        <v>0</v>
      </c>
      <c r="D4682" s="270">
        <v>0</v>
      </c>
      <c r="E4682" s="270">
        <v>0</v>
      </c>
      <c r="F4682" s="270">
        <v>0</v>
      </c>
      <c r="G4682" s="270">
        <v>0</v>
      </c>
      <c r="H4682" s="270">
        <v>0</v>
      </c>
    </row>
    <row r="4683" spans="1:8">
      <c r="A4683" s="268">
        <v>42200</v>
      </c>
      <c r="B4683" s="269" t="s">
        <v>186</v>
      </c>
      <c r="C4683" s="270">
        <v>0</v>
      </c>
      <c r="D4683" s="270">
        <v>0</v>
      </c>
      <c r="E4683" s="270">
        <v>0</v>
      </c>
      <c r="F4683" s="270">
        <v>0</v>
      </c>
      <c r="G4683" s="270">
        <v>0</v>
      </c>
      <c r="H4683" s="270">
        <v>0</v>
      </c>
    </row>
    <row r="4684" spans="1:8">
      <c r="A4684" s="268">
        <v>42200</v>
      </c>
      <c r="B4684" s="269" t="s">
        <v>187</v>
      </c>
      <c r="C4684" s="270">
        <v>0</v>
      </c>
      <c r="D4684" s="270">
        <v>0</v>
      </c>
      <c r="E4684" s="270">
        <v>0</v>
      </c>
      <c r="F4684" s="270">
        <v>0</v>
      </c>
      <c r="G4684" s="270">
        <v>0</v>
      </c>
      <c r="H4684" s="270">
        <v>0</v>
      </c>
    </row>
    <row r="4685" spans="1:8">
      <c r="A4685" s="268">
        <v>42200</v>
      </c>
      <c r="B4685" s="269" t="s">
        <v>188</v>
      </c>
      <c r="C4685" s="270">
        <v>0</v>
      </c>
      <c r="D4685" s="270">
        <v>0</v>
      </c>
      <c r="E4685" s="270">
        <v>0</v>
      </c>
      <c r="F4685" s="270">
        <v>0</v>
      </c>
      <c r="G4685" s="270">
        <v>0</v>
      </c>
      <c r="H4685" s="270">
        <v>0</v>
      </c>
    </row>
    <row r="4686" spans="1:8">
      <c r="A4686" s="268">
        <v>42200</v>
      </c>
      <c r="B4686" s="269" t="s">
        <v>189</v>
      </c>
      <c r="C4686" s="270">
        <v>0</v>
      </c>
      <c r="D4686" s="270">
        <v>0</v>
      </c>
      <c r="E4686" s="270">
        <v>0</v>
      </c>
      <c r="F4686" s="270">
        <v>0</v>
      </c>
      <c r="G4686" s="270">
        <v>0</v>
      </c>
      <c r="H4686" s="270">
        <v>0</v>
      </c>
    </row>
    <row r="4687" spans="1:8">
      <c r="A4687" s="268">
        <v>42200</v>
      </c>
      <c r="B4687" s="269" t="s">
        <v>190</v>
      </c>
      <c r="C4687" s="270">
        <v>0</v>
      </c>
      <c r="D4687" s="270">
        <v>0</v>
      </c>
      <c r="E4687" s="270">
        <v>0</v>
      </c>
      <c r="F4687" s="270">
        <v>0</v>
      </c>
      <c r="G4687" s="270">
        <v>0</v>
      </c>
      <c r="H4687" s="270">
        <v>0</v>
      </c>
    </row>
    <row r="4688" spans="1:8">
      <c r="A4688" s="268">
        <v>42200</v>
      </c>
      <c r="B4688" s="269" t="s">
        <v>191</v>
      </c>
      <c r="C4688" s="270">
        <v>160.3304</v>
      </c>
      <c r="D4688" s="270">
        <v>63.775500000000001</v>
      </c>
      <c r="E4688" s="270">
        <v>32.3748</v>
      </c>
      <c r="F4688" s="270">
        <v>2.7242500000000001</v>
      </c>
      <c r="G4688" s="270">
        <v>33.506149999999998</v>
      </c>
      <c r="H4688" s="270">
        <v>292.71109999999999</v>
      </c>
    </row>
    <row r="4689" spans="1:8">
      <c r="A4689" s="268">
        <v>42200</v>
      </c>
      <c r="B4689" s="269" t="s">
        <v>192</v>
      </c>
      <c r="C4689" s="270">
        <v>850.6425999999999</v>
      </c>
      <c r="D4689" s="270">
        <v>338.3646</v>
      </c>
      <c r="E4689" s="270">
        <v>171.76544999999999</v>
      </c>
      <c r="F4689" s="270">
        <v>14.451699999999999</v>
      </c>
      <c r="G4689" s="270">
        <v>177.76899999999998</v>
      </c>
      <c r="H4689" s="270">
        <v>1552.99335</v>
      </c>
    </row>
    <row r="4690" spans="1:8">
      <c r="A4690" s="268">
        <v>42200</v>
      </c>
      <c r="B4690" s="269" t="s">
        <v>193</v>
      </c>
      <c r="C4690" s="270">
        <v>2618.7335499999999</v>
      </c>
      <c r="D4690" s="270">
        <v>1041.6656499999999</v>
      </c>
      <c r="E4690" s="270">
        <v>528.78584999999998</v>
      </c>
      <c r="F4690" s="270">
        <v>44.489849999999997</v>
      </c>
      <c r="G4690" s="270">
        <v>547.26654999999994</v>
      </c>
      <c r="H4690" s="270">
        <v>4780.9414499999993</v>
      </c>
    </row>
    <row r="4691" spans="1:8">
      <c r="A4691" s="268">
        <v>42200</v>
      </c>
      <c r="B4691" s="269" t="s">
        <v>65</v>
      </c>
      <c r="C4691" s="270">
        <v>5491.3230000000003</v>
      </c>
      <c r="D4691" s="270">
        <v>2184.3095999999996</v>
      </c>
      <c r="E4691" s="270">
        <v>1108.8317999999999</v>
      </c>
      <c r="F4691" s="270">
        <v>93.292599999999993</v>
      </c>
      <c r="G4691" s="270">
        <v>1147.5849999999998</v>
      </c>
      <c r="H4691" s="270">
        <v>10025.341999999999</v>
      </c>
    </row>
    <row r="4692" spans="1:8">
      <c r="A4692" s="268">
        <v>42200</v>
      </c>
      <c r="B4692" s="269" t="s">
        <v>194</v>
      </c>
      <c r="C4692" s="270">
        <v>8969.6071499999998</v>
      </c>
      <c r="D4692" s="270">
        <v>3567.8834999999999</v>
      </c>
      <c r="E4692" s="270">
        <v>1811.1817000000001</v>
      </c>
      <c r="F4692" s="270">
        <v>152.38544999999999</v>
      </c>
      <c r="G4692" s="270">
        <v>1874.4820500000001</v>
      </c>
      <c r="H4692" s="270">
        <v>16375.539849999999</v>
      </c>
    </row>
    <row r="4693" spans="1:8">
      <c r="A4693" s="268">
        <v>42200</v>
      </c>
      <c r="B4693" s="269" t="s">
        <v>195</v>
      </c>
      <c r="C4693" s="270">
        <v>11984.7127</v>
      </c>
      <c r="D4693" s="270">
        <v>4767.2164999999995</v>
      </c>
      <c r="E4693" s="270">
        <v>2420.0052500000002</v>
      </c>
      <c r="F4693" s="270">
        <v>203.60899999999998</v>
      </c>
      <c r="G4693" s="270">
        <v>2504.58365</v>
      </c>
      <c r="H4693" s="270">
        <v>21880.127100000002</v>
      </c>
    </row>
    <row r="4694" spans="1:8">
      <c r="A4694" s="268">
        <v>42200</v>
      </c>
      <c r="B4694" s="269" t="s">
        <v>196</v>
      </c>
      <c r="C4694" s="270">
        <v>13311.894199999999</v>
      </c>
      <c r="D4694" s="270">
        <v>5295.1353499999996</v>
      </c>
      <c r="E4694" s="270">
        <v>2687.9949500000002</v>
      </c>
      <c r="F4694" s="270">
        <v>226.15609999999998</v>
      </c>
      <c r="G4694" s="270">
        <v>2781.9395</v>
      </c>
      <c r="H4694" s="270">
        <v>24303.1201</v>
      </c>
    </row>
    <row r="4695" spans="1:8">
      <c r="A4695" s="268">
        <v>42200</v>
      </c>
      <c r="B4695" s="269" t="s">
        <v>197</v>
      </c>
      <c r="C4695" s="270">
        <v>13859.6903</v>
      </c>
      <c r="D4695" s="270">
        <v>5513.0353999999998</v>
      </c>
      <c r="E4695" s="270">
        <v>2798.6079999999997</v>
      </c>
      <c r="F4695" s="270">
        <v>235.46274999999997</v>
      </c>
      <c r="G4695" s="270">
        <v>2896.4191999999998</v>
      </c>
      <c r="H4695" s="270">
        <v>25303.215649999998</v>
      </c>
    </row>
    <row r="4696" spans="1:8">
      <c r="A4696" s="268">
        <v>42200</v>
      </c>
      <c r="B4696" s="269" t="s">
        <v>198</v>
      </c>
      <c r="C4696" s="270">
        <v>14193.71225</v>
      </c>
      <c r="D4696" s="270">
        <v>5645.9005999999999</v>
      </c>
      <c r="E4696" s="270">
        <v>2866.0554999999999</v>
      </c>
      <c r="F4696" s="270">
        <v>241.13734999999997</v>
      </c>
      <c r="G4696" s="270">
        <v>2966.2228999999998</v>
      </c>
      <c r="H4696" s="270">
        <v>25913.028599999998</v>
      </c>
    </row>
    <row r="4697" spans="1:8">
      <c r="A4697" s="268">
        <v>42200</v>
      </c>
      <c r="B4697" s="269" t="s">
        <v>199</v>
      </c>
      <c r="C4697" s="270">
        <v>13681.545599999999</v>
      </c>
      <c r="D4697" s="270">
        <v>5442.1734499999993</v>
      </c>
      <c r="E4697" s="270">
        <v>2762.6368499999999</v>
      </c>
      <c r="F4697" s="270">
        <v>232.43674999999999</v>
      </c>
      <c r="G4697" s="270">
        <v>2859.1900500000002</v>
      </c>
      <c r="H4697" s="270">
        <v>24977.9827</v>
      </c>
    </row>
    <row r="4698" spans="1:8">
      <c r="A4698" s="268">
        <v>42200</v>
      </c>
      <c r="B4698" s="269" t="s">
        <v>200</v>
      </c>
      <c r="C4698" s="270">
        <v>12189.5797</v>
      </c>
      <c r="D4698" s="270">
        <v>4848.7076999999999</v>
      </c>
      <c r="E4698" s="270">
        <v>2461.3721999999998</v>
      </c>
      <c r="F4698" s="270">
        <v>207.08974999999998</v>
      </c>
      <c r="G4698" s="270">
        <v>2547.3964499999997</v>
      </c>
      <c r="H4698" s="270">
        <v>22254.145799999998</v>
      </c>
    </row>
    <row r="4699" spans="1:8">
      <c r="A4699" s="268">
        <v>42200</v>
      </c>
      <c r="B4699" s="269" t="s">
        <v>201</v>
      </c>
      <c r="C4699" s="270">
        <v>9232.3710499999997</v>
      </c>
      <c r="D4699" s="270">
        <v>3672.4045999999994</v>
      </c>
      <c r="E4699" s="270">
        <v>1864.2404000000001</v>
      </c>
      <c r="F4699" s="270">
        <v>156.84879999999998</v>
      </c>
      <c r="G4699" s="270">
        <v>1929.3946000000001</v>
      </c>
      <c r="H4699" s="270">
        <v>16855.259450000001</v>
      </c>
    </row>
    <row r="4700" spans="1:8">
      <c r="A4700" s="268">
        <v>42200</v>
      </c>
      <c r="B4700" s="269" t="s">
        <v>202</v>
      </c>
      <c r="C4700" s="270">
        <v>5348.8068999999996</v>
      </c>
      <c r="D4700" s="270">
        <v>2127.6205500000001</v>
      </c>
      <c r="E4700" s="270">
        <v>1080.0542</v>
      </c>
      <c r="F4700" s="270">
        <v>90.870949999999993</v>
      </c>
      <c r="G4700" s="270">
        <v>1117.8018499999998</v>
      </c>
      <c r="H4700" s="270">
        <v>9765.15445</v>
      </c>
    </row>
    <row r="4701" spans="1:8">
      <c r="A4701" s="268">
        <v>42200</v>
      </c>
      <c r="B4701" s="269" t="s">
        <v>203</v>
      </c>
      <c r="C4701" s="270">
        <v>2168.9169499999998</v>
      </c>
      <c r="D4701" s="270">
        <v>862.74064999999996</v>
      </c>
      <c r="E4701" s="270">
        <v>437.95740000000001</v>
      </c>
      <c r="F4701" s="270">
        <v>36.847500000000004</v>
      </c>
      <c r="G4701" s="270">
        <v>453.26334999999995</v>
      </c>
      <c r="H4701" s="270">
        <v>3959.7258500000003</v>
      </c>
    </row>
    <row r="4702" spans="1:8">
      <c r="A4702" s="268">
        <v>42200</v>
      </c>
      <c r="B4702" s="269" t="s">
        <v>204</v>
      </c>
      <c r="C4702" s="270">
        <v>432.00229999999999</v>
      </c>
      <c r="D4702" s="270">
        <v>171.83939999999998</v>
      </c>
      <c r="E4702" s="270">
        <v>87.232100000000003</v>
      </c>
      <c r="F4702" s="270">
        <v>7.3388999999999998</v>
      </c>
      <c r="G4702" s="270">
        <v>90.280199999999994</v>
      </c>
      <c r="H4702" s="270">
        <v>788.69290000000001</v>
      </c>
    </row>
    <row r="4703" spans="1:8">
      <c r="A4703" s="268">
        <v>42200</v>
      </c>
      <c r="B4703" s="269" t="s">
        <v>205</v>
      </c>
      <c r="C4703" s="270">
        <v>13.361149999999999</v>
      </c>
      <c r="D4703" s="270">
        <v>5.3141999999999996</v>
      </c>
      <c r="E4703" s="270">
        <v>2.6978999999999997</v>
      </c>
      <c r="F4703" s="270">
        <v>0.22695000000000001</v>
      </c>
      <c r="G4703" s="270">
        <v>2.7922500000000001</v>
      </c>
      <c r="H4703" s="270">
        <v>24.39245</v>
      </c>
    </row>
    <row r="4704" spans="1:8">
      <c r="A4704" s="268">
        <v>42200</v>
      </c>
      <c r="B4704" s="269" t="s">
        <v>71</v>
      </c>
      <c r="C4704" s="270">
        <v>0</v>
      </c>
      <c r="D4704" s="270">
        <v>0</v>
      </c>
      <c r="E4704" s="270">
        <v>0</v>
      </c>
      <c r="F4704" s="270">
        <v>0</v>
      </c>
      <c r="G4704" s="270">
        <v>0</v>
      </c>
      <c r="H4704" s="270">
        <v>0</v>
      </c>
    </row>
    <row r="4705" spans="1:8">
      <c r="A4705" s="268">
        <v>42200</v>
      </c>
      <c r="B4705" s="269" t="s">
        <v>206</v>
      </c>
      <c r="C4705" s="270">
        <v>0</v>
      </c>
      <c r="D4705" s="270">
        <v>0</v>
      </c>
      <c r="E4705" s="270">
        <v>0</v>
      </c>
      <c r="F4705" s="270">
        <v>0</v>
      </c>
      <c r="G4705" s="270">
        <v>0</v>
      </c>
      <c r="H4705" s="270">
        <v>0</v>
      </c>
    </row>
    <row r="4706" spans="1:8">
      <c r="A4706" s="268">
        <v>42201</v>
      </c>
      <c r="B4706" s="269" t="s">
        <v>185</v>
      </c>
      <c r="C4706" s="270">
        <v>0</v>
      </c>
      <c r="D4706" s="270">
        <v>0</v>
      </c>
      <c r="E4706" s="270">
        <v>0</v>
      </c>
      <c r="F4706" s="270">
        <v>0</v>
      </c>
      <c r="G4706" s="270">
        <v>0</v>
      </c>
      <c r="H4706" s="270">
        <v>0</v>
      </c>
    </row>
    <row r="4707" spans="1:8">
      <c r="A4707" s="268">
        <v>42201</v>
      </c>
      <c r="B4707" s="269" t="s">
        <v>186</v>
      </c>
      <c r="C4707" s="270">
        <v>0</v>
      </c>
      <c r="D4707" s="270">
        <v>0</v>
      </c>
      <c r="E4707" s="270">
        <v>0</v>
      </c>
      <c r="F4707" s="270">
        <v>0</v>
      </c>
      <c r="G4707" s="270">
        <v>0</v>
      </c>
      <c r="H4707" s="270">
        <v>0</v>
      </c>
    </row>
    <row r="4708" spans="1:8">
      <c r="A4708" s="268">
        <v>42201</v>
      </c>
      <c r="B4708" s="269" t="s">
        <v>187</v>
      </c>
      <c r="C4708" s="270">
        <v>0</v>
      </c>
      <c r="D4708" s="270">
        <v>0</v>
      </c>
      <c r="E4708" s="270">
        <v>0</v>
      </c>
      <c r="F4708" s="270">
        <v>0</v>
      </c>
      <c r="G4708" s="270">
        <v>0</v>
      </c>
      <c r="H4708" s="270">
        <v>0</v>
      </c>
    </row>
    <row r="4709" spans="1:8">
      <c r="A4709" s="268">
        <v>42201</v>
      </c>
      <c r="B4709" s="269" t="s">
        <v>188</v>
      </c>
      <c r="C4709" s="270">
        <v>0</v>
      </c>
      <c r="D4709" s="270">
        <v>0</v>
      </c>
      <c r="E4709" s="270">
        <v>0</v>
      </c>
      <c r="F4709" s="270">
        <v>0</v>
      </c>
      <c r="G4709" s="270">
        <v>0</v>
      </c>
      <c r="H4709" s="270">
        <v>0</v>
      </c>
    </row>
    <row r="4710" spans="1:8">
      <c r="A4710" s="268">
        <v>42201</v>
      </c>
      <c r="B4710" s="269" t="s">
        <v>189</v>
      </c>
      <c r="C4710" s="270">
        <v>0</v>
      </c>
      <c r="D4710" s="270">
        <v>0</v>
      </c>
      <c r="E4710" s="270">
        <v>0</v>
      </c>
      <c r="F4710" s="270">
        <v>0</v>
      </c>
      <c r="G4710" s="270">
        <v>0</v>
      </c>
      <c r="H4710" s="270">
        <v>0</v>
      </c>
    </row>
    <row r="4711" spans="1:8">
      <c r="A4711" s="268">
        <v>42201</v>
      </c>
      <c r="B4711" s="269" t="s">
        <v>190</v>
      </c>
      <c r="C4711" s="270">
        <v>0</v>
      </c>
      <c r="D4711" s="270">
        <v>0</v>
      </c>
      <c r="E4711" s="270">
        <v>0</v>
      </c>
      <c r="F4711" s="270">
        <v>0</v>
      </c>
      <c r="G4711" s="270">
        <v>0</v>
      </c>
      <c r="H4711" s="270">
        <v>0</v>
      </c>
    </row>
    <row r="4712" spans="1:8">
      <c r="A4712" s="268">
        <v>42201</v>
      </c>
      <c r="B4712" s="269" t="s">
        <v>191</v>
      </c>
      <c r="C4712" s="270">
        <v>129.15494999999999</v>
      </c>
      <c r="D4712" s="270">
        <v>51.374850000000002</v>
      </c>
      <c r="E4712" s="270">
        <v>26.079699999999999</v>
      </c>
      <c r="F4712" s="270">
        <v>2.1938499999999999</v>
      </c>
      <c r="G4712" s="270">
        <v>26.9909</v>
      </c>
      <c r="H4712" s="270">
        <v>235.79424999999998</v>
      </c>
    </row>
    <row r="4713" spans="1:8">
      <c r="A4713" s="268">
        <v>42201</v>
      </c>
      <c r="B4713" s="269" t="s">
        <v>192</v>
      </c>
      <c r="C4713" s="270">
        <v>917.44749999999988</v>
      </c>
      <c r="D4713" s="270">
        <v>364.93729999999999</v>
      </c>
      <c r="E4713" s="270">
        <v>185.25495000000001</v>
      </c>
      <c r="F4713" s="270">
        <v>15.586449999999999</v>
      </c>
      <c r="G4713" s="270">
        <v>191.7294</v>
      </c>
      <c r="H4713" s="270">
        <v>1674.9555999999998</v>
      </c>
    </row>
    <row r="4714" spans="1:8">
      <c r="A4714" s="268">
        <v>42201</v>
      </c>
      <c r="B4714" s="269" t="s">
        <v>193</v>
      </c>
      <c r="C4714" s="270">
        <v>2966.1166499999999</v>
      </c>
      <c r="D4714" s="270">
        <v>1179.8459</v>
      </c>
      <c r="E4714" s="270">
        <v>598.93124999999998</v>
      </c>
      <c r="F4714" s="270">
        <v>50.391399999999997</v>
      </c>
      <c r="G4714" s="270">
        <v>619.86334999999997</v>
      </c>
      <c r="H4714" s="270">
        <v>5415.1485499999999</v>
      </c>
    </row>
    <row r="4715" spans="1:8">
      <c r="A4715" s="268">
        <v>42201</v>
      </c>
      <c r="B4715" s="269" t="s">
        <v>65</v>
      </c>
      <c r="C4715" s="270">
        <v>6105.9239999999991</v>
      </c>
      <c r="D4715" s="270">
        <v>2428.78235</v>
      </c>
      <c r="E4715" s="270">
        <v>1232.93435</v>
      </c>
      <c r="F4715" s="270">
        <v>103.73400000000001</v>
      </c>
      <c r="G4715" s="270">
        <v>1276.0250999999998</v>
      </c>
      <c r="H4715" s="270">
        <v>11147.399800000001</v>
      </c>
    </row>
    <row r="4716" spans="1:8">
      <c r="A4716" s="268">
        <v>42201</v>
      </c>
      <c r="B4716" s="269" t="s">
        <v>194</v>
      </c>
      <c r="C4716" s="270">
        <v>8871.6268</v>
      </c>
      <c r="D4716" s="270">
        <v>3528.9093000000003</v>
      </c>
      <c r="E4716" s="270">
        <v>1791.3970999999999</v>
      </c>
      <c r="F4716" s="270">
        <v>150.72030000000001</v>
      </c>
      <c r="G4716" s="270">
        <v>1854.0055499999999</v>
      </c>
      <c r="H4716" s="270">
        <v>16196.65905</v>
      </c>
    </row>
    <row r="4717" spans="1:8">
      <c r="A4717" s="268">
        <v>42201</v>
      </c>
      <c r="B4717" s="269" t="s">
        <v>195</v>
      </c>
      <c r="C4717" s="270">
        <v>12091.600200000001</v>
      </c>
      <c r="D4717" s="270">
        <v>4809.7335000000003</v>
      </c>
      <c r="E4717" s="270">
        <v>2441.5875999999998</v>
      </c>
      <c r="F4717" s="270">
        <v>205.4246</v>
      </c>
      <c r="G4717" s="270">
        <v>2526.9207999999999</v>
      </c>
      <c r="H4717" s="270">
        <v>22075.266699999996</v>
      </c>
    </row>
    <row r="4718" spans="1:8">
      <c r="A4718" s="268">
        <v>42201</v>
      </c>
      <c r="B4718" s="269" t="s">
        <v>196</v>
      </c>
      <c r="C4718" s="270">
        <v>14460.93015</v>
      </c>
      <c r="D4718" s="270">
        <v>5752.1930999999995</v>
      </c>
      <c r="E4718" s="270">
        <v>2920.0135</v>
      </c>
      <c r="F4718" s="270">
        <v>245.67719999999997</v>
      </c>
      <c r="G4718" s="270">
        <v>3022.0670500000001</v>
      </c>
      <c r="H4718" s="270">
        <v>26400.881000000001</v>
      </c>
    </row>
    <row r="4719" spans="1:8">
      <c r="A4719" s="268">
        <v>42201</v>
      </c>
      <c r="B4719" s="269" t="s">
        <v>197</v>
      </c>
      <c r="C4719" s="270">
        <v>14968.643650000002</v>
      </c>
      <c r="D4719" s="270">
        <v>5954.1488500000005</v>
      </c>
      <c r="E4719" s="270">
        <v>3022.5328499999996</v>
      </c>
      <c r="F4719" s="270">
        <v>254.303</v>
      </c>
      <c r="G4719" s="270">
        <v>3128.1691500000002</v>
      </c>
      <c r="H4719" s="270">
        <v>27327.797500000001</v>
      </c>
    </row>
    <row r="4720" spans="1:8">
      <c r="A4720" s="268">
        <v>42201</v>
      </c>
      <c r="B4720" s="269" t="s">
        <v>198</v>
      </c>
      <c r="C4720" s="270">
        <v>14590.0851</v>
      </c>
      <c r="D4720" s="270">
        <v>5803.5679499999997</v>
      </c>
      <c r="E4720" s="270">
        <v>2946.0932000000003</v>
      </c>
      <c r="F4720" s="270">
        <v>247.87189999999998</v>
      </c>
      <c r="G4720" s="270">
        <v>3049.0579499999999</v>
      </c>
      <c r="H4720" s="270">
        <v>26636.676100000001</v>
      </c>
    </row>
    <row r="4721" spans="1:8">
      <c r="A4721" s="268">
        <v>42201</v>
      </c>
      <c r="B4721" s="269" t="s">
        <v>199</v>
      </c>
      <c r="C4721" s="270">
        <v>13035.76915</v>
      </c>
      <c r="D4721" s="270">
        <v>5185.3000499999998</v>
      </c>
      <c r="E4721" s="270">
        <v>2632.2383500000001</v>
      </c>
      <c r="F4721" s="270">
        <v>221.46495000000002</v>
      </c>
      <c r="G4721" s="270">
        <v>2724.2347</v>
      </c>
      <c r="H4721" s="270">
        <v>23799.007199999996</v>
      </c>
    </row>
    <row r="4722" spans="1:8">
      <c r="A4722" s="268">
        <v>42201</v>
      </c>
      <c r="B4722" s="269" t="s">
        <v>200</v>
      </c>
      <c r="C4722" s="270">
        <v>11142.97725</v>
      </c>
      <c r="D4722" s="270">
        <v>4432.3955499999993</v>
      </c>
      <c r="E4722" s="270">
        <v>2250.03755</v>
      </c>
      <c r="F4722" s="270">
        <v>189.30860000000001</v>
      </c>
      <c r="G4722" s="270">
        <v>2328.6761500000002</v>
      </c>
      <c r="H4722" s="270">
        <v>20343.395099999998</v>
      </c>
    </row>
    <row r="4723" spans="1:8">
      <c r="A4723" s="268">
        <v>42201</v>
      </c>
      <c r="B4723" s="269" t="s">
        <v>201</v>
      </c>
      <c r="C4723" s="270">
        <v>8306.0163999999986</v>
      </c>
      <c r="D4723" s="270">
        <v>3303.9236500000002</v>
      </c>
      <c r="E4723" s="270">
        <v>1677.18685</v>
      </c>
      <c r="F4723" s="270">
        <v>141.11105000000001</v>
      </c>
      <c r="G4723" s="270">
        <v>1735.8036999999999</v>
      </c>
      <c r="H4723" s="270">
        <v>15164.041650000001</v>
      </c>
    </row>
    <row r="4724" spans="1:8">
      <c r="A4724" s="268">
        <v>42201</v>
      </c>
      <c r="B4724" s="269" t="s">
        <v>202</v>
      </c>
      <c r="C4724" s="270">
        <v>5103.8572999999997</v>
      </c>
      <c r="D4724" s="270">
        <v>2030.1859000000002</v>
      </c>
      <c r="E4724" s="270">
        <v>1030.5926999999999</v>
      </c>
      <c r="F4724" s="270">
        <v>86.709350000000001</v>
      </c>
      <c r="G4724" s="270">
        <v>1066.6114499999999</v>
      </c>
      <c r="H4724" s="270">
        <v>9317.9566999999988</v>
      </c>
    </row>
    <row r="4725" spans="1:8">
      <c r="A4725" s="268">
        <v>42201</v>
      </c>
      <c r="B4725" s="269" t="s">
        <v>203</v>
      </c>
      <c r="C4725" s="270">
        <v>1870.5236</v>
      </c>
      <c r="D4725" s="270">
        <v>744.04750000000001</v>
      </c>
      <c r="E4725" s="270">
        <v>377.70429999999999</v>
      </c>
      <c r="F4725" s="270">
        <v>31.778100000000002</v>
      </c>
      <c r="G4725" s="270">
        <v>390.90479999999997</v>
      </c>
      <c r="H4725" s="270">
        <v>3414.9582999999998</v>
      </c>
    </row>
    <row r="4726" spans="1:8">
      <c r="A4726" s="268">
        <v>42201</v>
      </c>
      <c r="B4726" s="269" t="s">
        <v>204</v>
      </c>
      <c r="C4726" s="270">
        <v>289.4862</v>
      </c>
      <c r="D4726" s="270">
        <v>115.15035</v>
      </c>
      <c r="E4726" s="270">
        <v>58.454499999999996</v>
      </c>
      <c r="F4726" s="270">
        <v>4.9180999999999999</v>
      </c>
      <c r="G4726" s="270">
        <v>60.497050000000002</v>
      </c>
      <c r="H4726" s="270">
        <v>528.50619999999992</v>
      </c>
    </row>
    <row r="4727" spans="1:8">
      <c r="A4727" s="268">
        <v>42201</v>
      </c>
      <c r="B4727" s="269" t="s">
        <v>205</v>
      </c>
      <c r="C4727" s="270">
        <v>13.361149999999999</v>
      </c>
      <c r="D4727" s="270">
        <v>5.3141999999999996</v>
      </c>
      <c r="E4727" s="270">
        <v>2.6978999999999997</v>
      </c>
      <c r="F4727" s="270">
        <v>0.22695000000000001</v>
      </c>
      <c r="G4727" s="270">
        <v>2.7922500000000001</v>
      </c>
      <c r="H4727" s="270">
        <v>24.39245</v>
      </c>
    </row>
    <row r="4728" spans="1:8">
      <c r="A4728" s="268">
        <v>42201</v>
      </c>
      <c r="B4728" s="269" t="s">
        <v>71</v>
      </c>
      <c r="C4728" s="270">
        <v>0</v>
      </c>
      <c r="D4728" s="270">
        <v>0</v>
      </c>
      <c r="E4728" s="270">
        <v>0</v>
      </c>
      <c r="F4728" s="270">
        <v>0</v>
      </c>
      <c r="G4728" s="270">
        <v>0</v>
      </c>
      <c r="H4728" s="270">
        <v>0</v>
      </c>
    </row>
    <row r="4729" spans="1:8">
      <c r="A4729" s="268">
        <v>42201</v>
      </c>
      <c r="B4729" s="269" t="s">
        <v>206</v>
      </c>
      <c r="C4729" s="270">
        <v>0</v>
      </c>
      <c r="D4729" s="270">
        <v>0</v>
      </c>
      <c r="E4729" s="270">
        <v>0</v>
      </c>
      <c r="F4729" s="270">
        <v>0</v>
      </c>
      <c r="G4729" s="270">
        <v>0</v>
      </c>
      <c r="H4729" s="270">
        <v>0</v>
      </c>
    </row>
    <row r="4730" spans="1:8">
      <c r="A4730" s="268">
        <v>42202</v>
      </c>
      <c r="B4730" s="269" t="s">
        <v>185</v>
      </c>
      <c r="C4730" s="270">
        <v>0</v>
      </c>
      <c r="D4730" s="270">
        <v>0</v>
      </c>
      <c r="E4730" s="270">
        <v>0</v>
      </c>
      <c r="F4730" s="270">
        <v>0</v>
      </c>
      <c r="G4730" s="270">
        <v>0</v>
      </c>
      <c r="H4730" s="270">
        <v>0</v>
      </c>
    </row>
    <row r="4731" spans="1:8">
      <c r="A4731" s="268">
        <v>42202</v>
      </c>
      <c r="B4731" s="269" t="s">
        <v>186</v>
      </c>
      <c r="C4731" s="270">
        <v>0</v>
      </c>
      <c r="D4731" s="270">
        <v>0</v>
      </c>
      <c r="E4731" s="270">
        <v>0</v>
      </c>
      <c r="F4731" s="270">
        <v>0</v>
      </c>
      <c r="G4731" s="270">
        <v>0</v>
      </c>
      <c r="H4731" s="270">
        <v>0</v>
      </c>
    </row>
    <row r="4732" spans="1:8">
      <c r="A4732" s="268">
        <v>42202</v>
      </c>
      <c r="B4732" s="269" t="s">
        <v>187</v>
      </c>
      <c r="C4732" s="270">
        <v>13.361149999999999</v>
      </c>
      <c r="D4732" s="270">
        <v>5.3141999999999996</v>
      </c>
      <c r="E4732" s="270">
        <v>2.6978999999999997</v>
      </c>
      <c r="F4732" s="270">
        <v>0.22695000000000001</v>
      </c>
      <c r="G4732" s="270">
        <v>2.7922500000000001</v>
      </c>
      <c r="H4732" s="270">
        <v>24.39245</v>
      </c>
    </row>
    <row r="4733" spans="1:8">
      <c r="A4733" s="268">
        <v>42202</v>
      </c>
      <c r="B4733" s="269" t="s">
        <v>188</v>
      </c>
      <c r="C4733" s="270">
        <v>0</v>
      </c>
      <c r="D4733" s="270">
        <v>0</v>
      </c>
      <c r="E4733" s="270">
        <v>0</v>
      </c>
      <c r="F4733" s="270">
        <v>0</v>
      </c>
      <c r="G4733" s="270">
        <v>0</v>
      </c>
      <c r="H4733" s="270">
        <v>0</v>
      </c>
    </row>
    <row r="4734" spans="1:8">
      <c r="A4734" s="268">
        <v>42202</v>
      </c>
      <c r="B4734" s="269" t="s">
        <v>189</v>
      </c>
      <c r="C4734" s="270">
        <v>0</v>
      </c>
      <c r="D4734" s="270">
        <v>0</v>
      </c>
      <c r="E4734" s="270">
        <v>0</v>
      </c>
      <c r="F4734" s="270">
        <v>0</v>
      </c>
      <c r="G4734" s="270">
        <v>0</v>
      </c>
      <c r="H4734" s="270">
        <v>0</v>
      </c>
    </row>
    <row r="4735" spans="1:8">
      <c r="A4735" s="268">
        <v>42202</v>
      </c>
      <c r="B4735" s="269" t="s">
        <v>190</v>
      </c>
      <c r="C4735" s="270">
        <v>0</v>
      </c>
      <c r="D4735" s="270">
        <v>0</v>
      </c>
      <c r="E4735" s="270">
        <v>0</v>
      </c>
      <c r="F4735" s="270">
        <v>0</v>
      </c>
      <c r="G4735" s="270">
        <v>0</v>
      </c>
      <c r="H4735" s="270">
        <v>0</v>
      </c>
    </row>
    <row r="4736" spans="1:8">
      <c r="A4736" s="268">
        <v>42202</v>
      </c>
      <c r="B4736" s="269" t="s">
        <v>191</v>
      </c>
      <c r="C4736" s="270">
        <v>120.24779999999998</v>
      </c>
      <c r="D4736" s="270">
        <v>47.831199999999995</v>
      </c>
      <c r="E4736" s="270">
        <v>24.281099999999999</v>
      </c>
      <c r="F4736" s="270">
        <v>2.0425499999999999</v>
      </c>
      <c r="G4736" s="270">
        <v>25.1294</v>
      </c>
      <c r="H4736" s="270">
        <v>219.53204999999997</v>
      </c>
    </row>
    <row r="4737" spans="1:8">
      <c r="A4737" s="268">
        <v>42202</v>
      </c>
      <c r="B4737" s="269" t="s">
        <v>192</v>
      </c>
      <c r="C4737" s="270">
        <v>1010.9738500000001</v>
      </c>
      <c r="D4737" s="270">
        <v>402.14009999999996</v>
      </c>
      <c r="E4737" s="270">
        <v>204.14024999999998</v>
      </c>
      <c r="F4737" s="270">
        <v>17.1751</v>
      </c>
      <c r="G4737" s="270">
        <v>211.27515</v>
      </c>
      <c r="H4737" s="270">
        <v>1845.70445</v>
      </c>
    </row>
    <row r="4738" spans="1:8">
      <c r="A4738" s="268">
        <v>42202</v>
      </c>
      <c r="B4738" s="269" t="s">
        <v>193</v>
      </c>
      <c r="C4738" s="270">
        <v>2975.0237999999999</v>
      </c>
      <c r="D4738" s="270">
        <v>1183.3895499999999</v>
      </c>
      <c r="E4738" s="270">
        <v>600.72984999999994</v>
      </c>
      <c r="F4738" s="270">
        <v>50.542700000000004</v>
      </c>
      <c r="G4738" s="270">
        <v>621.72485000000006</v>
      </c>
      <c r="H4738" s="270">
        <v>5431.41075</v>
      </c>
    </row>
    <row r="4739" spans="1:8">
      <c r="A4739" s="268">
        <v>42202</v>
      </c>
      <c r="B4739" s="269" t="s">
        <v>65</v>
      </c>
      <c r="C4739" s="270">
        <v>5045.9603999999999</v>
      </c>
      <c r="D4739" s="270">
        <v>2007.1559999999999</v>
      </c>
      <c r="E4739" s="270">
        <v>1018.9018000000001</v>
      </c>
      <c r="F4739" s="270">
        <v>85.725899999999996</v>
      </c>
      <c r="G4739" s="270">
        <v>1054.5125499999999</v>
      </c>
      <c r="H4739" s="270">
        <v>9212.2566499999994</v>
      </c>
    </row>
    <row r="4740" spans="1:8">
      <c r="A4740" s="268">
        <v>42202</v>
      </c>
      <c r="B4740" s="269" t="s">
        <v>194</v>
      </c>
      <c r="C4740" s="270">
        <v>7330.6719999999996</v>
      </c>
      <c r="D4740" s="270">
        <v>2915.9564499999997</v>
      </c>
      <c r="E4740" s="270">
        <v>1480.241</v>
      </c>
      <c r="F4740" s="270">
        <v>124.54115</v>
      </c>
      <c r="G4740" s="270">
        <v>1531.9745500000001</v>
      </c>
      <c r="H4740" s="270">
        <v>13383.38515</v>
      </c>
    </row>
    <row r="4741" spans="1:8">
      <c r="A4741" s="268">
        <v>42202</v>
      </c>
      <c r="B4741" s="269" t="s">
        <v>195</v>
      </c>
      <c r="C4741" s="270">
        <v>8773.6473000000005</v>
      </c>
      <c r="D4741" s="270">
        <v>3489.9359499999996</v>
      </c>
      <c r="E4741" s="270">
        <v>1771.6125</v>
      </c>
      <c r="F4741" s="270">
        <v>149.05600000000001</v>
      </c>
      <c r="G4741" s="270">
        <v>1833.5299</v>
      </c>
      <c r="H4741" s="270">
        <v>16017.781650000001</v>
      </c>
    </row>
    <row r="4742" spans="1:8">
      <c r="A4742" s="268">
        <v>42202</v>
      </c>
      <c r="B4742" s="269" t="s">
        <v>196</v>
      </c>
      <c r="C4742" s="270">
        <v>12024.7953</v>
      </c>
      <c r="D4742" s="270">
        <v>4783.1607999999997</v>
      </c>
      <c r="E4742" s="270">
        <v>2428.0980999999997</v>
      </c>
      <c r="F4742" s="270">
        <v>204.28985</v>
      </c>
      <c r="G4742" s="270">
        <v>2512.9595499999996</v>
      </c>
      <c r="H4742" s="270">
        <v>21953.303599999996</v>
      </c>
    </row>
    <row r="4743" spans="1:8">
      <c r="A4743" s="268">
        <v>42202</v>
      </c>
      <c r="B4743" s="269" t="s">
        <v>197</v>
      </c>
      <c r="C4743" s="270">
        <v>11802.114</v>
      </c>
      <c r="D4743" s="270">
        <v>4694.5831499999995</v>
      </c>
      <c r="E4743" s="270">
        <v>2383.1339499999999</v>
      </c>
      <c r="F4743" s="270">
        <v>200.50649999999999</v>
      </c>
      <c r="G4743" s="270">
        <v>2466.4237499999999</v>
      </c>
      <c r="H4743" s="270">
        <v>21546.761349999997</v>
      </c>
    </row>
    <row r="4744" spans="1:8">
      <c r="A4744" s="268">
        <v>42202</v>
      </c>
      <c r="B4744" s="269" t="s">
        <v>198</v>
      </c>
      <c r="C4744" s="270">
        <v>12657.210599999999</v>
      </c>
      <c r="D4744" s="270">
        <v>5034.7191499999999</v>
      </c>
      <c r="E4744" s="270">
        <v>2555.7986999999998</v>
      </c>
      <c r="F4744" s="270">
        <v>215.03385</v>
      </c>
      <c r="G4744" s="270">
        <v>2645.1226499999998</v>
      </c>
      <c r="H4744" s="270">
        <v>23107.88495</v>
      </c>
    </row>
    <row r="4745" spans="1:8">
      <c r="A4745" s="268">
        <v>42202</v>
      </c>
      <c r="B4745" s="269" t="s">
        <v>199</v>
      </c>
      <c r="C4745" s="270">
        <v>11588.33985</v>
      </c>
      <c r="D4745" s="270">
        <v>4609.5491499999998</v>
      </c>
      <c r="E4745" s="270">
        <v>2339.9675499999998</v>
      </c>
      <c r="F4745" s="270">
        <v>196.87445</v>
      </c>
      <c r="G4745" s="270">
        <v>2421.7485999999999</v>
      </c>
      <c r="H4745" s="270">
        <v>21156.479599999995</v>
      </c>
    </row>
    <row r="4746" spans="1:8">
      <c r="A4746" s="268">
        <v>42202</v>
      </c>
      <c r="B4746" s="269" t="s">
        <v>200</v>
      </c>
      <c r="C4746" s="270">
        <v>9539.6715499999991</v>
      </c>
      <c r="D4746" s="270">
        <v>3794.6405500000001</v>
      </c>
      <c r="E4746" s="270">
        <v>1926.2912499999998</v>
      </c>
      <c r="F4746" s="270">
        <v>162.07034999999999</v>
      </c>
      <c r="G4746" s="270">
        <v>1993.61465</v>
      </c>
      <c r="H4746" s="270">
        <v>17416.288349999995</v>
      </c>
    </row>
    <row r="4747" spans="1:8">
      <c r="A4747" s="268">
        <v>42202</v>
      </c>
      <c r="B4747" s="269" t="s">
        <v>201</v>
      </c>
      <c r="C4747" s="270">
        <v>7134.7121500000003</v>
      </c>
      <c r="D4747" s="270">
        <v>2838.0088999999998</v>
      </c>
      <c r="E4747" s="270">
        <v>1440.6717999999998</v>
      </c>
      <c r="F4747" s="270">
        <v>121.21169999999999</v>
      </c>
      <c r="G4747" s="270">
        <v>1491.0224000000001</v>
      </c>
      <c r="H4747" s="270">
        <v>13025.626950000002</v>
      </c>
    </row>
    <row r="4748" spans="1:8">
      <c r="A4748" s="268">
        <v>42202</v>
      </c>
      <c r="B4748" s="269" t="s">
        <v>202</v>
      </c>
      <c r="C4748" s="270">
        <v>3549.5413499999995</v>
      </c>
      <c r="D4748" s="270">
        <v>1411.9179999999999</v>
      </c>
      <c r="E4748" s="270">
        <v>716.73869999999999</v>
      </c>
      <c r="F4748" s="270">
        <v>60.303249999999991</v>
      </c>
      <c r="G4748" s="270">
        <v>741.78819999999996</v>
      </c>
      <c r="H4748" s="270">
        <v>6480.289499999999</v>
      </c>
    </row>
    <row r="4749" spans="1:8">
      <c r="A4749" s="268">
        <v>42202</v>
      </c>
      <c r="B4749" s="269" t="s">
        <v>203</v>
      </c>
      <c r="C4749" s="270">
        <v>1460.7896000000001</v>
      </c>
      <c r="D4749" s="270">
        <v>581.06510000000003</v>
      </c>
      <c r="E4749" s="270">
        <v>294.96870000000001</v>
      </c>
      <c r="F4749" s="270">
        <v>24.817449999999997</v>
      </c>
      <c r="G4749" s="270">
        <v>305.27834999999999</v>
      </c>
      <c r="H4749" s="270">
        <v>2666.9191999999998</v>
      </c>
    </row>
    <row r="4750" spans="1:8">
      <c r="A4750" s="268">
        <v>42202</v>
      </c>
      <c r="B4750" s="269" t="s">
        <v>204</v>
      </c>
      <c r="C4750" s="270">
        <v>213.77414999999999</v>
      </c>
      <c r="D4750" s="270">
        <v>85.034000000000006</v>
      </c>
      <c r="E4750" s="270">
        <v>43.166399999999996</v>
      </c>
      <c r="F4750" s="270">
        <v>3.6320499999999996</v>
      </c>
      <c r="G4750" s="270">
        <v>44.675149999999995</v>
      </c>
      <c r="H4750" s="270">
        <v>390.28174999999999</v>
      </c>
    </row>
    <row r="4751" spans="1:8">
      <c r="A4751" s="268">
        <v>42202</v>
      </c>
      <c r="B4751" s="269" t="s">
        <v>205</v>
      </c>
      <c r="C4751" s="270">
        <v>17.814299999999999</v>
      </c>
      <c r="D4751" s="270">
        <v>7.0864499999999992</v>
      </c>
      <c r="E4751" s="270">
        <v>3.5972</v>
      </c>
      <c r="F4751" s="270">
        <v>0.30259999999999998</v>
      </c>
      <c r="G4751" s="270">
        <v>3.7229999999999999</v>
      </c>
      <c r="H4751" s="270">
        <v>32.52355</v>
      </c>
    </row>
    <row r="4752" spans="1:8">
      <c r="A4752" s="268">
        <v>42202</v>
      </c>
      <c r="B4752" s="269" t="s">
        <v>71</v>
      </c>
      <c r="C4752" s="270">
        <v>0</v>
      </c>
      <c r="D4752" s="270">
        <v>0</v>
      </c>
      <c r="E4752" s="270">
        <v>0</v>
      </c>
      <c r="F4752" s="270">
        <v>0</v>
      </c>
      <c r="G4752" s="270">
        <v>0</v>
      </c>
      <c r="H4752" s="270">
        <v>0</v>
      </c>
    </row>
    <row r="4753" spans="1:8">
      <c r="A4753" s="268">
        <v>42202</v>
      </c>
      <c r="B4753" s="269" t="s">
        <v>206</v>
      </c>
      <c r="C4753" s="270">
        <v>0</v>
      </c>
      <c r="D4753" s="270">
        <v>0</v>
      </c>
      <c r="E4753" s="270">
        <v>0</v>
      </c>
      <c r="F4753" s="270">
        <v>0</v>
      </c>
      <c r="G4753" s="270">
        <v>0</v>
      </c>
      <c r="H4753" s="270">
        <v>0</v>
      </c>
    </row>
    <row r="4754" spans="1:8">
      <c r="A4754" s="268">
        <v>42203</v>
      </c>
      <c r="B4754" s="269" t="s">
        <v>185</v>
      </c>
      <c r="C4754" s="270">
        <v>0</v>
      </c>
      <c r="D4754" s="270">
        <v>0</v>
      </c>
      <c r="E4754" s="270">
        <v>0</v>
      </c>
      <c r="F4754" s="270">
        <v>0</v>
      </c>
      <c r="G4754" s="270">
        <v>0</v>
      </c>
      <c r="H4754" s="270">
        <v>0</v>
      </c>
    </row>
    <row r="4755" spans="1:8">
      <c r="A4755" s="268">
        <v>42203</v>
      </c>
      <c r="B4755" s="269" t="s">
        <v>186</v>
      </c>
      <c r="C4755" s="270">
        <v>0</v>
      </c>
      <c r="D4755" s="270">
        <v>0</v>
      </c>
      <c r="E4755" s="270">
        <v>0</v>
      </c>
      <c r="F4755" s="270">
        <v>0</v>
      </c>
      <c r="G4755" s="270">
        <v>0</v>
      </c>
      <c r="H4755" s="270">
        <v>0</v>
      </c>
    </row>
    <row r="4756" spans="1:8">
      <c r="A4756" s="268">
        <v>42203</v>
      </c>
      <c r="B4756" s="269" t="s">
        <v>187</v>
      </c>
      <c r="C4756" s="270">
        <v>0</v>
      </c>
      <c r="D4756" s="270">
        <v>0</v>
      </c>
      <c r="E4756" s="270">
        <v>0</v>
      </c>
      <c r="F4756" s="270">
        <v>0</v>
      </c>
      <c r="G4756" s="270">
        <v>0</v>
      </c>
      <c r="H4756" s="270">
        <v>0</v>
      </c>
    </row>
    <row r="4757" spans="1:8">
      <c r="A4757" s="268">
        <v>42203</v>
      </c>
      <c r="B4757" s="269" t="s">
        <v>188</v>
      </c>
      <c r="C4757" s="270">
        <v>0</v>
      </c>
      <c r="D4757" s="270">
        <v>0</v>
      </c>
      <c r="E4757" s="270">
        <v>0</v>
      </c>
      <c r="F4757" s="270">
        <v>0</v>
      </c>
      <c r="G4757" s="270">
        <v>0</v>
      </c>
      <c r="H4757" s="270">
        <v>0</v>
      </c>
    </row>
    <row r="4758" spans="1:8">
      <c r="A4758" s="268">
        <v>42203</v>
      </c>
      <c r="B4758" s="269" t="s">
        <v>189</v>
      </c>
      <c r="C4758" s="270">
        <v>0</v>
      </c>
      <c r="D4758" s="270">
        <v>0</v>
      </c>
      <c r="E4758" s="270">
        <v>0</v>
      </c>
      <c r="F4758" s="270">
        <v>0</v>
      </c>
      <c r="G4758" s="270">
        <v>0</v>
      </c>
      <c r="H4758" s="270">
        <v>0</v>
      </c>
    </row>
    <row r="4759" spans="1:8">
      <c r="A4759" s="268">
        <v>42203</v>
      </c>
      <c r="B4759" s="269" t="s">
        <v>190</v>
      </c>
      <c r="C4759" s="270">
        <v>0</v>
      </c>
      <c r="D4759" s="270">
        <v>0</v>
      </c>
      <c r="E4759" s="270">
        <v>0</v>
      </c>
      <c r="F4759" s="270">
        <v>0</v>
      </c>
      <c r="G4759" s="270">
        <v>0</v>
      </c>
      <c r="H4759" s="270">
        <v>0</v>
      </c>
    </row>
    <row r="4760" spans="1:8">
      <c r="A4760" s="268">
        <v>42203</v>
      </c>
      <c r="B4760" s="269" t="s">
        <v>191</v>
      </c>
      <c r="C4760" s="270">
        <v>89.07235</v>
      </c>
      <c r="D4760" s="270">
        <v>35.430549999999997</v>
      </c>
      <c r="E4760" s="270">
        <v>17.986000000000001</v>
      </c>
      <c r="F4760" s="270">
        <v>1.5129999999999999</v>
      </c>
      <c r="G4760" s="270">
        <v>18.614149999999999</v>
      </c>
      <c r="H4760" s="270">
        <v>162.61604999999997</v>
      </c>
    </row>
    <row r="4761" spans="1:8">
      <c r="A4761" s="268">
        <v>42203</v>
      </c>
      <c r="B4761" s="269" t="s">
        <v>192</v>
      </c>
      <c r="C4761" s="270">
        <v>788.29255000000001</v>
      </c>
      <c r="D4761" s="270">
        <v>313.56245000000001</v>
      </c>
      <c r="E4761" s="270">
        <v>159.17524999999998</v>
      </c>
      <c r="F4761" s="270">
        <v>13.3926</v>
      </c>
      <c r="G4761" s="270">
        <v>164.73849999999999</v>
      </c>
      <c r="H4761" s="270">
        <v>1439.1613500000001</v>
      </c>
    </row>
    <row r="4762" spans="1:8">
      <c r="A4762" s="268">
        <v>42203</v>
      </c>
      <c r="B4762" s="269" t="s">
        <v>193</v>
      </c>
      <c r="C4762" s="270">
        <v>2819.1465499999999</v>
      </c>
      <c r="D4762" s="270">
        <v>1121.38545</v>
      </c>
      <c r="E4762" s="270">
        <v>569.25435000000004</v>
      </c>
      <c r="F4762" s="270">
        <v>47.894950000000001</v>
      </c>
      <c r="G4762" s="270">
        <v>589.14945</v>
      </c>
      <c r="H4762" s="270">
        <v>5146.8307500000001</v>
      </c>
    </row>
    <row r="4763" spans="1:8">
      <c r="A4763" s="268">
        <v>42203</v>
      </c>
      <c r="B4763" s="269" t="s">
        <v>65</v>
      </c>
      <c r="C4763" s="270">
        <v>5624.9319500000001</v>
      </c>
      <c r="D4763" s="270">
        <v>2237.4558499999998</v>
      </c>
      <c r="E4763" s="270">
        <v>1135.8108</v>
      </c>
      <c r="F4763" s="270">
        <v>95.562100000000001</v>
      </c>
      <c r="G4763" s="270">
        <v>1175.50665</v>
      </c>
      <c r="H4763" s="270">
        <v>10269.26735</v>
      </c>
    </row>
    <row r="4764" spans="1:8">
      <c r="A4764" s="268">
        <v>42203</v>
      </c>
      <c r="B4764" s="269" t="s">
        <v>194</v>
      </c>
      <c r="C4764" s="270">
        <v>8733.564699999999</v>
      </c>
      <c r="D4764" s="270">
        <v>3473.9916499999999</v>
      </c>
      <c r="E4764" s="270">
        <v>1763.5188000000001</v>
      </c>
      <c r="F4764" s="270">
        <v>148.37514999999999</v>
      </c>
      <c r="G4764" s="270">
        <v>1825.1531499999999</v>
      </c>
      <c r="H4764" s="270">
        <v>15944.603449999999</v>
      </c>
    </row>
    <row r="4765" spans="1:8">
      <c r="A4765" s="268">
        <v>42203</v>
      </c>
      <c r="B4765" s="269" t="s">
        <v>195</v>
      </c>
      <c r="C4765" s="270">
        <v>11606.154999999999</v>
      </c>
      <c r="D4765" s="270">
        <v>4616.6356000000005</v>
      </c>
      <c r="E4765" s="270">
        <v>2343.56475</v>
      </c>
      <c r="F4765" s="270">
        <v>197.17789999999999</v>
      </c>
      <c r="G4765" s="270">
        <v>2425.4715999999999</v>
      </c>
      <c r="H4765" s="270">
        <v>21189.004849999998</v>
      </c>
    </row>
    <row r="4766" spans="1:8">
      <c r="A4766" s="268">
        <v>42203</v>
      </c>
      <c r="B4766" s="269" t="s">
        <v>196</v>
      </c>
      <c r="C4766" s="270">
        <v>13663.730450000001</v>
      </c>
      <c r="D4766" s="270">
        <v>5435.0878499999999</v>
      </c>
      <c r="E4766" s="270">
        <v>2759.0396500000002</v>
      </c>
      <c r="F4766" s="270">
        <v>232.13414999999998</v>
      </c>
      <c r="G4766" s="270">
        <v>2855.4670499999997</v>
      </c>
      <c r="H4766" s="270">
        <v>24945.459149999999</v>
      </c>
    </row>
    <row r="4767" spans="1:8">
      <c r="A4767" s="268">
        <v>42203</v>
      </c>
      <c r="B4767" s="269" t="s">
        <v>197</v>
      </c>
      <c r="C4767" s="270">
        <v>15226.954399999999</v>
      </c>
      <c r="D4767" s="270">
        <v>6056.8985499999999</v>
      </c>
      <c r="E4767" s="270">
        <v>3074.6922499999996</v>
      </c>
      <c r="F4767" s="270">
        <v>258.69155000000001</v>
      </c>
      <c r="G4767" s="270">
        <v>3182.1518000000001</v>
      </c>
      <c r="H4767" s="270">
        <v>27799.388549999996</v>
      </c>
    </row>
    <row r="4768" spans="1:8">
      <c r="A4768" s="268">
        <v>42203</v>
      </c>
      <c r="B4768" s="269" t="s">
        <v>198</v>
      </c>
      <c r="C4768" s="270">
        <v>14839.488700000002</v>
      </c>
      <c r="D4768" s="270">
        <v>5902.7739999999994</v>
      </c>
      <c r="E4768" s="270">
        <v>2996.4531499999998</v>
      </c>
      <c r="F4768" s="270">
        <v>252.10914999999997</v>
      </c>
      <c r="G4768" s="270">
        <v>3101.1782499999999</v>
      </c>
      <c r="H4768" s="270">
        <v>27092.003249999998</v>
      </c>
    </row>
    <row r="4769" spans="1:8">
      <c r="A4769" s="268">
        <v>42203</v>
      </c>
      <c r="B4769" s="269" t="s">
        <v>199</v>
      </c>
      <c r="C4769" s="270">
        <v>13757.256799999999</v>
      </c>
      <c r="D4769" s="270">
        <v>5472.2898000000005</v>
      </c>
      <c r="E4769" s="270">
        <v>2777.9249500000001</v>
      </c>
      <c r="F4769" s="270">
        <v>233.72280000000001</v>
      </c>
      <c r="G4769" s="270">
        <v>2875.0119500000001</v>
      </c>
      <c r="H4769" s="270">
        <v>25116.206300000002</v>
      </c>
    </row>
    <row r="4770" spans="1:8">
      <c r="A4770" s="268">
        <v>42203</v>
      </c>
      <c r="B4770" s="269" t="s">
        <v>200</v>
      </c>
      <c r="C4770" s="270">
        <v>10555.098550000001</v>
      </c>
      <c r="D4770" s="270">
        <v>4198.5520500000002</v>
      </c>
      <c r="E4770" s="270">
        <v>2131.3307999999997</v>
      </c>
      <c r="F4770" s="270">
        <v>179.3211</v>
      </c>
      <c r="G4770" s="270">
        <v>2205.8205499999999</v>
      </c>
      <c r="H4770" s="270">
        <v>19270.123049999998</v>
      </c>
    </row>
    <row r="4771" spans="1:8">
      <c r="A4771" s="268">
        <v>42203</v>
      </c>
      <c r="B4771" s="269" t="s">
        <v>201</v>
      </c>
      <c r="C4771" s="270">
        <v>8181.3145999999988</v>
      </c>
      <c r="D4771" s="270">
        <v>3254.3210499999996</v>
      </c>
      <c r="E4771" s="270">
        <v>1652.0064500000001</v>
      </c>
      <c r="F4771" s="270">
        <v>138.99284999999998</v>
      </c>
      <c r="G4771" s="270">
        <v>1709.7435499999999</v>
      </c>
      <c r="H4771" s="270">
        <v>14936.378499999999</v>
      </c>
    </row>
    <row r="4772" spans="1:8">
      <c r="A4772" s="268">
        <v>42203</v>
      </c>
      <c r="B4772" s="269" t="s">
        <v>202</v>
      </c>
      <c r="C4772" s="270">
        <v>4876.7228500000001</v>
      </c>
      <c r="D4772" s="270">
        <v>1939.8376999999998</v>
      </c>
      <c r="E4772" s="270">
        <v>984.72925000000009</v>
      </c>
      <c r="F4772" s="270">
        <v>82.851199999999992</v>
      </c>
      <c r="G4772" s="270">
        <v>1019.1448999999999</v>
      </c>
      <c r="H4772" s="270">
        <v>8903.2859000000008</v>
      </c>
    </row>
    <row r="4773" spans="1:8">
      <c r="A4773" s="268">
        <v>42203</v>
      </c>
      <c r="B4773" s="269" t="s">
        <v>203</v>
      </c>
      <c r="C4773" s="270">
        <v>2320.3401999999996</v>
      </c>
      <c r="D4773" s="270">
        <v>922.97249999999985</v>
      </c>
      <c r="E4773" s="270">
        <v>468.53275000000002</v>
      </c>
      <c r="F4773" s="270">
        <v>39.420450000000002</v>
      </c>
      <c r="G4773" s="270">
        <v>484.90800000000002</v>
      </c>
      <c r="H4773" s="270">
        <v>4236.1738999999998</v>
      </c>
    </row>
    <row r="4774" spans="1:8">
      <c r="A4774" s="268">
        <v>42203</v>
      </c>
      <c r="B4774" s="269" t="s">
        <v>204</v>
      </c>
      <c r="C4774" s="270">
        <v>627.96130000000005</v>
      </c>
      <c r="D4774" s="270">
        <v>249.78695000000002</v>
      </c>
      <c r="E4774" s="270">
        <v>126.80044999999998</v>
      </c>
      <c r="F4774" s="270">
        <v>10.66835</v>
      </c>
      <c r="G4774" s="270">
        <v>131.23235</v>
      </c>
      <c r="H4774" s="270">
        <v>1146.4494</v>
      </c>
    </row>
    <row r="4775" spans="1:8">
      <c r="A4775" s="268">
        <v>42203</v>
      </c>
      <c r="B4775" s="269" t="s">
        <v>205</v>
      </c>
      <c r="C4775" s="270">
        <v>44.5366</v>
      </c>
      <c r="D4775" s="270">
        <v>17.715699999999998</v>
      </c>
      <c r="E4775" s="270">
        <v>8.9930000000000003</v>
      </c>
      <c r="F4775" s="270">
        <v>0.75649999999999995</v>
      </c>
      <c r="G4775" s="270">
        <v>9.3074999999999992</v>
      </c>
      <c r="H4775" s="270">
        <v>81.309299999999993</v>
      </c>
    </row>
    <row r="4776" spans="1:8">
      <c r="A4776" s="268">
        <v>42203</v>
      </c>
      <c r="B4776" s="269" t="s">
        <v>71</v>
      </c>
      <c r="C4776" s="270">
        <v>0</v>
      </c>
      <c r="D4776" s="270">
        <v>0</v>
      </c>
      <c r="E4776" s="270">
        <v>0</v>
      </c>
      <c r="F4776" s="270">
        <v>0</v>
      </c>
      <c r="G4776" s="270">
        <v>0</v>
      </c>
      <c r="H4776" s="270">
        <v>0</v>
      </c>
    </row>
    <row r="4777" spans="1:8">
      <c r="A4777" s="268">
        <v>42203</v>
      </c>
      <c r="B4777" s="269" t="s">
        <v>206</v>
      </c>
      <c r="C4777" s="270">
        <v>0</v>
      </c>
      <c r="D4777" s="270">
        <v>0</v>
      </c>
      <c r="E4777" s="270">
        <v>0</v>
      </c>
      <c r="F4777" s="270">
        <v>0</v>
      </c>
      <c r="G4777" s="270">
        <v>0</v>
      </c>
      <c r="H4777" s="270">
        <v>0</v>
      </c>
    </row>
    <row r="4778" spans="1:8">
      <c r="A4778" s="268">
        <v>42204</v>
      </c>
      <c r="B4778" s="269" t="s">
        <v>185</v>
      </c>
      <c r="C4778" s="270">
        <v>0</v>
      </c>
      <c r="D4778" s="270">
        <v>0</v>
      </c>
      <c r="E4778" s="270">
        <v>0</v>
      </c>
      <c r="F4778" s="270">
        <v>0</v>
      </c>
      <c r="G4778" s="270">
        <v>0</v>
      </c>
      <c r="H4778" s="270">
        <v>0</v>
      </c>
    </row>
    <row r="4779" spans="1:8">
      <c r="A4779" s="268">
        <v>42204</v>
      </c>
      <c r="B4779" s="269" t="s">
        <v>186</v>
      </c>
      <c r="C4779" s="270">
        <v>0</v>
      </c>
      <c r="D4779" s="270">
        <v>0</v>
      </c>
      <c r="E4779" s="270">
        <v>0</v>
      </c>
      <c r="F4779" s="270">
        <v>0</v>
      </c>
      <c r="G4779" s="270">
        <v>0</v>
      </c>
      <c r="H4779" s="270">
        <v>0</v>
      </c>
    </row>
    <row r="4780" spans="1:8">
      <c r="A4780" s="268">
        <v>42204</v>
      </c>
      <c r="B4780" s="269" t="s">
        <v>187</v>
      </c>
      <c r="C4780" s="270">
        <v>0</v>
      </c>
      <c r="D4780" s="270">
        <v>0</v>
      </c>
      <c r="E4780" s="270">
        <v>0</v>
      </c>
      <c r="F4780" s="270">
        <v>0</v>
      </c>
      <c r="G4780" s="270">
        <v>0</v>
      </c>
      <c r="H4780" s="270">
        <v>0</v>
      </c>
    </row>
    <row r="4781" spans="1:8">
      <c r="A4781" s="268">
        <v>42204</v>
      </c>
      <c r="B4781" s="269" t="s">
        <v>188</v>
      </c>
      <c r="C4781" s="270">
        <v>0</v>
      </c>
      <c r="D4781" s="270">
        <v>0</v>
      </c>
      <c r="E4781" s="270">
        <v>0</v>
      </c>
      <c r="F4781" s="270">
        <v>0</v>
      </c>
      <c r="G4781" s="270">
        <v>0</v>
      </c>
      <c r="H4781" s="270">
        <v>0</v>
      </c>
    </row>
    <row r="4782" spans="1:8">
      <c r="A4782" s="268">
        <v>42204</v>
      </c>
      <c r="B4782" s="269" t="s">
        <v>189</v>
      </c>
      <c r="C4782" s="270">
        <v>0</v>
      </c>
      <c r="D4782" s="270">
        <v>0</v>
      </c>
      <c r="E4782" s="270">
        <v>0</v>
      </c>
      <c r="F4782" s="270">
        <v>0</v>
      </c>
      <c r="G4782" s="270">
        <v>0</v>
      </c>
      <c r="H4782" s="270">
        <v>0</v>
      </c>
    </row>
    <row r="4783" spans="1:8">
      <c r="A4783" s="268">
        <v>42204</v>
      </c>
      <c r="B4783" s="269" t="s">
        <v>190</v>
      </c>
      <c r="C4783" s="270">
        <v>0</v>
      </c>
      <c r="D4783" s="270">
        <v>0</v>
      </c>
      <c r="E4783" s="270">
        <v>0</v>
      </c>
      <c r="F4783" s="270">
        <v>0</v>
      </c>
      <c r="G4783" s="270">
        <v>0</v>
      </c>
      <c r="H4783" s="270">
        <v>0</v>
      </c>
    </row>
    <row r="4784" spans="1:8">
      <c r="A4784" s="268">
        <v>42204</v>
      </c>
      <c r="B4784" s="269" t="s">
        <v>191</v>
      </c>
      <c r="C4784" s="270">
        <v>84.619200000000006</v>
      </c>
      <c r="D4784" s="270">
        <v>33.659149999999997</v>
      </c>
      <c r="E4784" s="270">
        <v>17.0867</v>
      </c>
      <c r="F4784" s="270">
        <v>1.4373499999999999</v>
      </c>
      <c r="G4784" s="270">
        <v>17.683399999999999</v>
      </c>
      <c r="H4784" s="270">
        <v>154.48580000000001</v>
      </c>
    </row>
    <row r="4785" spans="1:8">
      <c r="A4785" s="268">
        <v>42204</v>
      </c>
      <c r="B4785" s="269" t="s">
        <v>192</v>
      </c>
      <c r="C4785" s="270">
        <v>872.91089999999997</v>
      </c>
      <c r="D4785" s="270">
        <v>347.22159999999997</v>
      </c>
      <c r="E4785" s="270">
        <v>176.26194999999998</v>
      </c>
      <c r="F4785" s="270">
        <v>14.829949999999998</v>
      </c>
      <c r="G4785" s="270">
        <v>182.42189999999999</v>
      </c>
      <c r="H4785" s="270">
        <v>1593.6462999999997</v>
      </c>
    </row>
    <row r="4786" spans="1:8">
      <c r="A4786" s="268">
        <v>42204</v>
      </c>
      <c r="B4786" s="269" t="s">
        <v>193</v>
      </c>
      <c r="C4786" s="270">
        <v>2836.9608499999999</v>
      </c>
      <c r="D4786" s="270">
        <v>1128.4719</v>
      </c>
      <c r="E4786" s="270">
        <v>572.85154999999997</v>
      </c>
      <c r="F4786" s="270">
        <v>48.19755</v>
      </c>
      <c r="G4786" s="270">
        <v>592.87244999999996</v>
      </c>
      <c r="H4786" s="270">
        <v>5179.3543000000009</v>
      </c>
    </row>
    <row r="4787" spans="1:8">
      <c r="A4787" s="268">
        <v>42204</v>
      </c>
      <c r="B4787" s="269" t="s">
        <v>65</v>
      </c>
      <c r="C4787" s="270">
        <v>5838.7060999999994</v>
      </c>
      <c r="D4787" s="270">
        <v>2322.4898499999999</v>
      </c>
      <c r="E4787" s="270">
        <v>1178.9763499999999</v>
      </c>
      <c r="F4787" s="270">
        <v>99.194149999999993</v>
      </c>
      <c r="G4787" s="270">
        <v>1220.1818000000001</v>
      </c>
      <c r="H4787" s="270">
        <v>10659.548249999998</v>
      </c>
    </row>
    <row r="4788" spans="1:8">
      <c r="A4788" s="268">
        <v>42204</v>
      </c>
      <c r="B4788" s="269" t="s">
        <v>194</v>
      </c>
      <c r="C4788" s="270">
        <v>9570.8469999999998</v>
      </c>
      <c r="D4788" s="270">
        <v>3807.0412000000001</v>
      </c>
      <c r="E4788" s="270">
        <v>1932.5863499999998</v>
      </c>
      <c r="F4788" s="270">
        <v>162.59990000000002</v>
      </c>
      <c r="G4788" s="270">
        <v>2000.1298999999999</v>
      </c>
      <c r="H4788" s="270">
        <v>17473.204350000004</v>
      </c>
    </row>
    <row r="4789" spans="1:8">
      <c r="A4789" s="268">
        <v>42204</v>
      </c>
      <c r="B4789" s="269" t="s">
        <v>195</v>
      </c>
      <c r="C4789" s="270">
        <v>12670.571749999999</v>
      </c>
      <c r="D4789" s="270">
        <v>5040.0342000000001</v>
      </c>
      <c r="E4789" s="270">
        <v>2558.4965999999999</v>
      </c>
      <c r="F4789" s="270">
        <v>215.26079999999999</v>
      </c>
      <c r="G4789" s="270">
        <v>2647.9148999999998</v>
      </c>
      <c r="H4789" s="270">
        <v>23132.278249999999</v>
      </c>
    </row>
    <row r="4790" spans="1:8">
      <c r="A4790" s="268">
        <v>42204</v>
      </c>
      <c r="B4790" s="269" t="s">
        <v>196</v>
      </c>
      <c r="C4790" s="270">
        <v>14483.19845</v>
      </c>
      <c r="D4790" s="270">
        <v>5761.0509499999998</v>
      </c>
      <c r="E4790" s="270">
        <v>2924.5099999999998</v>
      </c>
      <c r="F4790" s="270">
        <v>246.05544999999998</v>
      </c>
      <c r="G4790" s="270">
        <v>3026.7208000000001</v>
      </c>
      <c r="H4790" s="270">
        <v>26441.535649999998</v>
      </c>
    </row>
    <row r="4791" spans="1:8">
      <c r="A4791" s="268">
        <v>42204</v>
      </c>
      <c r="B4791" s="269" t="s">
        <v>197</v>
      </c>
      <c r="C4791" s="270">
        <v>14772.683800000001</v>
      </c>
      <c r="D4791" s="270">
        <v>5876.2012999999997</v>
      </c>
      <c r="E4791" s="270">
        <v>2982.9636500000001</v>
      </c>
      <c r="F4791" s="270">
        <v>250.97354999999996</v>
      </c>
      <c r="G4791" s="270">
        <v>3087.21785</v>
      </c>
      <c r="H4791" s="270">
        <v>26970.040149999997</v>
      </c>
    </row>
    <row r="4792" spans="1:8">
      <c r="A4792" s="268">
        <v>42204</v>
      </c>
      <c r="B4792" s="269" t="s">
        <v>198</v>
      </c>
      <c r="C4792" s="270">
        <v>13957.67065</v>
      </c>
      <c r="D4792" s="270">
        <v>5552.00875</v>
      </c>
      <c r="E4792" s="270">
        <v>2818.3925999999997</v>
      </c>
      <c r="F4792" s="270">
        <v>237.12789999999998</v>
      </c>
      <c r="G4792" s="270">
        <v>2916.8948500000001</v>
      </c>
      <c r="H4792" s="270">
        <v>25482.094749999997</v>
      </c>
    </row>
    <row r="4793" spans="1:8">
      <c r="A4793" s="268">
        <v>42204</v>
      </c>
      <c r="B4793" s="269" t="s">
        <v>199</v>
      </c>
      <c r="C4793" s="270">
        <v>14135.815349999999</v>
      </c>
      <c r="D4793" s="270">
        <v>5622.8706999999995</v>
      </c>
      <c r="E4793" s="270">
        <v>2854.3645999999999</v>
      </c>
      <c r="F4793" s="270">
        <v>240.15389999999999</v>
      </c>
      <c r="G4793" s="270">
        <v>2954.1239999999998</v>
      </c>
      <c r="H4793" s="270">
        <v>25807.328549999998</v>
      </c>
    </row>
    <row r="4794" spans="1:8">
      <c r="A4794" s="268">
        <v>42204</v>
      </c>
      <c r="B4794" s="269" t="s">
        <v>200</v>
      </c>
      <c r="C4794" s="270">
        <v>12238.569449999999</v>
      </c>
      <c r="D4794" s="270">
        <v>4868.1947999999993</v>
      </c>
      <c r="E4794" s="270">
        <v>2471.2644999999998</v>
      </c>
      <c r="F4794" s="270">
        <v>207.92189999999999</v>
      </c>
      <c r="G4794" s="270">
        <v>2557.6347000000001</v>
      </c>
      <c r="H4794" s="270">
        <v>22343.585349999998</v>
      </c>
    </row>
    <row r="4795" spans="1:8">
      <c r="A4795" s="268">
        <v>42204</v>
      </c>
      <c r="B4795" s="269" t="s">
        <v>201</v>
      </c>
      <c r="C4795" s="270">
        <v>8809.2758999999987</v>
      </c>
      <c r="D4795" s="270">
        <v>3504.1079999999997</v>
      </c>
      <c r="E4795" s="270">
        <v>1778.8068999999998</v>
      </c>
      <c r="F4795" s="270">
        <v>149.66120000000001</v>
      </c>
      <c r="G4795" s="270">
        <v>1840.9758999999997</v>
      </c>
      <c r="H4795" s="270">
        <v>16082.827899999998</v>
      </c>
    </row>
    <row r="4796" spans="1:8">
      <c r="A4796" s="268">
        <v>42204</v>
      </c>
      <c r="B4796" s="269" t="s">
        <v>202</v>
      </c>
      <c r="C4796" s="270">
        <v>4533.7937499999998</v>
      </c>
      <c r="D4796" s="270">
        <v>1803.42885</v>
      </c>
      <c r="E4796" s="270">
        <v>915.48314999999991</v>
      </c>
      <c r="F4796" s="270">
        <v>77.024450000000002</v>
      </c>
      <c r="G4796" s="270">
        <v>947.47884999999997</v>
      </c>
      <c r="H4796" s="270">
        <v>8277.2090500000013</v>
      </c>
    </row>
    <row r="4797" spans="1:8">
      <c r="A4797" s="268">
        <v>42204</v>
      </c>
      <c r="B4797" s="269" t="s">
        <v>203</v>
      </c>
      <c r="C4797" s="270">
        <v>1670.1106</v>
      </c>
      <c r="D4797" s="270">
        <v>664.32769999999994</v>
      </c>
      <c r="E4797" s="270">
        <v>337.23579999999998</v>
      </c>
      <c r="F4797" s="270">
        <v>28.373850000000001</v>
      </c>
      <c r="G4797" s="270">
        <v>349.02189999999996</v>
      </c>
      <c r="H4797" s="270">
        <v>3049.0698499999999</v>
      </c>
    </row>
    <row r="4798" spans="1:8">
      <c r="A4798" s="268">
        <v>42204</v>
      </c>
      <c r="B4798" s="269" t="s">
        <v>204</v>
      </c>
      <c r="C4798" s="270">
        <v>374.10454999999996</v>
      </c>
      <c r="D4798" s="270">
        <v>148.80949999999999</v>
      </c>
      <c r="E4798" s="270">
        <v>75.541200000000003</v>
      </c>
      <c r="F4798" s="270">
        <v>6.3554500000000003</v>
      </c>
      <c r="G4798" s="270">
        <v>78.181299999999993</v>
      </c>
      <c r="H4798" s="270">
        <v>682.99199999999985</v>
      </c>
    </row>
    <row r="4799" spans="1:8">
      <c r="A4799" s="268">
        <v>42204</v>
      </c>
      <c r="B4799" s="269" t="s">
        <v>205</v>
      </c>
      <c r="C4799" s="270">
        <v>22.2683</v>
      </c>
      <c r="D4799" s="270">
        <v>8.8578499999999991</v>
      </c>
      <c r="E4799" s="270">
        <v>4.4965000000000002</v>
      </c>
      <c r="F4799" s="270">
        <v>0.37824999999999998</v>
      </c>
      <c r="G4799" s="270">
        <v>4.6537499999999996</v>
      </c>
      <c r="H4799" s="270">
        <v>40.654649999999997</v>
      </c>
    </row>
    <row r="4800" spans="1:8">
      <c r="A4800" s="268">
        <v>42204</v>
      </c>
      <c r="B4800" s="269" t="s">
        <v>71</v>
      </c>
      <c r="C4800" s="270">
        <v>0</v>
      </c>
      <c r="D4800" s="270">
        <v>0</v>
      </c>
      <c r="E4800" s="270">
        <v>0</v>
      </c>
      <c r="F4800" s="270">
        <v>0</v>
      </c>
      <c r="G4800" s="270">
        <v>0</v>
      </c>
      <c r="H4800" s="270">
        <v>0</v>
      </c>
    </row>
    <row r="4801" spans="1:8">
      <c r="A4801" s="268">
        <v>42204</v>
      </c>
      <c r="B4801" s="269" t="s">
        <v>206</v>
      </c>
      <c r="C4801" s="270">
        <v>13.361149999999999</v>
      </c>
      <c r="D4801" s="270">
        <v>5.3141999999999996</v>
      </c>
      <c r="E4801" s="270">
        <v>2.6978999999999997</v>
      </c>
      <c r="F4801" s="270">
        <v>0.22695000000000001</v>
      </c>
      <c r="G4801" s="270">
        <v>2.7922500000000001</v>
      </c>
      <c r="H4801" s="270">
        <v>24.39245</v>
      </c>
    </row>
    <row r="4802" spans="1:8">
      <c r="A4802" s="268">
        <v>42205</v>
      </c>
      <c r="B4802" s="269" t="s">
        <v>185</v>
      </c>
      <c r="C4802" s="270">
        <v>0</v>
      </c>
      <c r="D4802" s="270">
        <v>0</v>
      </c>
      <c r="E4802" s="270">
        <v>0</v>
      </c>
      <c r="F4802" s="270">
        <v>0</v>
      </c>
      <c r="G4802" s="270">
        <v>0</v>
      </c>
      <c r="H4802" s="270">
        <v>0</v>
      </c>
    </row>
    <row r="4803" spans="1:8">
      <c r="A4803" s="268">
        <v>42205</v>
      </c>
      <c r="B4803" s="269" t="s">
        <v>186</v>
      </c>
      <c r="C4803" s="270">
        <v>0</v>
      </c>
      <c r="D4803" s="270">
        <v>0</v>
      </c>
      <c r="E4803" s="270">
        <v>0</v>
      </c>
      <c r="F4803" s="270">
        <v>0</v>
      </c>
      <c r="G4803" s="270">
        <v>0</v>
      </c>
      <c r="H4803" s="270">
        <v>0</v>
      </c>
    </row>
    <row r="4804" spans="1:8">
      <c r="A4804" s="268">
        <v>42205</v>
      </c>
      <c r="B4804" s="269" t="s">
        <v>187</v>
      </c>
      <c r="C4804" s="270">
        <v>0</v>
      </c>
      <c r="D4804" s="270">
        <v>0</v>
      </c>
      <c r="E4804" s="270">
        <v>0</v>
      </c>
      <c r="F4804" s="270">
        <v>0</v>
      </c>
      <c r="G4804" s="270">
        <v>0</v>
      </c>
      <c r="H4804" s="270">
        <v>0</v>
      </c>
    </row>
    <row r="4805" spans="1:8">
      <c r="A4805" s="268">
        <v>42205</v>
      </c>
      <c r="B4805" s="269" t="s">
        <v>188</v>
      </c>
      <c r="C4805" s="270">
        <v>0</v>
      </c>
      <c r="D4805" s="270">
        <v>0</v>
      </c>
      <c r="E4805" s="270">
        <v>0</v>
      </c>
      <c r="F4805" s="270">
        <v>0</v>
      </c>
      <c r="G4805" s="270">
        <v>0</v>
      </c>
      <c r="H4805" s="270">
        <v>0</v>
      </c>
    </row>
    <row r="4806" spans="1:8">
      <c r="A4806" s="268">
        <v>42205</v>
      </c>
      <c r="B4806" s="269" t="s">
        <v>189</v>
      </c>
      <c r="C4806" s="270">
        <v>0</v>
      </c>
      <c r="D4806" s="270">
        <v>0</v>
      </c>
      <c r="E4806" s="270">
        <v>0</v>
      </c>
      <c r="F4806" s="270">
        <v>0</v>
      </c>
      <c r="G4806" s="270">
        <v>0</v>
      </c>
      <c r="H4806" s="270">
        <v>0</v>
      </c>
    </row>
    <row r="4807" spans="1:8">
      <c r="A4807" s="268">
        <v>42205</v>
      </c>
      <c r="B4807" s="269" t="s">
        <v>190</v>
      </c>
      <c r="C4807" s="270">
        <v>0</v>
      </c>
      <c r="D4807" s="270">
        <v>0</v>
      </c>
      <c r="E4807" s="270">
        <v>0</v>
      </c>
      <c r="F4807" s="270">
        <v>0</v>
      </c>
      <c r="G4807" s="270">
        <v>0</v>
      </c>
      <c r="H4807" s="270">
        <v>0</v>
      </c>
    </row>
    <row r="4808" spans="1:8">
      <c r="A4808" s="268">
        <v>42205</v>
      </c>
      <c r="B4808" s="269" t="s">
        <v>191</v>
      </c>
      <c r="C4808" s="270">
        <v>13.361149999999999</v>
      </c>
      <c r="D4808" s="270">
        <v>5.3141999999999996</v>
      </c>
      <c r="E4808" s="270">
        <v>2.6978999999999997</v>
      </c>
      <c r="F4808" s="270">
        <v>0.22695000000000001</v>
      </c>
      <c r="G4808" s="270">
        <v>2.7922500000000001</v>
      </c>
      <c r="H4808" s="270">
        <v>24.39245</v>
      </c>
    </row>
    <row r="4809" spans="1:8">
      <c r="A4809" s="268">
        <v>42205</v>
      </c>
      <c r="B4809" s="269" t="s">
        <v>192</v>
      </c>
      <c r="C4809" s="270">
        <v>173.69154999999998</v>
      </c>
      <c r="D4809" s="270">
        <v>69.089699999999993</v>
      </c>
      <c r="E4809" s="270">
        <v>35.072699999999998</v>
      </c>
      <c r="F4809" s="270">
        <v>2.9512</v>
      </c>
      <c r="G4809" s="270">
        <v>36.298400000000001</v>
      </c>
      <c r="H4809" s="270">
        <v>317.10354999999998</v>
      </c>
    </row>
    <row r="4810" spans="1:8">
      <c r="A4810" s="268">
        <v>42205</v>
      </c>
      <c r="B4810" s="269" t="s">
        <v>193</v>
      </c>
      <c r="C4810" s="270">
        <v>681.40504999999996</v>
      </c>
      <c r="D4810" s="270">
        <v>271.04545000000002</v>
      </c>
      <c r="E4810" s="270">
        <v>137.59205</v>
      </c>
      <c r="F4810" s="270">
        <v>11.57615</v>
      </c>
      <c r="G4810" s="270">
        <v>142.40135000000001</v>
      </c>
      <c r="H4810" s="270">
        <v>1244.0200499999999</v>
      </c>
    </row>
    <row r="4811" spans="1:8">
      <c r="A4811" s="268">
        <v>42205</v>
      </c>
      <c r="B4811" s="269" t="s">
        <v>65</v>
      </c>
      <c r="C4811" s="270">
        <v>1389.5315499999999</v>
      </c>
      <c r="D4811" s="270">
        <v>552.721</v>
      </c>
      <c r="E4811" s="270">
        <v>280.57990000000001</v>
      </c>
      <c r="F4811" s="270">
        <v>23.607049999999997</v>
      </c>
      <c r="G4811" s="270">
        <v>290.38634999999999</v>
      </c>
      <c r="H4811" s="270">
        <v>2536.8258499999997</v>
      </c>
    </row>
    <row r="4812" spans="1:8">
      <c r="A4812" s="268">
        <v>42205</v>
      </c>
      <c r="B4812" s="269" t="s">
        <v>194</v>
      </c>
      <c r="C4812" s="270">
        <v>3113.0859</v>
      </c>
      <c r="D4812" s="270">
        <v>1238.3072</v>
      </c>
      <c r="E4812" s="270">
        <v>628.60815000000002</v>
      </c>
      <c r="F4812" s="270">
        <v>52.8887</v>
      </c>
      <c r="G4812" s="270">
        <v>650.57724999999994</v>
      </c>
      <c r="H4812" s="270">
        <v>5683.4672</v>
      </c>
    </row>
    <row r="4813" spans="1:8">
      <c r="A4813" s="268">
        <v>42205</v>
      </c>
      <c r="B4813" s="269" t="s">
        <v>195</v>
      </c>
      <c r="C4813" s="270">
        <v>6983.2888999999996</v>
      </c>
      <c r="D4813" s="270">
        <v>2777.7762000000002</v>
      </c>
      <c r="E4813" s="270">
        <v>1410.0955999999999</v>
      </c>
      <c r="F4813" s="270">
        <v>118.63959999999999</v>
      </c>
      <c r="G4813" s="270">
        <v>1459.3777499999999</v>
      </c>
      <c r="H4813" s="270">
        <v>12749.178049999999</v>
      </c>
    </row>
    <row r="4814" spans="1:8">
      <c r="A4814" s="268">
        <v>42205</v>
      </c>
      <c r="B4814" s="269" t="s">
        <v>196</v>
      </c>
      <c r="C4814" s="270">
        <v>10612.99545</v>
      </c>
      <c r="D4814" s="270">
        <v>4221.5819499999998</v>
      </c>
      <c r="E4814" s="270">
        <v>2143.0217000000002</v>
      </c>
      <c r="F4814" s="270">
        <v>180.30454999999998</v>
      </c>
      <c r="G4814" s="270">
        <v>2217.9194499999999</v>
      </c>
      <c r="H4814" s="270">
        <v>19375.823099999998</v>
      </c>
    </row>
    <row r="4815" spans="1:8">
      <c r="A4815" s="268">
        <v>42205</v>
      </c>
      <c r="B4815" s="269" t="s">
        <v>197</v>
      </c>
      <c r="C4815" s="270">
        <v>12902.1602</v>
      </c>
      <c r="D4815" s="270">
        <v>5132.1538</v>
      </c>
      <c r="E4815" s="270">
        <v>2605.2602000000002</v>
      </c>
      <c r="F4815" s="270">
        <v>219.19544999999999</v>
      </c>
      <c r="G4815" s="270">
        <v>2696.3130499999997</v>
      </c>
      <c r="H4815" s="270">
        <v>23555.082699999999</v>
      </c>
    </row>
    <row r="4816" spans="1:8">
      <c r="A4816" s="268">
        <v>42205</v>
      </c>
      <c r="B4816" s="269" t="s">
        <v>198</v>
      </c>
      <c r="C4816" s="270">
        <v>13120.388349999999</v>
      </c>
      <c r="D4816" s="270">
        <v>5218.9592000000002</v>
      </c>
      <c r="E4816" s="270">
        <v>2649.3250499999999</v>
      </c>
      <c r="F4816" s="270">
        <v>222.90314999999998</v>
      </c>
      <c r="G4816" s="270">
        <v>2741.9180999999999</v>
      </c>
      <c r="H4816" s="270">
        <v>23953.493850000003</v>
      </c>
    </row>
    <row r="4817" spans="1:8">
      <c r="A4817" s="268">
        <v>42205</v>
      </c>
      <c r="B4817" s="269" t="s">
        <v>199</v>
      </c>
      <c r="C4817" s="270">
        <v>12879.891900000001</v>
      </c>
      <c r="D4817" s="270">
        <v>5123.2959499999997</v>
      </c>
      <c r="E4817" s="270">
        <v>2600.7637</v>
      </c>
      <c r="F4817" s="270">
        <v>218.81720000000001</v>
      </c>
      <c r="G4817" s="270">
        <v>2691.6592999999998</v>
      </c>
      <c r="H4817" s="270">
        <v>23514.428050000002</v>
      </c>
    </row>
    <row r="4818" spans="1:8">
      <c r="A4818" s="268">
        <v>42205</v>
      </c>
      <c r="B4818" s="269" t="s">
        <v>200</v>
      </c>
      <c r="C4818" s="270">
        <v>11205.328149999999</v>
      </c>
      <c r="D4818" s="270">
        <v>4457.1968500000003</v>
      </c>
      <c r="E4818" s="270">
        <v>2262.6277500000001</v>
      </c>
      <c r="F4818" s="270">
        <v>190.36769999999999</v>
      </c>
      <c r="G4818" s="270">
        <v>2341.7057999999997</v>
      </c>
      <c r="H4818" s="270">
        <v>20457.22625</v>
      </c>
    </row>
    <row r="4819" spans="1:8">
      <c r="A4819" s="268">
        <v>42205</v>
      </c>
      <c r="B4819" s="269" t="s">
        <v>201</v>
      </c>
      <c r="C4819" s="270">
        <v>8301.5623999999989</v>
      </c>
      <c r="D4819" s="270">
        <v>3302.1522500000001</v>
      </c>
      <c r="E4819" s="270">
        <v>1676.28755</v>
      </c>
      <c r="F4819" s="270">
        <v>141.03540000000001</v>
      </c>
      <c r="G4819" s="270">
        <v>1734.8729499999999</v>
      </c>
      <c r="H4819" s="270">
        <v>15155.910550000001</v>
      </c>
    </row>
    <row r="4820" spans="1:8">
      <c r="A4820" s="268">
        <v>42205</v>
      </c>
      <c r="B4820" s="269" t="s">
        <v>202</v>
      </c>
      <c r="C4820" s="270">
        <v>4898.9911499999998</v>
      </c>
      <c r="D4820" s="270">
        <v>1948.6946999999998</v>
      </c>
      <c r="E4820" s="270">
        <v>989.22490000000005</v>
      </c>
      <c r="F4820" s="270">
        <v>83.22945</v>
      </c>
      <c r="G4820" s="270">
        <v>1023.7986500000001</v>
      </c>
      <c r="H4820" s="270">
        <v>8943.9388499999986</v>
      </c>
    </row>
    <row r="4821" spans="1:8">
      <c r="A4821" s="268">
        <v>42205</v>
      </c>
      <c r="B4821" s="269" t="s">
        <v>203</v>
      </c>
      <c r="C4821" s="270">
        <v>1790.3584000000001</v>
      </c>
      <c r="D4821" s="270">
        <v>712.15975000000003</v>
      </c>
      <c r="E4821" s="270">
        <v>361.51690000000002</v>
      </c>
      <c r="F4821" s="270">
        <v>30.416399999999999</v>
      </c>
      <c r="G4821" s="270">
        <v>374.15214999999995</v>
      </c>
      <c r="H4821" s="270">
        <v>3268.6035999999999</v>
      </c>
    </row>
    <row r="4822" spans="1:8">
      <c r="A4822" s="268">
        <v>42205</v>
      </c>
      <c r="B4822" s="269" t="s">
        <v>204</v>
      </c>
      <c r="C4822" s="270">
        <v>307.30049999999994</v>
      </c>
      <c r="D4822" s="270">
        <v>122.23594999999999</v>
      </c>
      <c r="E4822" s="270">
        <v>62.051699999999997</v>
      </c>
      <c r="F4822" s="270">
        <v>5.2206999999999999</v>
      </c>
      <c r="G4822" s="270">
        <v>64.220050000000001</v>
      </c>
      <c r="H4822" s="270">
        <v>561.02890000000002</v>
      </c>
    </row>
    <row r="4823" spans="1:8">
      <c r="A4823" s="268">
        <v>42205</v>
      </c>
      <c r="B4823" s="269" t="s">
        <v>205</v>
      </c>
      <c r="C4823" s="270">
        <v>17.814299999999999</v>
      </c>
      <c r="D4823" s="270">
        <v>7.0864499999999992</v>
      </c>
      <c r="E4823" s="270">
        <v>3.5972</v>
      </c>
      <c r="F4823" s="270">
        <v>0.30259999999999998</v>
      </c>
      <c r="G4823" s="270">
        <v>3.7229999999999999</v>
      </c>
      <c r="H4823" s="270">
        <v>32.52355</v>
      </c>
    </row>
    <row r="4824" spans="1:8">
      <c r="A4824" s="268">
        <v>42205</v>
      </c>
      <c r="B4824" s="269" t="s">
        <v>71</v>
      </c>
      <c r="C4824" s="270">
        <v>0</v>
      </c>
      <c r="D4824" s="270">
        <v>0</v>
      </c>
      <c r="E4824" s="270">
        <v>0</v>
      </c>
      <c r="F4824" s="270">
        <v>0</v>
      </c>
      <c r="G4824" s="270">
        <v>0</v>
      </c>
      <c r="H4824" s="270">
        <v>0</v>
      </c>
    </row>
    <row r="4825" spans="1:8">
      <c r="A4825" s="268">
        <v>42205</v>
      </c>
      <c r="B4825" s="269" t="s">
        <v>206</v>
      </c>
      <c r="C4825" s="270">
        <v>0</v>
      </c>
      <c r="D4825" s="270">
        <v>0</v>
      </c>
      <c r="E4825" s="270">
        <v>0</v>
      </c>
      <c r="F4825" s="270">
        <v>0</v>
      </c>
      <c r="G4825" s="270">
        <v>0</v>
      </c>
      <c r="H4825" s="270">
        <v>0</v>
      </c>
    </row>
    <row r="4826" spans="1:8">
      <c r="A4826" s="268">
        <v>42206</v>
      </c>
      <c r="B4826" s="269" t="s">
        <v>185</v>
      </c>
      <c r="C4826" s="270">
        <v>0</v>
      </c>
      <c r="D4826" s="270">
        <v>0</v>
      </c>
      <c r="E4826" s="270">
        <v>0</v>
      </c>
      <c r="F4826" s="270">
        <v>0</v>
      </c>
      <c r="G4826" s="270">
        <v>0</v>
      </c>
      <c r="H4826" s="270">
        <v>0</v>
      </c>
    </row>
    <row r="4827" spans="1:8">
      <c r="A4827" s="268">
        <v>42206</v>
      </c>
      <c r="B4827" s="269" t="s">
        <v>186</v>
      </c>
      <c r="C4827" s="270">
        <v>0</v>
      </c>
      <c r="D4827" s="270">
        <v>0</v>
      </c>
      <c r="E4827" s="270">
        <v>0</v>
      </c>
      <c r="F4827" s="270">
        <v>0</v>
      </c>
      <c r="G4827" s="270">
        <v>0</v>
      </c>
      <c r="H4827" s="270">
        <v>0</v>
      </c>
    </row>
    <row r="4828" spans="1:8">
      <c r="A4828" s="268">
        <v>42206</v>
      </c>
      <c r="B4828" s="269" t="s">
        <v>187</v>
      </c>
      <c r="C4828" s="270">
        <v>0</v>
      </c>
      <c r="D4828" s="270">
        <v>0</v>
      </c>
      <c r="E4828" s="270">
        <v>0</v>
      </c>
      <c r="F4828" s="270">
        <v>0</v>
      </c>
      <c r="G4828" s="270">
        <v>0</v>
      </c>
      <c r="H4828" s="270">
        <v>0</v>
      </c>
    </row>
    <row r="4829" spans="1:8">
      <c r="A4829" s="268">
        <v>42206</v>
      </c>
      <c r="B4829" s="269" t="s">
        <v>188</v>
      </c>
      <c r="C4829" s="270">
        <v>0</v>
      </c>
      <c r="D4829" s="270">
        <v>0</v>
      </c>
      <c r="E4829" s="270">
        <v>0</v>
      </c>
      <c r="F4829" s="270">
        <v>0</v>
      </c>
      <c r="G4829" s="270">
        <v>0</v>
      </c>
      <c r="H4829" s="270">
        <v>0</v>
      </c>
    </row>
    <row r="4830" spans="1:8">
      <c r="A4830" s="268">
        <v>42206</v>
      </c>
      <c r="B4830" s="269" t="s">
        <v>189</v>
      </c>
      <c r="C4830" s="270">
        <v>0</v>
      </c>
      <c r="D4830" s="270">
        <v>0</v>
      </c>
      <c r="E4830" s="270">
        <v>0</v>
      </c>
      <c r="F4830" s="270">
        <v>0</v>
      </c>
      <c r="G4830" s="270">
        <v>0</v>
      </c>
      <c r="H4830" s="270">
        <v>0</v>
      </c>
    </row>
    <row r="4831" spans="1:8">
      <c r="A4831" s="268">
        <v>42206</v>
      </c>
      <c r="B4831" s="269" t="s">
        <v>190</v>
      </c>
      <c r="C4831" s="270">
        <v>0</v>
      </c>
      <c r="D4831" s="270">
        <v>0</v>
      </c>
      <c r="E4831" s="270">
        <v>0</v>
      </c>
      <c r="F4831" s="270">
        <v>0</v>
      </c>
      <c r="G4831" s="270">
        <v>0</v>
      </c>
      <c r="H4831" s="270">
        <v>0</v>
      </c>
    </row>
    <row r="4832" spans="1:8">
      <c r="A4832" s="268">
        <v>42206</v>
      </c>
      <c r="B4832" s="269" t="s">
        <v>191</v>
      </c>
      <c r="C4832" s="270">
        <v>89.07235</v>
      </c>
      <c r="D4832" s="270">
        <v>35.430549999999997</v>
      </c>
      <c r="E4832" s="270">
        <v>17.986000000000001</v>
      </c>
      <c r="F4832" s="270">
        <v>1.5129999999999999</v>
      </c>
      <c r="G4832" s="270">
        <v>18.614149999999999</v>
      </c>
      <c r="H4832" s="270">
        <v>162.61604999999997</v>
      </c>
    </row>
    <row r="4833" spans="1:8">
      <c r="A4833" s="268">
        <v>42206</v>
      </c>
      <c r="B4833" s="269" t="s">
        <v>192</v>
      </c>
      <c r="C4833" s="270">
        <v>806.10685000000001</v>
      </c>
      <c r="D4833" s="270">
        <v>320.64889999999997</v>
      </c>
      <c r="E4833" s="270">
        <v>162.77245000000002</v>
      </c>
      <c r="F4833" s="270">
        <v>13.695199999999998</v>
      </c>
      <c r="G4833" s="270">
        <v>168.4615</v>
      </c>
      <c r="H4833" s="270">
        <v>1471.6849000000002</v>
      </c>
    </row>
    <row r="4834" spans="1:8">
      <c r="A4834" s="268">
        <v>42206</v>
      </c>
      <c r="B4834" s="269" t="s">
        <v>193</v>
      </c>
      <c r="C4834" s="270">
        <v>2983.9309499999999</v>
      </c>
      <c r="D4834" s="270">
        <v>1186.93235</v>
      </c>
      <c r="E4834" s="270">
        <v>602.52844999999991</v>
      </c>
      <c r="F4834" s="270">
        <v>50.694000000000003</v>
      </c>
      <c r="G4834" s="270">
        <v>623.58634999999992</v>
      </c>
      <c r="H4834" s="270">
        <v>5447.6721000000007</v>
      </c>
    </row>
    <row r="4835" spans="1:8">
      <c r="A4835" s="268">
        <v>42206</v>
      </c>
      <c r="B4835" s="269" t="s">
        <v>65</v>
      </c>
      <c r="C4835" s="270">
        <v>6021.3047999999999</v>
      </c>
      <c r="D4835" s="270">
        <v>2395.1232</v>
      </c>
      <c r="E4835" s="270">
        <v>1215.8476500000002</v>
      </c>
      <c r="F4835" s="270">
        <v>102.29665</v>
      </c>
      <c r="G4835" s="270">
        <v>1258.3416999999999</v>
      </c>
      <c r="H4835" s="270">
        <v>10992.914000000001</v>
      </c>
    </row>
    <row r="4836" spans="1:8">
      <c r="A4836" s="268">
        <v>42206</v>
      </c>
      <c r="B4836" s="269" t="s">
        <v>194</v>
      </c>
      <c r="C4836" s="270">
        <v>8951.7919999999995</v>
      </c>
      <c r="D4836" s="270">
        <v>3560.7970499999997</v>
      </c>
      <c r="E4836" s="270">
        <v>1807.5845000000002</v>
      </c>
      <c r="F4836" s="270">
        <v>152.08284999999998</v>
      </c>
      <c r="G4836" s="270">
        <v>1870.7590499999999</v>
      </c>
      <c r="H4836" s="270">
        <v>16343.015449999997</v>
      </c>
    </row>
    <row r="4837" spans="1:8">
      <c r="A4837" s="268">
        <v>42206</v>
      </c>
      <c r="B4837" s="269" t="s">
        <v>195</v>
      </c>
      <c r="C4837" s="270">
        <v>11686.320199999998</v>
      </c>
      <c r="D4837" s="270">
        <v>4648.5233499999995</v>
      </c>
      <c r="E4837" s="270">
        <v>2359.7521499999998</v>
      </c>
      <c r="F4837" s="270">
        <v>198.53959999999998</v>
      </c>
      <c r="G4837" s="270">
        <v>2442.2242499999998</v>
      </c>
      <c r="H4837" s="270">
        <v>21335.359550000001</v>
      </c>
    </row>
    <row r="4838" spans="1:8">
      <c r="A4838" s="268">
        <v>42206</v>
      </c>
      <c r="B4838" s="269" t="s">
        <v>196</v>
      </c>
      <c r="C4838" s="270">
        <v>13766.163949999998</v>
      </c>
      <c r="D4838" s="270">
        <v>5475.8325999999997</v>
      </c>
      <c r="E4838" s="270">
        <v>2779.7235499999997</v>
      </c>
      <c r="F4838" s="270">
        <v>233.8741</v>
      </c>
      <c r="G4838" s="270">
        <v>2876.8734499999996</v>
      </c>
      <c r="H4838" s="270">
        <v>25132.467649999999</v>
      </c>
    </row>
    <row r="4839" spans="1:8">
      <c r="A4839" s="268">
        <v>42206</v>
      </c>
      <c r="B4839" s="269" t="s">
        <v>197</v>
      </c>
      <c r="C4839" s="270">
        <v>13659.2773</v>
      </c>
      <c r="D4839" s="270">
        <v>5433.3155999999999</v>
      </c>
      <c r="E4839" s="270">
        <v>2758.1403500000001</v>
      </c>
      <c r="F4839" s="270">
        <v>232.05849999999998</v>
      </c>
      <c r="G4839" s="270">
        <v>2854.5362999999998</v>
      </c>
      <c r="H4839" s="270">
        <v>24937.328049999996</v>
      </c>
    </row>
    <row r="4840" spans="1:8">
      <c r="A4840" s="268">
        <v>42206</v>
      </c>
      <c r="B4840" s="269" t="s">
        <v>198</v>
      </c>
      <c r="C4840" s="270">
        <v>12777.4584</v>
      </c>
      <c r="D4840" s="270">
        <v>5082.5511999999999</v>
      </c>
      <c r="E4840" s="270">
        <v>2580.0798</v>
      </c>
      <c r="F4840" s="270">
        <v>217.07724999999999</v>
      </c>
      <c r="G4840" s="270">
        <v>2670.2520500000001</v>
      </c>
      <c r="H4840" s="270">
        <v>23327.418699999998</v>
      </c>
    </row>
    <row r="4841" spans="1:8">
      <c r="A4841" s="268">
        <v>42206</v>
      </c>
      <c r="B4841" s="269" t="s">
        <v>199</v>
      </c>
      <c r="C4841" s="270">
        <v>11156.338399999999</v>
      </c>
      <c r="D4841" s="270">
        <v>4437.70975</v>
      </c>
      <c r="E4841" s="270">
        <v>2252.7354500000001</v>
      </c>
      <c r="F4841" s="270">
        <v>189.53555</v>
      </c>
      <c r="G4841" s="270">
        <v>2331.4683999999997</v>
      </c>
      <c r="H4841" s="270">
        <v>20367.787549999997</v>
      </c>
    </row>
    <row r="4842" spans="1:8">
      <c r="A4842" s="268">
        <v>42206</v>
      </c>
      <c r="B4842" s="269" t="s">
        <v>200</v>
      </c>
      <c r="C4842" s="270">
        <v>10261.1592</v>
      </c>
      <c r="D4842" s="270">
        <v>4081.6302999999998</v>
      </c>
      <c r="E4842" s="270">
        <v>2071.9769999999999</v>
      </c>
      <c r="F4842" s="270">
        <v>174.32735</v>
      </c>
      <c r="G4842" s="270">
        <v>2144.39275</v>
      </c>
      <c r="H4842" s="270">
        <v>18733.486599999997</v>
      </c>
    </row>
    <row r="4843" spans="1:8">
      <c r="A4843" s="268">
        <v>42206</v>
      </c>
      <c r="B4843" s="269" t="s">
        <v>201</v>
      </c>
      <c r="C4843" s="270">
        <v>8791.4616000000005</v>
      </c>
      <c r="D4843" s="270">
        <v>3497.0215499999999</v>
      </c>
      <c r="E4843" s="270">
        <v>1775.2096999999999</v>
      </c>
      <c r="F4843" s="270">
        <v>149.3586</v>
      </c>
      <c r="G4843" s="270">
        <v>1837.2529000000002</v>
      </c>
      <c r="H4843" s="270">
        <v>16050.304350000002</v>
      </c>
    </row>
    <row r="4844" spans="1:8">
      <c r="A4844" s="268">
        <v>42206</v>
      </c>
      <c r="B4844" s="269" t="s">
        <v>202</v>
      </c>
      <c r="C4844" s="270">
        <v>5491.3230000000003</v>
      </c>
      <c r="D4844" s="270">
        <v>2184.3095999999996</v>
      </c>
      <c r="E4844" s="270">
        <v>1108.8317999999999</v>
      </c>
      <c r="F4844" s="270">
        <v>93.292599999999993</v>
      </c>
      <c r="G4844" s="270">
        <v>1147.5849999999998</v>
      </c>
      <c r="H4844" s="270">
        <v>10025.341999999999</v>
      </c>
    </row>
    <row r="4845" spans="1:8">
      <c r="A4845" s="268">
        <v>42206</v>
      </c>
      <c r="B4845" s="269" t="s">
        <v>203</v>
      </c>
      <c r="C4845" s="270">
        <v>2208.99955</v>
      </c>
      <c r="D4845" s="270">
        <v>878.68410000000006</v>
      </c>
      <c r="E4845" s="270">
        <v>446.05109999999996</v>
      </c>
      <c r="F4845" s="270">
        <v>37.529200000000003</v>
      </c>
      <c r="G4845" s="270">
        <v>461.64009999999996</v>
      </c>
      <c r="H4845" s="270">
        <v>4032.9040499999996</v>
      </c>
    </row>
    <row r="4846" spans="1:8">
      <c r="A4846" s="268">
        <v>42206</v>
      </c>
      <c r="B4846" s="269" t="s">
        <v>204</v>
      </c>
      <c r="C4846" s="270">
        <v>391.91885000000002</v>
      </c>
      <c r="D4846" s="270">
        <v>155.89595</v>
      </c>
      <c r="E4846" s="270">
        <v>79.138400000000004</v>
      </c>
      <c r="F4846" s="270">
        <v>6.6580500000000002</v>
      </c>
      <c r="G4846" s="270">
        <v>81.903449999999992</v>
      </c>
      <c r="H4846" s="270">
        <v>715.51470000000006</v>
      </c>
    </row>
    <row r="4847" spans="1:8">
      <c r="A4847" s="268">
        <v>42206</v>
      </c>
      <c r="B4847" s="269" t="s">
        <v>205</v>
      </c>
      <c r="C4847" s="270">
        <v>13.361149999999999</v>
      </c>
      <c r="D4847" s="270">
        <v>5.3141999999999996</v>
      </c>
      <c r="E4847" s="270">
        <v>2.6978999999999997</v>
      </c>
      <c r="F4847" s="270">
        <v>0.22695000000000001</v>
      </c>
      <c r="G4847" s="270">
        <v>2.7922500000000001</v>
      </c>
      <c r="H4847" s="270">
        <v>24.39245</v>
      </c>
    </row>
    <row r="4848" spans="1:8">
      <c r="A4848" s="268">
        <v>42206</v>
      </c>
      <c r="B4848" s="269" t="s">
        <v>71</v>
      </c>
      <c r="C4848" s="270">
        <v>0</v>
      </c>
      <c r="D4848" s="270">
        <v>0</v>
      </c>
      <c r="E4848" s="270">
        <v>0</v>
      </c>
      <c r="F4848" s="270">
        <v>0</v>
      </c>
      <c r="G4848" s="270">
        <v>0</v>
      </c>
      <c r="H4848" s="270">
        <v>0</v>
      </c>
    </row>
    <row r="4849" spans="1:8">
      <c r="A4849" s="268">
        <v>42206</v>
      </c>
      <c r="B4849" s="269" t="s">
        <v>206</v>
      </c>
      <c r="C4849" s="270">
        <v>0</v>
      </c>
      <c r="D4849" s="270">
        <v>0</v>
      </c>
      <c r="E4849" s="270">
        <v>0</v>
      </c>
      <c r="F4849" s="270">
        <v>0</v>
      </c>
      <c r="G4849" s="270">
        <v>0</v>
      </c>
      <c r="H4849" s="270">
        <v>0</v>
      </c>
    </row>
    <row r="4850" spans="1:8">
      <c r="A4850" s="268">
        <v>42207</v>
      </c>
      <c r="B4850" s="269" t="s">
        <v>185</v>
      </c>
      <c r="C4850" s="270">
        <v>0</v>
      </c>
      <c r="D4850" s="270">
        <v>0</v>
      </c>
      <c r="E4850" s="270">
        <v>0</v>
      </c>
      <c r="F4850" s="270">
        <v>0</v>
      </c>
      <c r="G4850" s="270">
        <v>0</v>
      </c>
      <c r="H4850" s="270">
        <v>0</v>
      </c>
    </row>
    <row r="4851" spans="1:8">
      <c r="A4851" s="268">
        <v>42207</v>
      </c>
      <c r="B4851" s="269" t="s">
        <v>186</v>
      </c>
      <c r="C4851" s="270">
        <v>0</v>
      </c>
      <c r="D4851" s="270">
        <v>0</v>
      </c>
      <c r="E4851" s="270">
        <v>0</v>
      </c>
      <c r="F4851" s="270">
        <v>0</v>
      </c>
      <c r="G4851" s="270">
        <v>0</v>
      </c>
      <c r="H4851" s="270">
        <v>0</v>
      </c>
    </row>
    <row r="4852" spans="1:8">
      <c r="A4852" s="268">
        <v>42207</v>
      </c>
      <c r="B4852" s="269" t="s">
        <v>187</v>
      </c>
      <c r="C4852" s="270">
        <v>0</v>
      </c>
      <c r="D4852" s="270">
        <v>0</v>
      </c>
      <c r="E4852" s="270">
        <v>0</v>
      </c>
      <c r="F4852" s="270">
        <v>0</v>
      </c>
      <c r="G4852" s="270">
        <v>0</v>
      </c>
      <c r="H4852" s="270">
        <v>0</v>
      </c>
    </row>
    <row r="4853" spans="1:8">
      <c r="A4853" s="268">
        <v>42207</v>
      </c>
      <c r="B4853" s="269" t="s">
        <v>188</v>
      </c>
      <c r="C4853" s="270">
        <v>0</v>
      </c>
      <c r="D4853" s="270">
        <v>0</v>
      </c>
      <c r="E4853" s="270">
        <v>0</v>
      </c>
      <c r="F4853" s="270">
        <v>0</v>
      </c>
      <c r="G4853" s="270">
        <v>0</v>
      </c>
      <c r="H4853" s="270">
        <v>0</v>
      </c>
    </row>
    <row r="4854" spans="1:8">
      <c r="A4854" s="268">
        <v>42207</v>
      </c>
      <c r="B4854" s="269" t="s">
        <v>189</v>
      </c>
      <c r="C4854" s="270">
        <v>0</v>
      </c>
      <c r="D4854" s="270">
        <v>0</v>
      </c>
      <c r="E4854" s="270">
        <v>0</v>
      </c>
      <c r="F4854" s="270">
        <v>0</v>
      </c>
      <c r="G4854" s="270">
        <v>0</v>
      </c>
      <c r="H4854" s="270">
        <v>0</v>
      </c>
    </row>
    <row r="4855" spans="1:8">
      <c r="A4855" s="268">
        <v>42207</v>
      </c>
      <c r="B4855" s="269" t="s">
        <v>190</v>
      </c>
      <c r="C4855" s="270">
        <v>0</v>
      </c>
      <c r="D4855" s="270">
        <v>0</v>
      </c>
      <c r="E4855" s="270">
        <v>0</v>
      </c>
      <c r="F4855" s="270">
        <v>0</v>
      </c>
      <c r="G4855" s="270">
        <v>0</v>
      </c>
      <c r="H4855" s="270">
        <v>0</v>
      </c>
    </row>
    <row r="4856" spans="1:8">
      <c r="A4856" s="268">
        <v>42207</v>
      </c>
      <c r="B4856" s="269" t="s">
        <v>191</v>
      </c>
      <c r="C4856" s="270">
        <v>75.712049999999991</v>
      </c>
      <c r="D4856" s="270">
        <v>30.116349999999997</v>
      </c>
      <c r="E4856" s="270">
        <v>15.2881</v>
      </c>
      <c r="F4856" s="270">
        <v>1.2860499999999999</v>
      </c>
      <c r="G4856" s="270">
        <v>15.822749999999997</v>
      </c>
      <c r="H4856" s="270">
        <v>138.2253</v>
      </c>
    </row>
    <row r="4857" spans="1:8">
      <c r="A4857" s="268">
        <v>42207</v>
      </c>
      <c r="B4857" s="269" t="s">
        <v>192</v>
      </c>
      <c r="C4857" s="270">
        <v>757.11709999999994</v>
      </c>
      <c r="D4857" s="270">
        <v>301.16179999999997</v>
      </c>
      <c r="E4857" s="270">
        <v>152.88015000000001</v>
      </c>
      <c r="F4857" s="270">
        <v>12.863049999999999</v>
      </c>
      <c r="G4857" s="270">
        <v>158.22325000000001</v>
      </c>
      <c r="H4857" s="270">
        <v>1382.2453499999999</v>
      </c>
    </row>
    <row r="4858" spans="1:8">
      <c r="A4858" s="268">
        <v>42207</v>
      </c>
      <c r="B4858" s="269" t="s">
        <v>193</v>
      </c>
      <c r="C4858" s="270">
        <v>2872.5902999999998</v>
      </c>
      <c r="D4858" s="270">
        <v>1142.6439499999999</v>
      </c>
      <c r="E4858" s="270">
        <v>580.04595000000006</v>
      </c>
      <c r="F4858" s="270">
        <v>48.802749999999996</v>
      </c>
      <c r="G4858" s="270">
        <v>600.31844999999998</v>
      </c>
      <c r="H4858" s="270">
        <v>5244.4013999999997</v>
      </c>
    </row>
    <row r="4859" spans="1:8">
      <c r="A4859" s="268">
        <v>42207</v>
      </c>
      <c r="B4859" s="269" t="s">
        <v>65</v>
      </c>
      <c r="C4859" s="270">
        <v>6128.1922999999997</v>
      </c>
      <c r="D4859" s="270">
        <v>2437.6401999999998</v>
      </c>
      <c r="E4859" s="270">
        <v>1237.43085</v>
      </c>
      <c r="F4859" s="270">
        <v>104.11225</v>
      </c>
      <c r="G4859" s="270">
        <v>1280.67885</v>
      </c>
      <c r="H4859" s="270">
        <v>11188.054450000001</v>
      </c>
    </row>
    <row r="4860" spans="1:8">
      <c r="A4860" s="268">
        <v>42207</v>
      </c>
      <c r="B4860" s="269" t="s">
        <v>194</v>
      </c>
      <c r="C4860" s="270">
        <v>8938.4316999999992</v>
      </c>
      <c r="D4860" s="270">
        <v>3555.4828500000003</v>
      </c>
      <c r="E4860" s="270">
        <v>1804.8866</v>
      </c>
      <c r="F4860" s="270">
        <v>151.85504999999998</v>
      </c>
      <c r="G4860" s="270">
        <v>1867.9668000000001</v>
      </c>
      <c r="H4860" s="270">
        <v>16318.622999999998</v>
      </c>
    </row>
    <row r="4861" spans="1:8">
      <c r="A4861" s="268">
        <v>42207</v>
      </c>
      <c r="B4861" s="269" t="s">
        <v>195</v>
      </c>
      <c r="C4861" s="270">
        <v>10457.118200000001</v>
      </c>
      <c r="D4861" s="270">
        <v>4159.5778499999997</v>
      </c>
      <c r="E4861" s="270">
        <v>2111.5461999999998</v>
      </c>
      <c r="F4861" s="270">
        <v>177.6568</v>
      </c>
      <c r="G4861" s="270">
        <v>2185.3440499999997</v>
      </c>
      <c r="H4861" s="270">
        <v>19091.2431</v>
      </c>
    </row>
    <row r="4862" spans="1:8">
      <c r="A4862" s="268">
        <v>42207</v>
      </c>
      <c r="B4862" s="269" t="s">
        <v>196</v>
      </c>
      <c r="C4862" s="270">
        <v>10412.58245</v>
      </c>
      <c r="D4862" s="270">
        <v>4141.8629999999994</v>
      </c>
      <c r="E4862" s="270">
        <v>2102.5531999999998</v>
      </c>
      <c r="F4862" s="270">
        <v>176.89944999999997</v>
      </c>
      <c r="G4862" s="270">
        <v>2176.0373999999997</v>
      </c>
      <c r="H4862" s="270">
        <v>19009.935499999996</v>
      </c>
    </row>
    <row r="4863" spans="1:8">
      <c r="A4863" s="268">
        <v>42207</v>
      </c>
      <c r="B4863" s="269" t="s">
        <v>197</v>
      </c>
      <c r="C4863" s="270">
        <v>12853.17045</v>
      </c>
      <c r="D4863" s="270">
        <v>5112.6666999999998</v>
      </c>
      <c r="E4863" s="270">
        <v>2595.3678999999997</v>
      </c>
      <c r="F4863" s="270">
        <v>218.36330000000001</v>
      </c>
      <c r="G4863" s="270">
        <v>2686.0747999999999</v>
      </c>
      <c r="H4863" s="270">
        <v>23465.643150000004</v>
      </c>
    </row>
    <row r="4864" spans="1:8">
      <c r="A4864" s="268">
        <v>42207</v>
      </c>
      <c r="B4864" s="269" t="s">
        <v>198</v>
      </c>
      <c r="C4864" s="270">
        <v>14118.001050000001</v>
      </c>
      <c r="D4864" s="270">
        <v>5615.7842499999997</v>
      </c>
      <c r="E4864" s="270">
        <v>2850.7674000000002</v>
      </c>
      <c r="F4864" s="270">
        <v>239.85129999999998</v>
      </c>
      <c r="G4864" s="270">
        <v>2950.4009999999998</v>
      </c>
      <c r="H4864" s="270">
        <v>25774.805</v>
      </c>
    </row>
    <row r="4865" spans="1:8">
      <c r="A4865" s="268">
        <v>42207</v>
      </c>
      <c r="B4865" s="269" t="s">
        <v>199</v>
      </c>
      <c r="C4865" s="270">
        <v>7856.1997999999994</v>
      </c>
      <c r="D4865" s="270">
        <v>3124.9977999999996</v>
      </c>
      <c r="E4865" s="270">
        <v>1586.3575499999999</v>
      </c>
      <c r="F4865" s="270">
        <v>133.46955</v>
      </c>
      <c r="G4865" s="270">
        <v>1641.8004999999998</v>
      </c>
      <c r="H4865" s="270">
        <v>14342.825199999999</v>
      </c>
    </row>
    <row r="4866" spans="1:8">
      <c r="A4866" s="268">
        <v>42207</v>
      </c>
      <c r="B4866" s="269" t="s">
        <v>200</v>
      </c>
      <c r="C4866" s="270">
        <v>6898.6697000000004</v>
      </c>
      <c r="D4866" s="270">
        <v>2744.1170499999998</v>
      </c>
      <c r="E4866" s="270">
        <v>1393.0089</v>
      </c>
      <c r="F4866" s="270">
        <v>117.20224999999999</v>
      </c>
      <c r="G4866" s="270">
        <v>1441.69435</v>
      </c>
      <c r="H4866" s="270">
        <v>12594.692250000002</v>
      </c>
    </row>
    <row r="4867" spans="1:8">
      <c r="A4867" s="268">
        <v>42207</v>
      </c>
      <c r="B4867" s="269" t="s">
        <v>201</v>
      </c>
      <c r="C4867" s="270">
        <v>4876.7228500000001</v>
      </c>
      <c r="D4867" s="270">
        <v>1939.8376999999998</v>
      </c>
      <c r="E4867" s="270">
        <v>984.72925000000009</v>
      </c>
      <c r="F4867" s="270">
        <v>82.851199999999992</v>
      </c>
      <c r="G4867" s="270">
        <v>1019.1448999999999</v>
      </c>
      <c r="H4867" s="270">
        <v>8903.2859000000008</v>
      </c>
    </row>
    <row r="4868" spans="1:8">
      <c r="A4868" s="268">
        <v>42207</v>
      </c>
      <c r="B4868" s="269" t="s">
        <v>202</v>
      </c>
      <c r="C4868" s="270">
        <v>4230.9463999999998</v>
      </c>
      <c r="D4868" s="270">
        <v>1682.96345</v>
      </c>
      <c r="E4868" s="270">
        <v>854.33074999999997</v>
      </c>
      <c r="F4868" s="270">
        <v>71.87939999999999</v>
      </c>
      <c r="G4868" s="270">
        <v>884.18954999999994</v>
      </c>
      <c r="H4868" s="270">
        <v>7724.3095499999999</v>
      </c>
    </row>
    <row r="4869" spans="1:8">
      <c r="A4869" s="268">
        <v>42207</v>
      </c>
      <c r="B4869" s="269" t="s">
        <v>203</v>
      </c>
      <c r="C4869" s="270">
        <v>1781.4512499999998</v>
      </c>
      <c r="D4869" s="270">
        <v>708.61610000000007</v>
      </c>
      <c r="E4869" s="270">
        <v>359.7183</v>
      </c>
      <c r="F4869" s="270">
        <v>30.2651</v>
      </c>
      <c r="G4869" s="270">
        <v>372.29064999999997</v>
      </c>
      <c r="H4869" s="270">
        <v>3252.3413999999998</v>
      </c>
    </row>
    <row r="4870" spans="1:8">
      <c r="A4870" s="268">
        <v>42207</v>
      </c>
      <c r="B4870" s="269" t="s">
        <v>204</v>
      </c>
      <c r="C4870" s="270">
        <v>476.53805</v>
      </c>
      <c r="D4870" s="270">
        <v>189.55509999999998</v>
      </c>
      <c r="E4870" s="270">
        <v>96.224249999999998</v>
      </c>
      <c r="F4870" s="270">
        <v>8.0962499999999995</v>
      </c>
      <c r="G4870" s="270">
        <v>99.587699999999998</v>
      </c>
      <c r="H4870" s="270">
        <v>870.00135</v>
      </c>
    </row>
    <row r="4871" spans="1:8">
      <c r="A4871" s="268">
        <v>42207</v>
      </c>
      <c r="B4871" s="269" t="s">
        <v>205</v>
      </c>
      <c r="C4871" s="270">
        <v>31.175449999999998</v>
      </c>
      <c r="D4871" s="270">
        <v>12.400650000000001</v>
      </c>
      <c r="E4871" s="270">
        <v>6.2950999999999997</v>
      </c>
      <c r="F4871" s="270">
        <v>0.52954999999999997</v>
      </c>
      <c r="G4871" s="270">
        <v>6.51525</v>
      </c>
      <c r="H4871" s="270">
        <v>56.91599999999999</v>
      </c>
    </row>
    <row r="4872" spans="1:8">
      <c r="A4872" s="268">
        <v>42207</v>
      </c>
      <c r="B4872" s="269" t="s">
        <v>71</v>
      </c>
      <c r="C4872" s="270">
        <v>0</v>
      </c>
      <c r="D4872" s="270">
        <v>0</v>
      </c>
      <c r="E4872" s="270">
        <v>0</v>
      </c>
      <c r="F4872" s="270">
        <v>0</v>
      </c>
      <c r="G4872" s="270">
        <v>0</v>
      </c>
      <c r="H4872" s="270">
        <v>0</v>
      </c>
    </row>
    <row r="4873" spans="1:8">
      <c r="A4873" s="268">
        <v>42207</v>
      </c>
      <c r="B4873" s="269" t="s">
        <v>206</v>
      </c>
      <c r="C4873" s="270">
        <v>0</v>
      </c>
      <c r="D4873" s="270">
        <v>0</v>
      </c>
      <c r="E4873" s="270">
        <v>0</v>
      </c>
      <c r="F4873" s="270">
        <v>0</v>
      </c>
      <c r="G4873" s="270">
        <v>0</v>
      </c>
      <c r="H4873" s="270">
        <v>0</v>
      </c>
    </row>
    <row r="4874" spans="1:8">
      <c r="A4874" s="268">
        <v>42208</v>
      </c>
      <c r="B4874" s="269" t="s">
        <v>185</v>
      </c>
      <c r="C4874" s="270">
        <v>0</v>
      </c>
      <c r="D4874" s="270">
        <v>0</v>
      </c>
      <c r="E4874" s="270">
        <v>0</v>
      </c>
      <c r="F4874" s="270">
        <v>0</v>
      </c>
      <c r="G4874" s="270">
        <v>0</v>
      </c>
      <c r="H4874" s="270">
        <v>0</v>
      </c>
    </row>
    <row r="4875" spans="1:8">
      <c r="A4875" s="268">
        <v>42208</v>
      </c>
      <c r="B4875" s="269" t="s">
        <v>186</v>
      </c>
      <c r="C4875" s="270">
        <v>0</v>
      </c>
      <c r="D4875" s="270">
        <v>0</v>
      </c>
      <c r="E4875" s="270">
        <v>0</v>
      </c>
      <c r="F4875" s="270">
        <v>0</v>
      </c>
      <c r="G4875" s="270">
        <v>0</v>
      </c>
      <c r="H4875" s="270">
        <v>0</v>
      </c>
    </row>
    <row r="4876" spans="1:8">
      <c r="A4876" s="268">
        <v>42208</v>
      </c>
      <c r="B4876" s="269" t="s">
        <v>187</v>
      </c>
      <c r="C4876" s="270">
        <v>0</v>
      </c>
      <c r="D4876" s="270">
        <v>0</v>
      </c>
      <c r="E4876" s="270">
        <v>0</v>
      </c>
      <c r="F4876" s="270">
        <v>0</v>
      </c>
      <c r="G4876" s="270">
        <v>0</v>
      </c>
      <c r="H4876" s="270">
        <v>0</v>
      </c>
    </row>
    <row r="4877" spans="1:8">
      <c r="A4877" s="268">
        <v>42208</v>
      </c>
      <c r="B4877" s="269" t="s">
        <v>188</v>
      </c>
      <c r="C4877" s="270">
        <v>0</v>
      </c>
      <c r="D4877" s="270">
        <v>0</v>
      </c>
      <c r="E4877" s="270">
        <v>0</v>
      </c>
      <c r="F4877" s="270">
        <v>0</v>
      </c>
      <c r="G4877" s="270">
        <v>0</v>
      </c>
      <c r="H4877" s="270">
        <v>0</v>
      </c>
    </row>
    <row r="4878" spans="1:8">
      <c r="A4878" s="268">
        <v>42208</v>
      </c>
      <c r="B4878" s="269" t="s">
        <v>189</v>
      </c>
      <c r="C4878" s="270">
        <v>0</v>
      </c>
      <c r="D4878" s="270">
        <v>0</v>
      </c>
      <c r="E4878" s="270">
        <v>0</v>
      </c>
      <c r="F4878" s="270">
        <v>0</v>
      </c>
      <c r="G4878" s="270">
        <v>0</v>
      </c>
      <c r="H4878" s="270">
        <v>0</v>
      </c>
    </row>
    <row r="4879" spans="1:8">
      <c r="A4879" s="268">
        <v>42208</v>
      </c>
      <c r="B4879" s="269" t="s">
        <v>190</v>
      </c>
      <c r="C4879" s="270">
        <v>0</v>
      </c>
      <c r="D4879" s="270">
        <v>0</v>
      </c>
      <c r="E4879" s="270">
        <v>0</v>
      </c>
      <c r="F4879" s="270">
        <v>0</v>
      </c>
      <c r="G4879" s="270">
        <v>0</v>
      </c>
      <c r="H4879" s="270">
        <v>0</v>
      </c>
    </row>
    <row r="4880" spans="1:8">
      <c r="A4880" s="268">
        <v>42208</v>
      </c>
      <c r="B4880" s="269" t="s">
        <v>191</v>
      </c>
      <c r="C4880" s="270">
        <v>115.79465</v>
      </c>
      <c r="D4880" s="270">
        <v>46.059800000000003</v>
      </c>
      <c r="E4880" s="270">
        <v>23.381799999999998</v>
      </c>
      <c r="F4880" s="270">
        <v>1.9669000000000001</v>
      </c>
      <c r="G4880" s="270">
        <v>24.198650000000001</v>
      </c>
      <c r="H4880" s="270">
        <v>211.40180000000001</v>
      </c>
    </row>
    <row r="4881" spans="1:8">
      <c r="A4881" s="268">
        <v>42208</v>
      </c>
      <c r="B4881" s="269" t="s">
        <v>192</v>
      </c>
      <c r="C4881" s="270">
        <v>761.57024999999999</v>
      </c>
      <c r="D4881" s="270">
        <v>302.9332</v>
      </c>
      <c r="E4881" s="270">
        <v>153.77945</v>
      </c>
      <c r="F4881" s="270">
        <v>12.938699999999999</v>
      </c>
      <c r="G4881" s="270">
        <v>159.154</v>
      </c>
      <c r="H4881" s="270">
        <v>1390.3755999999998</v>
      </c>
    </row>
    <row r="4882" spans="1:8">
      <c r="A4882" s="268">
        <v>42208</v>
      </c>
      <c r="B4882" s="269" t="s">
        <v>193</v>
      </c>
      <c r="C4882" s="270">
        <v>2730.0742</v>
      </c>
      <c r="D4882" s="270">
        <v>1085.9549</v>
      </c>
      <c r="E4882" s="270">
        <v>551.26835000000005</v>
      </c>
      <c r="F4882" s="270">
        <v>46.381100000000004</v>
      </c>
      <c r="G4882" s="270">
        <v>570.53530000000001</v>
      </c>
      <c r="H4882" s="270">
        <v>4984.2138500000001</v>
      </c>
    </row>
    <row r="4883" spans="1:8">
      <c r="A4883" s="268">
        <v>42208</v>
      </c>
      <c r="B4883" s="269" t="s">
        <v>65</v>
      </c>
      <c r="C4883" s="270">
        <v>5887.6958500000001</v>
      </c>
      <c r="D4883" s="270">
        <v>2341.9769499999998</v>
      </c>
      <c r="E4883" s="270">
        <v>1188.8686500000001</v>
      </c>
      <c r="F4883" s="270">
        <v>100.02629999999999</v>
      </c>
      <c r="G4883" s="270">
        <v>1230.4191999999998</v>
      </c>
      <c r="H4883" s="270">
        <v>10748.98695</v>
      </c>
    </row>
    <row r="4884" spans="1:8">
      <c r="A4884" s="268">
        <v>42208</v>
      </c>
      <c r="B4884" s="269" t="s">
        <v>194</v>
      </c>
      <c r="C4884" s="270">
        <v>9272.4536499999995</v>
      </c>
      <c r="D4884" s="270">
        <v>3688.3480500000001</v>
      </c>
      <c r="E4884" s="270">
        <v>1872.3341</v>
      </c>
      <c r="F4884" s="270">
        <v>157.53050000000002</v>
      </c>
      <c r="G4884" s="270">
        <v>1937.7713500000002</v>
      </c>
      <c r="H4884" s="270">
        <v>16928.43765</v>
      </c>
    </row>
    <row r="4885" spans="1:8">
      <c r="A4885" s="268">
        <v>42208</v>
      </c>
      <c r="B4885" s="269" t="s">
        <v>195</v>
      </c>
      <c r="C4885" s="270">
        <v>11632.87645</v>
      </c>
      <c r="D4885" s="270">
        <v>4627.2648500000005</v>
      </c>
      <c r="E4885" s="270">
        <v>2348.9605500000002</v>
      </c>
      <c r="F4885" s="270">
        <v>197.6318</v>
      </c>
      <c r="G4885" s="270">
        <v>2431.0560999999998</v>
      </c>
      <c r="H4885" s="270">
        <v>21237.78975</v>
      </c>
    </row>
    <row r="4886" spans="1:8">
      <c r="A4886" s="268">
        <v>42208</v>
      </c>
      <c r="B4886" s="269" t="s">
        <v>196</v>
      </c>
      <c r="C4886" s="270">
        <v>13864.1443</v>
      </c>
      <c r="D4886" s="270">
        <v>5514.8067999999994</v>
      </c>
      <c r="E4886" s="270">
        <v>2799.5072999999998</v>
      </c>
      <c r="F4886" s="270">
        <v>235.53839999999997</v>
      </c>
      <c r="G4886" s="270">
        <v>2897.3499499999998</v>
      </c>
      <c r="H4886" s="270">
        <v>25311.346750000001</v>
      </c>
    </row>
    <row r="4887" spans="1:8">
      <c r="A4887" s="268">
        <v>42208</v>
      </c>
      <c r="B4887" s="269" t="s">
        <v>197</v>
      </c>
      <c r="C4887" s="270">
        <v>14487.651599999997</v>
      </c>
      <c r="D4887" s="270">
        <v>5762.8223500000004</v>
      </c>
      <c r="E4887" s="270">
        <v>2925.4092999999998</v>
      </c>
      <c r="F4887" s="270">
        <v>246.13109999999998</v>
      </c>
      <c r="G4887" s="270">
        <v>3027.65155</v>
      </c>
      <c r="H4887" s="270">
        <v>26449.665899999996</v>
      </c>
    </row>
    <row r="4888" spans="1:8">
      <c r="A4888" s="268">
        <v>42208</v>
      </c>
      <c r="B4888" s="269" t="s">
        <v>198</v>
      </c>
      <c r="C4888" s="270">
        <v>14238.24885</v>
      </c>
      <c r="D4888" s="270">
        <v>5663.6163000000006</v>
      </c>
      <c r="E4888" s="270">
        <v>2875.0484999999999</v>
      </c>
      <c r="F4888" s="270">
        <v>241.8947</v>
      </c>
      <c r="G4888" s="270">
        <v>2975.5303999999996</v>
      </c>
      <c r="H4888" s="270">
        <v>25994.338749999999</v>
      </c>
    </row>
    <row r="4889" spans="1:8">
      <c r="A4889" s="268">
        <v>42208</v>
      </c>
      <c r="B4889" s="269" t="s">
        <v>199</v>
      </c>
      <c r="C4889" s="270">
        <v>14233.794849999998</v>
      </c>
      <c r="D4889" s="270">
        <v>5661.8448999999991</v>
      </c>
      <c r="E4889" s="270">
        <v>2874.1491999999998</v>
      </c>
      <c r="F4889" s="270">
        <v>241.81904999999998</v>
      </c>
      <c r="G4889" s="270">
        <v>2974.5996500000001</v>
      </c>
      <c r="H4889" s="270">
        <v>25986.207649999993</v>
      </c>
    </row>
    <row r="4890" spans="1:8">
      <c r="A4890" s="268">
        <v>42208</v>
      </c>
      <c r="B4890" s="269" t="s">
        <v>200</v>
      </c>
      <c r="C4890" s="270">
        <v>13013.50085</v>
      </c>
      <c r="D4890" s="270">
        <v>5176.4421999999995</v>
      </c>
      <c r="E4890" s="270">
        <v>2627.7418499999999</v>
      </c>
      <c r="F4890" s="270">
        <v>221.08669999999998</v>
      </c>
      <c r="G4890" s="270">
        <v>2719.58095</v>
      </c>
      <c r="H4890" s="270">
        <v>23758.35255</v>
      </c>
    </row>
    <row r="4891" spans="1:8">
      <c r="A4891" s="268">
        <v>42208</v>
      </c>
      <c r="B4891" s="269" t="s">
        <v>201</v>
      </c>
      <c r="C4891" s="270">
        <v>10007.302450000001</v>
      </c>
      <c r="D4891" s="270">
        <v>3980.6519999999996</v>
      </c>
      <c r="E4891" s="270">
        <v>2020.71775</v>
      </c>
      <c r="F4891" s="270">
        <v>170.01444999999998</v>
      </c>
      <c r="G4891" s="270">
        <v>2091.3408499999996</v>
      </c>
      <c r="H4891" s="270">
        <v>18270.0275</v>
      </c>
    </row>
    <row r="4892" spans="1:8">
      <c r="A4892" s="268">
        <v>42208</v>
      </c>
      <c r="B4892" s="269" t="s">
        <v>202</v>
      </c>
      <c r="C4892" s="270">
        <v>5544.7667499999998</v>
      </c>
      <c r="D4892" s="270">
        <v>2205.5681</v>
      </c>
      <c r="E4892" s="270">
        <v>1119.6233999999999</v>
      </c>
      <c r="F4892" s="270">
        <v>94.200400000000002</v>
      </c>
      <c r="G4892" s="270">
        <v>1158.7539999999999</v>
      </c>
      <c r="H4892" s="270">
        <v>10122.91265</v>
      </c>
    </row>
    <row r="4893" spans="1:8">
      <c r="A4893" s="268">
        <v>42208</v>
      </c>
      <c r="B4893" s="269" t="s">
        <v>203</v>
      </c>
      <c r="C4893" s="270">
        <v>2191.1852499999995</v>
      </c>
      <c r="D4893" s="270">
        <v>871.59850000000006</v>
      </c>
      <c r="E4893" s="270">
        <v>442.45389999999998</v>
      </c>
      <c r="F4893" s="270">
        <v>37.225749999999998</v>
      </c>
      <c r="G4893" s="270">
        <v>457.9171</v>
      </c>
      <c r="H4893" s="270">
        <v>4000.3804999999988</v>
      </c>
    </row>
    <row r="4894" spans="1:8">
      <c r="A4894" s="268">
        <v>42208</v>
      </c>
      <c r="B4894" s="269" t="s">
        <v>204</v>
      </c>
      <c r="C4894" s="270">
        <v>432.00229999999999</v>
      </c>
      <c r="D4894" s="270">
        <v>171.83939999999998</v>
      </c>
      <c r="E4894" s="270">
        <v>87.232100000000003</v>
      </c>
      <c r="F4894" s="270">
        <v>7.3388999999999998</v>
      </c>
      <c r="G4894" s="270">
        <v>90.280199999999994</v>
      </c>
      <c r="H4894" s="270">
        <v>788.69290000000001</v>
      </c>
    </row>
    <row r="4895" spans="1:8">
      <c r="A4895" s="268">
        <v>42208</v>
      </c>
      <c r="B4895" s="269" t="s">
        <v>205</v>
      </c>
      <c r="C4895" s="270">
        <v>13.361149999999999</v>
      </c>
      <c r="D4895" s="270">
        <v>5.3141999999999996</v>
      </c>
      <c r="E4895" s="270">
        <v>2.6978999999999997</v>
      </c>
      <c r="F4895" s="270">
        <v>0.22695000000000001</v>
      </c>
      <c r="G4895" s="270">
        <v>2.7922500000000001</v>
      </c>
      <c r="H4895" s="270">
        <v>24.39245</v>
      </c>
    </row>
    <row r="4896" spans="1:8">
      <c r="A4896" s="268">
        <v>42208</v>
      </c>
      <c r="B4896" s="269" t="s">
        <v>71</v>
      </c>
      <c r="C4896" s="270">
        <v>0</v>
      </c>
      <c r="D4896" s="270">
        <v>0</v>
      </c>
      <c r="E4896" s="270">
        <v>0</v>
      </c>
      <c r="F4896" s="270">
        <v>0</v>
      </c>
      <c r="G4896" s="270">
        <v>0</v>
      </c>
      <c r="H4896" s="270">
        <v>0</v>
      </c>
    </row>
    <row r="4897" spans="1:8">
      <c r="A4897" s="268">
        <v>42208</v>
      </c>
      <c r="B4897" s="269" t="s">
        <v>206</v>
      </c>
      <c r="C4897" s="270">
        <v>0</v>
      </c>
      <c r="D4897" s="270">
        <v>0</v>
      </c>
      <c r="E4897" s="270">
        <v>0</v>
      </c>
      <c r="F4897" s="270">
        <v>0</v>
      </c>
      <c r="G4897" s="270">
        <v>0</v>
      </c>
      <c r="H4897" s="270">
        <v>0</v>
      </c>
    </row>
    <row r="4898" spans="1:8">
      <c r="A4898" s="268">
        <v>42209</v>
      </c>
      <c r="B4898" s="269" t="s">
        <v>185</v>
      </c>
      <c r="C4898" s="270">
        <v>0</v>
      </c>
      <c r="D4898" s="270">
        <v>0</v>
      </c>
      <c r="E4898" s="270">
        <v>0</v>
      </c>
      <c r="F4898" s="270">
        <v>0</v>
      </c>
      <c r="G4898" s="270">
        <v>0</v>
      </c>
      <c r="H4898" s="270">
        <v>0</v>
      </c>
    </row>
    <row r="4899" spans="1:8">
      <c r="A4899" s="268">
        <v>42209</v>
      </c>
      <c r="B4899" s="269" t="s">
        <v>186</v>
      </c>
      <c r="C4899" s="270">
        <v>0</v>
      </c>
      <c r="D4899" s="270">
        <v>0</v>
      </c>
      <c r="E4899" s="270">
        <v>0</v>
      </c>
      <c r="F4899" s="270">
        <v>0</v>
      </c>
      <c r="G4899" s="270">
        <v>0</v>
      </c>
      <c r="H4899" s="270">
        <v>0</v>
      </c>
    </row>
    <row r="4900" spans="1:8">
      <c r="A4900" s="268">
        <v>42209</v>
      </c>
      <c r="B4900" s="269" t="s">
        <v>187</v>
      </c>
      <c r="C4900" s="270">
        <v>0</v>
      </c>
      <c r="D4900" s="270">
        <v>0</v>
      </c>
      <c r="E4900" s="270">
        <v>0</v>
      </c>
      <c r="F4900" s="270">
        <v>0</v>
      </c>
      <c r="G4900" s="270">
        <v>0</v>
      </c>
      <c r="H4900" s="270">
        <v>0</v>
      </c>
    </row>
    <row r="4901" spans="1:8">
      <c r="A4901" s="268">
        <v>42209</v>
      </c>
      <c r="B4901" s="269" t="s">
        <v>188</v>
      </c>
      <c r="C4901" s="270">
        <v>0</v>
      </c>
      <c r="D4901" s="270">
        <v>0</v>
      </c>
      <c r="E4901" s="270">
        <v>0</v>
      </c>
      <c r="F4901" s="270">
        <v>0</v>
      </c>
      <c r="G4901" s="270">
        <v>0</v>
      </c>
      <c r="H4901" s="270">
        <v>0</v>
      </c>
    </row>
    <row r="4902" spans="1:8">
      <c r="A4902" s="268">
        <v>42209</v>
      </c>
      <c r="B4902" s="269" t="s">
        <v>189</v>
      </c>
      <c r="C4902" s="270">
        <v>0</v>
      </c>
      <c r="D4902" s="270">
        <v>0</v>
      </c>
      <c r="E4902" s="270">
        <v>0</v>
      </c>
      <c r="F4902" s="270">
        <v>0</v>
      </c>
      <c r="G4902" s="270">
        <v>0</v>
      </c>
      <c r="H4902" s="270">
        <v>0</v>
      </c>
    </row>
    <row r="4903" spans="1:8">
      <c r="A4903" s="268">
        <v>42209</v>
      </c>
      <c r="B4903" s="269" t="s">
        <v>190</v>
      </c>
      <c r="C4903" s="270">
        <v>0</v>
      </c>
      <c r="D4903" s="270">
        <v>0</v>
      </c>
      <c r="E4903" s="270">
        <v>0</v>
      </c>
      <c r="F4903" s="270">
        <v>0</v>
      </c>
      <c r="G4903" s="270">
        <v>0</v>
      </c>
      <c r="H4903" s="270">
        <v>0</v>
      </c>
    </row>
    <row r="4904" spans="1:8">
      <c r="A4904" s="268">
        <v>42209</v>
      </c>
      <c r="B4904" s="269" t="s">
        <v>191</v>
      </c>
      <c r="C4904" s="270">
        <v>62.350899999999996</v>
      </c>
      <c r="D4904" s="270">
        <v>24.801300000000001</v>
      </c>
      <c r="E4904" s="270">
        <v>12.590199999999999</v>
      </c>
      <c r="F4904" s="270">
        <v>1.0590999999999999</v>
      </c>
      <c r="G4904" s="270">
        <v>13.0305</v>
      </c>
      <c r="H4904" s="270">
        <v>113.83199999999998</v>
      </c>
    </row>
    <row r="4905" spans="1:8">
      <c r="A4905" s="268">
        <v>42209</v>
      </c>
      <c r="B4905" s="269" t="s">
        <v>192</v>
      </c>
      <c r="C4905" s="270">
        <v>699.21934999999996</v>
      </c>
      <c r="D4905" s="270">
        <v>278.13189999999997</v>
      </c>
      <c r="E4905" s="270">
        <v>141.18924999999999</v>
      </c>
      <c r="F4905" s="270">
        <v>11.87875</v>
      </c>
      <c r="G4905" s="270">
        <v>146.12434999999999</v>
      </c>
      <c r="H4905" s="270">
        <v>1276.5436</v>
      </c>
    </row>
    <row r="4906" spans="1:8">
      <c r="A4906" s="268">
        <v>42209</v>
      </c>
      <c r="B4906" s="269" t="s">
        <v>193</v>
      </c>
      <c r="C4906" s="270">
        <v>2841.4148499999997</v>
      </c>
      <c r="D4906" s="270">
        <v>1130.2433000000001</v>
      </c>
      <c r="E4906" s="270">
        <v>573.75085000000001</v>
      </c>
      <c r="F4906" s="270">
        <v>48.273200000000003</v>
      </c>
      <c r="G4906" s="270">
        <v>593.80319999999995</v>
      </c>
      <c r="H4906" s="270">
        <v>5187.4853999999996</v>
      </c>
    </row>
    <row r="4907" spans="1:8">
      <c r="A4907" s="268">
        <v>42209</v>
      </c>
      <c r="B4907" s="269" t="s">
        <v>65</v>
      </c>
      <c r="C4907" s="270">
        <v>6301.8838499999993</v>
      </c>
      <c r="D4907" s="270">
        <v>2506.7307499999997</v>
      </c>
      <c r="E4907" s="270">
        <v>1272.5035500000001</v>
      </c>
      <c r="F4907" s="270">
        <v>107.0626</v>
      </c>
      <c r="G4907" s="270">
        <v>1316.9772499999999</v>
      </c>
      <c r="H4907" s="270">
        <v>11505.157999999999</v>
      </c>
    </row>
    <row r="4908" spans="1:8">
      <c r="A4908" s="268">
        <v>42209</v>
      </c>
      <c r="B4908" s="269" t="s">
        <v>194</v>
      </c>
      <c r="C4908" s="270">
        <v>10034.0239</v>
      </c>
      <c r="D4908" s="270">
        <v>3991.28125</v>
      </c>
      <c r="E4908" s="270">
        <v>2026.11355</v>
      </c>
      <c r="F4908" s="270">
        <v>170.46834999999999</v>
      </c>
      <c r="G4908" s="270">
        <v>2096.92535</v>
      </c>
      <c r="H4908" s="270">
        <v>18318.812400000003</v>
      </c>
    </row>
    <row r="4909" spans="1:8">
      <c r="A4909" s="268">
        <v>42209</v>
      </c>
      <c r="B4909" s="269" t="s">
        <v>195</v>
      </c>
      <c r="C4909" s="270">
        <v>13200.553550000001</v>
      </c>
      <c r="D4909" s="270">
        <v>5250.8469499999992</v>
      </c>
      <c r="E4909" s="270">
        <v>2665.5124499999997</v>
      </c>
      <c r="F4909" s="270">
        <v>224.26485</v>
      </c>
      <c r="G4909" s="270">
        <v>2758.6716000000001</v>
      </c>
      <c r="H4909" s="270">
        <v>24099.849399999999</v>
      </c>
    </row>
    <row r="4910" spans="1:8">
      <c r="A4910" s="268">
        <v>42209</v>
      </c>
      <c r="B4910" s="269" t="s">
        <v>196</v>
      </c>
      <c r="C4910" s="270">
        <v>15142.335199999998</v>
      </c>
      <c r="D4910" s="270">
        <v>6023.2393999999995</v>
      </c>
      <c r="E4910" s="270">
        <v>3057.6055499999998</v>
      </c>
      <c r="F4910" s="270">
        <v>257.25419999999997</v>
      </c>
      <c r="G4910" s="270">
        <v>3164.4675499999998</v>
      </c>
      <c r="H4910" s="270">
        <v>27644.901899999997</v>
      </c>
    </row>
    <row r="4911" spans="1:8">
      <c r="A4911" s="268">
        <v>42209</v>
      </c>
      <c r="B4911" s="269" t="s">
        <v>197</v>
      </c>
      <c r="C4911" s="270">
        <v>16028.607250000001</v>
      </c>
      <c r="D4911" s="270">
        <v>6375.7760499999995</v>
      </c>
      <c r="E4911" s="270">
        <v>3236.5654</v>
      </c>
      <c r="F4911" s="270">
        <v>272.31109999999995</v>
      </c>
      <c r="G4911" s="270">
        <v>3349.68255</v>
      </c>
      <c r="H4911" s="270">
        <v>29262.942350000001</v>
      </c>
    </row>
    <row r="4912" spans="1:8">
      <c r="A4912" s="268">
        <v>42209</v>
      </c>
      <c r="B4912" s="269" t="s">
        <v>198</v>
      </c>
      <c r="C4912" s="270">
        <v>16157.762200000001</v>
      </c>
      <c r="D4912" s="270">
        <v>6427.1500500000002</v>
      </c>
      <c r="E4912" s="270">
        <v>3262.6450999999997</v>
      </c>
      <c r="F4912" s="270">
        <v>274.50495000000001</v>
      </c>
      <c r="G4912" s="270">
        <v>3376.6734499999998</v>
      </c>
      <c r="H4912" s="270">
        <v>29498.735749999996</v>
      </c>
    </row>
    <row r="4913" spans="1:8">
      <c r="A4913" s="268">
        <v>42209</v>
      </c>
      <c r="B4913" s="269" t="s">
        <v>199</v>
      </c>
      <c r="C4913" s="270">
        <v>15360.56335</v>
      </c>
      <c r="D4913" s="270">
        <v>6110.0447999999997</v>
      </c>
      <c r="E4913" s="270">
        <v>3101.6712499999999</v>
      </c>
      <c r="F4913" s="270">
        <v>260.96105</v>
      </c>
      <c r="G4913" s="270">
        <v>3210.0734499999999</v>
      </c>
      <c r="H4913" s="270">
        <v>28043.313899999997</v>
      </c>
    </row>
    <row r="4914" spans="1:8">
      <c r="A4914" s="268">
        <v>42209</v>
      </c>
      <c r="B4914" s="269" t="s">
        <v>200</v>
      </c>
      <c r="C4914" s="270">
        <v>13200.553550000001</v>
      </c>
      <c r="D4914" s="270">
        <v>5250.8469499999992</v>
      </c>
      <c r="E4914" s="270">
        <v>2665.5124499999997</v>
      </c>
      <c r="F4914" s="270">
        <v>224.26485</v>
      </c>
      <c r="G4914" s="270">
        <v>2758.6716000000001</v>
      </c>
      <c r="H4914" s="270">
        <v>24099.849399999999</v>
      </c>
    </row>
    <row r="4915" spans="1:8">
      <c r="A4915" s="268">
        <v>42209</v>
      </c>
      <c r="B4915" s="269" t="s">
        <v>201</v>
      </c>
      <c r="C4915" s="270">
        <v>10007.302450000001</v>
      </c>
      <c r="D4915" s="270">
        <v>3980.6519999999996</v>
      </c>
      <c r="E4915" s="270">
        <v>2020.71775</v>
      </c>
      <c r="F4915" s="270">
        <v>170.01444999999998</v>
      </c>
      <c r="G4915" s="270">
        <v>2091.3408499999996</v>
      </c>
      <c r="H4915" s="270">
        <v>18270.0275</v>
      </c>
    </row>
    <row r="4916" spans="1:8">
      <c r="A4916" s="268">
        <v>42209</v>
      </c>
      <c r="B4916" s="269" t="s">
        <v>202</v>
      </c>
      <c r="C4916" s="270">
        <v>5562.5810499999998</v>
      </c>
      <c r="D4916" s="270">
        <v>2212.6545500000002</v>
      </c>
      <c r="E4916" s="270">
        <v>1123.2205999999999</v>
      </c>
      <c r="F4916" s="270">
        <v>94.503</v>
      </c>
      <c r="G4916" s="270">
        <v>1162.47615</v>
      </c>
      <c r="H4916" s="270">
        <v>10155.43535</v>
      </c>
    </row>
    <row r="4917" spans="1:8">
      <c r="A4917" s="268">
        <v>42209</v>
      </c>
      <c r="B4917" s="269" t="s">
        <v>203</v>
      </c>
      <c r="C4917" s="270">
        <v>2182.2781</v>
      </c>
      <c r="D4917" s="270">
        <v>868.05484999999999</v>
      </c>
      <c r="E4917" s="270">
        <v>440.65530000000001</v>
      </c>
      <c r="F4917" s="270">
        <v>37.074449999999999</v>
      </c>
      <c r="G4917" s="270">
        <v>456.05559999999991</v>
      </c>
      <c r="H4917" s="270">
        <v>3984.1183000000001</v>
      </c>
    </row>
    <row r="4918" spans="1:8">
      <c r="A4918" s="268">
        <v>42209</v>
      </c>
      <c r="B4918" s="269" t="s">
        <v>204</v>
      </c>
      <c r="C4918" s="270">
        <v>383.01169999999996</v>
      </c>
      <c r="D4918" s="270">
        <v>152.35229999999999</v>
      </c>
      <c r="E4918" s="270">
        <v>77.339799999999997</v>
      </c>
      <c r="F4918" s="270">
        <v>6.5067500000000003</v>
      </c>
      <c r="G4918" s="270">
        <v>80.0428</v>
      </c>
      <c r="H4918" s="270">
        <v>699.25334999999995</v>
      </c>
    </row>
    <row r="4919" spans="1:8">
      <c r="A4919" s="268">
        <v>42209</v>
      </c>
      <c r="B4919" s="269" t="s">
        <v>205</v>
      </c>
      <c r="C4919" s="270">
        <v>8.9071499999999997</v>
      </c>
      <c r="D4919" s="270">
        <v>3.5428000000000002</v>
      </c>
      <c r="E4919" s="270">
        <v>1.7986</v>
      </c>
      <c r="F4919" s="270">
        <v>0.15129999999999999</v>
      </c>
      <c r="G4919" s="270">
        <v>1.8614999999999999</v>
      </c>
      <c r="H4919" s="270">
        <v>16.26135</v>
      </c>
    </row>
    <row r="4920" spans="1:8">
      <c r="A4920" s="268">
        <v>42209</v>
      </c>
      <c r="B4920" s="269" t="s">
        <v>71</v>
      </c>
      <c r="C4920" s="270">
        <v>0</v>
      </c>
      <c r="D4920" s="270">
        <v>0</v>
      </c>
      <c r="E4920" s="270">
        <v>0</v>
      </c>
      <c r="F4920" s="270">
        <v>0</v>
      </c>
      <c r="G4920" s="270">
        <v>0</v>
      </c>
      <c r="H4920" s="270">
        <v>0</v>
      </c>
    </row>
    <row r="4921" spans="1:8">
      <c r="A4921" s="268">
        <v>42209</v>
      </c>
      <c r="B4921" s="269" t="s">
        <v>206</v>
      </c>
      <c r="C4921" s="270">
        <v>0</v>
      </c>
      <c r="D4921" s="270">
        <v>0</v>
      </c>
      <c r="E4921" s="270">
        <v>0</v>
      </c>
      <c r="F4921" s="270">
        <v>0</v>
      </c>
      <c r="G4921" s="270">
        <v>0</v>
      </c>
      <c r="H4921" s="270">
        <v>0</v>
      </c>
    </row>
    <row r="4922" spans="1:8">
      <c r="A4922" s="268">
        <v>42210</v>
      </c>
      <c r="B4922" s="269" t="s">
        <v>185</v>
      </c>
      <c r="C4922" s="270">
        <v>0</v>
      </c>
      <c r="D4922" s="270">
        <v>0</v>
      </c>
      <c r="E4922" s="270">
        <v>0</v>
      </c>
      <c r="F4922" s="270">
        <v>0</v>
      </c>
      <c r="G4922" s="270">
        <v>0</v>
      </c>
      <c r="H4922" s="270">
        <v>0</v>
      </c>
    </row>
    <row r="4923" spans="1:8">
      <c r="A4923" s="268">
        <v>42210</v>
      </c>
      <c r="B4923" s="269" t="s">
        <v>186</v>
      </c>
      <c r="C4923" s="270">
        <v>0</v>
      </c>
      <c r="D4923" s="270">
        <v>0</v>
      </c>
      <c r="E4923" s="270">
        <v>0</v>
      </c>
      <c r="F4923" s="270">
        <v>0</v>
      </c>
      <c r="G4923" s="270">
        <v>0</v>
      </c>
      <c r="H4923" s="270">
        <v>0</v>
      </c>
    </row>
    <row r="4924" spans="1:8">
      <c r="A4924" s="268">
        <v>42210</v>
      </c>
      <c r="B4924" s="269" t="s">
        <v>187</v>
      </c>
      <c r="C4924" s="270">
        <v>0</v>
      </c>
      <c r="D4924" s="270">
        <v>0</v>
      </c>
      <c r="E4924" s="270">
        <v>0</v>
      </c>
      <c r="F4924" s="270">
        <v>0</v>
      </c>
      <c r="G4924" s="270">
        <v>0</v>
      </c>
      <c r="H4924" s="270">
        <v>0</v>
      </c>
    </row>
    <row r="4925" spans="1:8">
      <c r="A4925" s="268">
        <v>42210</v>
      </c>
      <c r="B4925" s="269" t="s">
        <v>188</v>
      </c>
      <c r="C4925" s="270">
        <v>0</v>
      </c>
      <c r="D4925" s="270">
        <v>0</v>
      </c>
      <c r="E4925" s="270">
        <v>0</v>
      </c>
      <c r="F4925" s="270">
        <v>0</v>
      </c>
      <c r="G4925" s="270">
        <v>0</v>
      </c>
      <c r="H4925" s="270">
        <v>0</v>
      </c>
    </row>
    <row r="4926" spans="1:8">
      <c r="A4926" s="268">
        <v>42210</v>
      </c>
      <c r="B4926" s="269" t="s">
        <v>189</v>
      </c>
      <c r="C4926" s="270">
        <v>0</v>
      </c>
      <c r="D4926" s="270">
        <v>0</v>
      </c>
      <c r="E4926" s="270">
        <v>0</v>
      </c>
      <c r="F4926" s="270">
        <v>0</v>
      </c>
      <c r="G4926" s="270">
        <v>0</v>
      </c>
      <c r="H4926" s="270">
        <v>0</v>
      </c>
    </row>
    <row r="4927" spans="1:8">
      <c r="A4927" s="268">
        <v>42210</v>
      </c>
      <c r="B4927" s="269" t="s">
        <v>190</v>
      </c>
      <c r="C4927" s="270">
        <v>0</v>
      </c>
      <c r="D4927" s="270">
        <v>0</v>
      </c>
      <c r="E4927" s="270">
        <v>0</v>
      </c>
      <c r="F4927" s="270">
        <v>0</v>
      </c>
      <c r="G4927" s="270">
        <v>0</v>
      </c>
      <c r="H4927" s="270">
        <v>0</v>
      </c>
    </row>
    <row r="4928" spans="1:8">
      <c r="A4928" s="268">
        <v>42210</v>
      </c>
      <c r="B4928" s="269" t="s">
        <v>191</v>
      </c>
      <c r="C4928" s="270">
        <v>75.712049999999991</v>
      </c>
      <c r="D4928" s="270">
        <v>30.116349999999997</v>
      </c>
      <c r="E4928" s="270">
        <v>15.2881</v>
      </c>
      <c r="F4928" s="270">
        <v>1.2860499999999999</v>
      </c>
      <c r="G4928" s="270">
        <v>15.822749999999997</v>
      </c>
      <c r="H4928" s="270">
        <v>138.2253</v>
      </c>
    </row>
    <row r="4929" spans="1:8">
      <c r="A4929" s="268">
        <v>42210</v>
      </c>
      <c r="B4929" s="269" t="s">
        <v>192</v>
      </c>
      <c r="C4929" s="270">
        <v>721.48764999999992</v>
      </c>
      <c r="D4929" s="270">
        <v>286.98974999999996</v>
      </c>
      <c r="E4929" s="270">
        <v>145.68575000000001</v>
      </c>
      <c r="F4929" s="270">
        <v>12.257</v>
      </c>
      <c r="G4929" s="270">
        <v>150.77724999999998</v>
      </c>
      <c r="H4929" s="270">
        <v>1317.1974</v>
      </c>
    </row>
    <row r="4930" spans="1:8">
      <c r="A4930" s="268">
        <v>42210</v>
      </c>
      <c r="B4930" s="269" t="s">
        <v>193</v>
      </c>
      <c r="C4930" s="270">
        <v>2877.0434500000001</v>
      </c>
      <c r="D4930" s="270">
        <v>1144.41535</v>
      </c>
      <c r="E4930" s="270">
        <v>580.94524999999999</v>
      </c>
      <c r="F4930" s="270">
        <v>48.878399999999999</v>
      </c>
      <c r="G4930" s="270">
        <v>601.24919999999997</v>
      </c>
      <c r="H4930" s="270">
        <v>5252.5316499999999</v>
      </c>
    </row>
    <row r="4931" spans="1:8">
      <c r="A4931" s="268">
        <v>42210</v>
      </c>
      <c r="B4931" s="269" t="s">
        <v>65</v>
      </c>
      <c r="C4931" s="270">
        <v>6235.0789499999992</v>
      </c>
      <c r="D4931" s="270">
        <v>2480.1571999999996</v>
      </c>
      <c r="E4931" s="270">
        <v>1259.01405</v>
      </c>
      <c r="F4931" s="270">
        <v>105.92784999999999</v>
      </c>
      <c r="G4931" s="270">
        <v>1303.0160000000001</v>
      </c>
      <c r="H4931" s="270">
        <v>11383.194049999998</v>
      </c>
    </row>
    <row r="4932" spans="1:8">
      <c r="A4932" s="268">
        <v>42210</v>
      </c>
      <c r="B4932" s="269" t="s">
        <v>194</v>
      </c>
      <c r="C4932" s="270">
        <v>9895.9618000000009</v>
      </c>
      <c r="D4932" s="270">
        <v>3936.3635999999997</v>
      </c>
      <c r="E4932" s="270">
        <v>1998.2352499999997</v>
      </c>
      <c r="F4932" s="270">
        <v>168.1232</v>
      </c>
      <c r="G4932" s="270">
        <v>2068.0729499999998</v>
      </c>
      <c r="H4932" s="270">
        <v>18066.756799999999</v>
      </c>
    </row>
    <row r="4933" spans="1:8">
      <c r="A4933" s="268">
        <v>42210</v>
      </c>
      <c r="B4933" s="269" t="s">
        <v>195</v>
      </c>
      <c r="C4933" s="270">
        <v>13031.315999999999</v>
      </c>
      <c r="D4933" s="270">
        <v>5183.5286500000002</v>
      </c>
      <c r="E4933" s="270">
        <v>2631.33905</v>
      </c>
      <c r="F4933" s="270">
        <v>221.38930000000002</v>
      </c>
      <c r="G4933" s="270">
        <v>2723.30395</v>
      </c>
      <c r="H4933" s="270">
        <v>23790.876949999994</v>
      </c>
    </row>
    <row r="4934" spans="1:8">
      <c r="A4934" s="268">
        <v>42210</v>
      </c>
      <c r="B4934" s="269" t="s">
        <v>196</v>
      </c>
      <c r="C4934" s="270">
        <v>15030.994550000001</v>
      </c>
      <c r="D4934" s="270">
        <v>5978.9501499999997</v>
      </c>
      <c r="E4934" s="270">
        <v>3035.1230500000001</v>
      </c>
      <c r="F4934" s="270">
        <v>255.36209999999997</v>
      </c>
      <c r="G4934" s="270">
        <v>3141.19965</v>
      </c>
      <c r="H4934" s="270">
        <v>27441.629499999999</v>
      </c>
    </row>
    <row r="4935" spans="1:8">
      <c r="A4935" s="268">
        <v>42210</v>
      </c>
      <c r="B4935" s="269" t="s">
        <v>197</v>
      </c>
      <c r="C4935" s="270">
        <v>15917.266599999999</v>
      </c>
      <c r="D4935" s="270">
        <v>6331.4867999999997</v>
      </c>
      <c r="E4935" s="270">
        <v>3214.0828999999999</v>
      </c>
      <c r="F4935" s="270">
        <v>270.41899999999998</v>
      </c>
      <c r="G4935" s="270">
        <v>3326.4137999999998</v>
      </c>
      <c r="H4935" s="270">
        <v>29059.669100000003</v>
      </c>
    </row>
    <row r="4936" spans="1:8">
      <c r="A4936" s="268">
        <v>42210</v>
      </c>
      <c r="B4936" s="269" t="s">
        <v>198</v>
      </c>
      <c r="C4936" s="270">
        <v>15587.6978</v>
      </c>
      <c r="D4936" s="270">
        <v>6200.393</v>
      </c>
      <c r="E4936" s="270">
        <v>3147.5346999999997</v>
      </c>
      <c r="F4936" s="270">
        <v>264.82004999999998</v>
      </c>
      <c r="G4936" s="270">
        <v>3257.5408499999999</v>
      </c>
      <c r="H4936" s="270">
        <v>28457.986400000002</v>
      </c>
    </row>
    <row r="4937" spans="1:8">
      <c r="A4937" s="268">
        <v>42210</v>
      </c>
      <c r="B4937" s="269" t="s">
        <v>199</v>
      </c>
      <c r="C4937" s="270">
        <v>14256.06315</v>
      </c>
      <c r="D4937" s="270">
        <v>5670.7027499999995</v>
      </c>
      <c r="E4937" s="270">
        <v>2878.6456999999996</v>
      </c>
      <c r="F4937" s="270">
        <v>242.19729999999998</v>
      </c>
      <c r="G4937" s="270">
        <v>2979.2534000000001</v>
      </c>
      <c r="H4937" s="270">
        <v>26026.862300000001</v>
      </c>
    </row>
    <row r="4938" spans="1:8">
      <c r="A4938" s="268">
        <v>42210</v>
      </c>
      <c r="B4938" s="269" t="s">
        <v>200</v>
      </c>
      <c r="C4938" s="270">
        <v>11476.9992</v>
      </c>
      <c r="D4938" s="270">
        <v>4565.2607500000004</v>
      </c>
      <c r="E4938" s="270">
        <v>2317.4850499999998</v>
      </c>
      <c r="F4938" s="270">
        <v>194.98319999999998</v>
      </c>
      <c r="G4938" s="270">
        <v>2398.4807000000001</v>
      </c>
      <c r="H4938" s="270">
        <v>20953.208900000001</v>
      </c>
    </row>
    <row r="4939" spans="1:8">
      <c r="A4939" s="268">
        <v>42210</v>
      </c>
      <c r="B4939" s="269" t="s">
        <v>201</v>
      </c>
      <c r="C4939" s="270">
        <v>9659.9193500000001</v>
      </c>
      <c r="D4939" s="270">
        <v>3842.4725999999996</v>
      </c>
      <c r="E4939" s="270">
        <v>1950.5723500000001</v>
      </c>
      <c r="F4939" s="270">
        <v>164.1129</v>
      </c>
      <c r="G4939" s="270">
        <v>2018.7440499999998</v>
      </c>
      <c r="H4939" s="270">
        <v>17635.821250000001</v>
      </c>
    </row>
    <row r="4940" spans="1:8">
      <c r="A4940" s="268">
        <v>42210</v>
      </c>
      <c r="B4940" s="269" t="s">
        <v>202</v>
      </c>
      <c r="C4940" s="270">
        <v>5335.4466000000002</v>
      </c>
      <c r="D4940" s="270">
        <v>2122.3063499999998</v>
      </c>
      <c r="E4940" s="270">
        <v>1077.3562999999999</v>
      </c>
      <c r="F4940" s="270">
        <v>90.643999999999991</v>
      </c>
      <c r="G4940" s="270">
        <v>1115.0096000000001</v>
      </c>
      <c r="H4940" s="270">
        <v>9740.7628499999992</v>
      </c>
    </row>
    <row r="4941" spans="1:8">
      <c r="A4941" s="268">
        <v>42210</v>
      </c>
      <c r="B4941" s="269" t="s">
        <v>203</v>
      </c>
      <c r="C4941" s="270">
        <v>2111.0200499999996</v>
      </c>
      <c r="D4941" s="270">
        <v>839.71074999999996</v>
      </c>
      <c r="E4941" s="270">
        <v>426.26650000000001</v>
      </c>
      <c r="F4941" s="270">
        <v>35.864049999999999</v>
      </c>
      <c r="G4941" s="270">
        <v>441.16445000000004</v>
      </c>
      <c r="H4941" s="270">
        <v>3854.0257999999999</v>
      </c>
    </row>
    <row r="4942" spans="1:8">
      <c r="A4942" s="268">
        <v>42210</v>
      </c>
      <c r="B4942" s="269" t="s">
        <v>204</v>
      </c>
      <c r="C4942" s="270">
        <v>409.73399999999998</v>
      </c>
      <c r="D4942" s="270">
        <v>162.98155</v>
      </c>
      <c r="E4942" s="270">
        <v>82.735599999999991</v>
      </c>
      <c r="F4942" s="270">
        <v>6.9606500000000002</v>
      </c>
      <c r="G4942" s="270">
        <v>85.626449999999991</v>
      </c>
      <c r="H4942" s="270">
        <v>748.03824999999995</v>
      </c>
    </row>
    <row r="4943" spans="1:8">
      <c r="A4943" s="268">
        <v>42210</v>
      </c>
      <c r="B4943" s="269" t="s">
        <v>205</v>
      </c>
      <c r="C4943" s="270">
        <v>13.361149999999999</v>
      </c>
      <c r="D4943" s="270">
        <v>5.3141999999999996</v>
      </c>
      <c r="E4943" s="270">
        <v>2.6978999999999997</v>
      </c>
      <c r="F4943" s="270">
        <v>0.22695000000000001</v>
      </c>
      <c r="G4943" s="270">
        <v>2.7922500000000001</v>
      </c>
      <c r="H4943" s="270">
        <v>24.39245</v>
      </c>
    </row>
    <row r="4944" spans="1:8">
      <c r="A4944" s="268">
        <v>42210</v>
      </c>
      <c r="B4944" s="269" t="s">
        <v>71</v>
      </c>
      <c r="C4944" s="270">
        <v>0</v>
      </c>
      <c r="D4944" s="270">
        <v>0</v>
      </c>
      <c r="E4944" s="270">
        <v>0</v>
      </c>
      <c r="F4944" s="270">
        <v>0</v>
      </c>
      <c r="G4944" s="270">
        <v>0</v>
      </c>
      <c r="H4944" s="270">
        <v>0</v>
      </c>
    </row>
    <row r="4945" spans="1:8">
      <c r="A4945" s="268">
        <v>42210</v>
      </c>
      <c r="B4945" s="269" t="s">
        <v>206</v>
      </c>
      <c r="C4945" s="270">
        <v>0</v>
      </c>
      <c r="D4945" s="270">
        <v>0</v>
      </c>
      <c r="E4945" s="270">
        <v>0</v>
      </c>
      <c r="F4945" s="270">
        <v>0</v>
      </c>
      <c r="G4945" s="270">
        <v>0</v>
      </c>
      <c r="H4945" s="270">
        <v>0</v>
      </c>
    </row>
    <row r="4946" spans="1:8">
      <c r="A4946" s="268">
        <v>42211</v>
      </c>
      <c r="B4946" s="269" t="s">
        <v>185</v>
      </c>
      <c r="C4946" s="270">
        <v>0</v>
      </c>
      <c r="D4946" s="270">
        <v>0</v>
      </c>
      <c r="E4946" s="270">
        <v>0</v>
      </c>
      <c r="F4946" s="270">
        <v>0</v>
      </c>
      <c r="G4946" s="270">
        <v>0</v>
      </c>
      <c r="H4946" s="270">
        <v>0</v>
      </c>
    </row>
    <row r="4947" spans="1:8">
      <c r="A4947" s="268">
        <v>42211</v>
      </c>
      <c r="B4947" s="269" t="s">
        <v>186</v>
      </c>
      <c r="C4947" s="270">
        <v>0</v>
      </c>
      <c r="D4947" s="270">
        <v>0</v>
      </c>
      <c r="E4947" s="270">
        <v>0</v>
      </c>
      <c r="F4947" s="270">
        <v>0</v>
      </c>
      <c r="G4947" s="270">
        <v>0</v>
      </c>
      <c r="H4947" s="270">
        <v>0</v>
      </c>
    </row>
    <row r="4948" spans="1:8">
      <c r="A4948" s="268">
        <v>42211</v>
      </c>
      <c r="B4948" s="269" t="s">
        <v>187</v>
      </c>
      <c r="C4948" s="270">
        <v>0</v>
      </c>
      <c r="D4948" s="270">
        <v>0</v>
      </c>
      <c r="E4948" s="270">
        <v>0</v>
      </c>
      <c r="F4948" s="270">
        <v>0</v>
      </c>
      <c r="G4948" s="270">
        <v>0</v>
      </c>
      <c r="H4948" s="270">
        <v>0</v>
      </c>
    </row>
    <row r="4949" spans="1:8">
      <c r="A4949" s="268">
        <v>42211</v>
      </c>
      <c r="B4949" s="269" t="s">
        <v>188</v>
      </c>
      <c r="C4949" s="270">
        <v>0</v>
      </c>
      <c r="D4949" s="270">
        <v>0</v>
      </c>
      <c r="E4949" s="270">
        <v>0</v>
      </c>
      <c r="F4949" s="270">
        <v>0</v>
      </c>
      <c r="G4949" s="270">
        <v>0</v>
      </c>
      <c r="H4949" s="270">
        <v>0</v>
      </c>
    </row>
    <row r="4950" spans="1:8">
      <c r="A4950" s="268">
        <v>42211</v>
      </c>
      <c r="B4950" s="269" t="s">
        <v>189</v>
      </c>
      <c r="C4950" s="270">
        <v>0</v>
      </c>
      <c r="D4950" s="270">
        <v>0</v>
      </c>
      <c r="E4950" s="270">
        <v>0</v>
      </c>
      <c r="F4950" s="270">
        <v>0</v>
      </c>
      <c r="G4950" s="270">
        <v>0</v>
      </c>
      <c r="H4950" s="270">
        <v>0</v>
      </c>
    </row>
    <row r="4951" spans="1:8">
      <c r="A4951" s="268">
        <v>42211</v>
      </c>
      <c r="B4951" s="269" t="s">
        <v>190</v>
      </c>
      <c r="C4951" s="270">
        <v>0</v>
      </c>
      <c r="D4951" s="270">
        <v>0</v>
      </c>
      <c r="E4951" s="270">
        <v>0</v>
      </c>
      <c r="F4951" s="270">
        <v>0</v>
      </c>
      <c r="G4951" s="270">
        <v>0</v>
      </c>
      <c r="H4951" s="270">
        <v>0</v>
      </c>
    </row>
    <row r="4952" spans="1:8">
      <c r="A4952" s="268">
        <v>42211</v>
      </c>
      <c r="B4952" s="269" t="s">
        <v>191</v>
      </c>
      <c r="C4952" s="270">
        <v>62.350899999999996</v>
      </c>
      <c r="D4952" s="270">
        <v>24.801300000000001</v>
      </c>
      <c r="E4952" s="270">
        <v>12.590199999999999</v>
      </c>
      <c r="F4952" s="270">
        <v>1.0590999999999999</v>
      </c>
      <c r="G4952" s="270">
        <v>13.0305</v>
      </c>
      <c r="H4952" s="270">
        <v>113.83199999999998</v>
      </c>
    </row>
    <row r="4953" spans="1:8">
      <c r="A4953" s="268">
        <v>42211</v>
      </c>
      <c r="B4953" s="269" t="s">
        <v>192</v>
      </c>
      <c r="C4953" s="270">
        <v>685.85905000000002</v>
      </c>
      <c r="D4953" s="270">
        <v>272.8177</v>
      </c>
      <c r="E4953" s="270">
        <v>138.49135000000001</v>
      </c>
      <c r="F4953" s="270">
        <v>11.6518</v>
      </c>
      <c r="G4953" s="270">
        <v>143.3321</v>
      </c>
      <c r="H4953" s="270">
        <v>1252.152</v>
      </c>
    </row>
    <row r="4954" spans="1:8">
      <c r="A4954" s="268">
        <v>42211</v>
      </c>
      <c r="B4954" s="269" t="s">
        <v>193</v>
      </c>
      <c r="C4954" s="270">
        <v>2810.2393999999999</v>
      </c>
      <c r="D4954" s="270">
        <v>1117.8426499999998</v>
      </c>
      <c r="E4954" s="270">
        <v>567.45574999999997</v>
      </c>
      <c r="F4954" s="270">
        <v>47.743649999999995</v>
      </c>
      <c r="G4954" s="270">
        <v>587.28795000000002</v>
      </c>
      <c r="H4954" s="270">
        <v>5130.5693999999994</v>
      </c>
    </row>
    <row r="4955" spans="1:8">
      <c r="A4955" s="268">
        <v>42211</v>
      </c>
      <c r="B4955" s="269" t="s">
        <v>65</v>
      </c>
      <c r="C4955" s="270">
        <v>6252.8940999999995</v>
      </c>
      <c r="D4955" s="270">
        <v>2487.2436499999999</v>
      </c>
      <c r="E4955" s="270">
        <v>1262.6112499999999</v>
      </c>
      <c r="F4955" s="270">
        <v>106.23045</v>
      </c>
      <c r="G4955" s="270">
        <v>1306.7389999999998</v>
      </c>
      <c r="H4955" s="270">
        <v>11415.718449999998</v>
      </c>
    </row>
    <row r="4956" spans="1:8">
      <c r="A4956" s="268">
        <v>42211</v>
      </c>
      <c r="B4956" s="269" t="s">
        <v>194</v>
      </c>
      <c r="C4956" s="270">
        <v>10034.0239</v>
      </c>
      <c r="D4956" s="270">
        <v>3991.28125</v>
      </c>
      <c r="E4956" s="270">
        <v>2026.11355</v>
      </c>
      <c r="F4956" s="270">
        <v>170.46834999999999</v>
      </c>
      <c r="G4956" s="270">
        <v>2096.92535</v>
      </c>
      <c r="H4956" s="270">
        <v>18318.812400000003</v>
      </c>
    </row>
    <row r="4957" spans="1:8">
      <c r="A4957" s="268">
        <v>42211</v>
      </c>
      <c r="B4957" s="269" t="s">
        <v>195</v>
      </c>
      <c r="C4957" s="270">
        <v>13253.997299999999</v>
      </c>
      <c r="D4957" s="270">
        <v>5272.10545</v>
      </c>
      <c r="E4957" s="270">
        <v>2676.3040499999997</v>
      </c>
      <c r="F4957" s="270">
        <v>225.17264999999998</v>
      </c>
      <c r="G4957" s="270">
        <v>2769.8397500000001</v>
      </c>
      <c r="H4957" s="270">
        <v>24197.419200000004</v>
      </c>
    </row>
    <row r="4958" spans="1:8">
      <c r="A4958" s="268">
        <v>42211</v>
      </c>
      <c r="B4958" s="269" t="s">
        <v>196</v>
      </c>
      <c r="C4958" s="270">
        <v>15293.758449999999</v>
      </c>
      <c r="D4958" s="270">
        <v>6083.4712499999996</v>
      </c>
      <c r="E4958" s="270">
        <v>3088.1817500000002</v>
      </c>
      <c r="F4958" s="270">
        <v>259.8263</v>
      </c>
      <c r="G4958" s="270">
        <v>3196.1122</v>
      </c>
      <c r="H4958" s="270">
        <v>27921.349949999996</v>
      </c>
    </row>
    <row r="4959" spans="1:8">
      <c r="A4959" s="268">
        <v>42211</v>
      </c>
      <c r="B4959" s="269" t="s">
        <v>197</v>
      </c>
      <c r="C4959" s="270">
        <v>16113.22645</v>
      </c>
      <c r="D4959" s="270">
        <v>6409.4351999999999</v>
      </c>
      <c r="E4959" s="270">
        <v>3253.6520999999998</v>
      </c>
      <c r="F4959" s="270">
        <v>273.74844999999999</v>
      </c>
      <c r="G4959" s="270">
        <v>3367.3659499999999</v>
      </c>
      <c r="H4959" s="270">
        <v>29417.42815</v>
      </c>
    </row>
    <row r="4960" spans="1:8">
      <c r="A4960" s="268">
        <v>42211</v>
      </c>
      <c r="B4960" s="269" t="s">
        <v>198</v>
      </c>
      <c r="C4960" s="270">
        <v>16073.143849999999</v>
      </c>
      <c r="D4960" s="270">
        <v>6393.4908999999998</v>
      </c>
      <c r="E4960" s="270">
        <v>3245.5583999999999</v>
      </c>
      <c r="F4960" s="270">
        <v>273.06759999999997</v>
      </c>
      <c r="G4960" s="270">
        <v>3358.9892</v>
      </c>
      <c r="H4960" s="270">
        <v>29344.249949999998</v>
      </c>
    </row>
    <row r="4961" spans="1:8">
      <c r="A4961" s="268">
        <v>42211</v>
      </c>
      <c r="B4961" s="269" t="s">
        <v>199</v>
      </c>
      <c r="C4961" s="270">
        <v>15182.417800000001</v>
      </c>
      <c r="D4961" s="270">
        <v>6039.1828500000001</v>
      </c>
      <c r="E4961" s="270">
        <v>3065.6992499999997</v>
      </c>
      <c r="F4961" s="270">
        <v>257.93504999999999</v>
      </c>
      <c r="G4961" s="270">
        <v>3172.8442999999997</v>
      </c>
      <c r="H4961" s="270">
        <v>27718.079250000003</v>
      </c>
    </row>
    <row r="4962" spans="1:8">
      <c r="A4962" s="268">
        <v>42211</v>
      </c>
      <c r="B4962" s="269" t="s">
        <v>200</v>
      </c>
      <c r="C4962" s="270">
        <v>12821.995000000001</v>
      </c>
      <c r="D4962" s="270">
        <v>5100.2660500000002</v>
      </c>
      <c r="E4962" s="270">
        <v>2589.0727999999999</v>
      </c>
      <c r="F4962" s="270">
        <v>217.83374999999998</v>
      </c>
      <c r="G4962" s="270">
        <v>2679.5595499999999</v>
      </c>
      <c r="H4962" s="270">
        <v>23408.727149999999</v>
      </c>
    </row>
    <row r="4963" spans="1:8">
      <c r="A4963" s="268">
        <v>42211</v>
      </c>
      <c r="B4963" s="269" t="s">
        <v>201</v>
      </c>
      <c r="C4963" s="270">
        <v>9838.064049999999</v>
      </c>
      <c r="D4963" s="270">
        <v>3913.3336999999997</v>
      </c>
      <c r="E4963" s="270">
        <v>1986.5443499999999</v>
      </c>
      <c r="F4963" s="270">
        <v>167.13974999999999</v>
      </c>
      <c r="G4963" s="270">
        <v>2055.9731999999999</v>
      </c>
      <c r="H4963" s="270">
        <v>17961.055049999999</v>
      </c>
    </row>
    <row r="4964" spans="1:8">
      <c r="A4964" s="268">
        <v>42211</v>
      </c>
      <c r="B4964" s="269" t="s">
        <v>202</v>
      </c>
      <c r="C4964" s="270">
        <v>5411.1578</v>
      </c>
      <c r="D4964" s="270">
        <v>2152.4218499999997</v>
      </c>
      <c r="E4964" s="270">
        <v>1092.6443999999999</v>
      </c>
      <c r="F4964" s="270">
        <v>91.930050000000008</v>
      </c>
      <c r="G4964" s="270">
        <v>1130.8315</v>
      </c>
      <c r="H4964" s="270">
        <v>9878.9856</v>
      </c>
    </row>
    <row r="4965" spans="1:8">
      <c r="A4965" s="268">
        <v>42211</v>
      </c>
      <c r="B4965" s="269" t="s">
        <v>203</v>
      </c>
      <c r="C4965" s="270">
        <v>2186.7312499999998</v>
      </c>
      <c r="D4965" s="270">
        <v>869.82625000000007</v>
      </c>
      <c r="E4965" s="270">
        <v>441.55459999999999</v>
      </c>
      <c r="F4965" s="270">
        <v>37.150100000000002</v>
      </c>
      <c r="G4965" s="270">
        <v>456.98634999999996</v>
      </c>
      <c r="H4965" s="270">
        <v>3992.2485499999998</v>
      </c>
    </row>
    <row r="4966" spans="1:8">
      <c r="A4966" s="268">
        <v>42211</v>
      </c>
      <c r="B4966" s="269" t="s">
        <v>204</v>
      </c>
      <c r="C4966" s="270">
        <v>405.28</v>
      </c>
      <c r="D4966" s="270">
        <v>161.21015</v>
      </c>
      <c r="E4966" s="270">
        <v>81.836300000000008</v>
      </c>
      <c r="F4966" s="270">
        <v>6.8849999999999998</v>
      </c>
      <c r="G4966" s="270">
        <v>84.695699999999988</v>
      </c>
      <c r="H4966" s="270">
        <v>739.90715</v>
      </c>
    </row>
    <row r="4967" spans="1:8">
      <c r="A4967" s="268">
        <v>42211</v>
      </c>
      <c r="B4967" s="269" t="s">
        <v>205</v>
      </c>
      <c r="C4967" s="270">
        <v>13.361149999999999</v>
      </c>
      <c r="D4967" s="270">
        <v>5.3141999999999996</v>
      </c>
      <c r="E4967" s="270">
        <v>2.6978999999999997</v>
      </c>
      <c r="F4967" s="270">
        <v>0.22695000000000001</v>
      </c>
      <c r="G4967" s="270">
        <v>2.7922500000000001</v>
      </c>
      <c r="H4967" s="270">
        <v>24.39245</v>
      </c>
    </row>
    <row r="4968" spans="1:8">
      <c r="A4968" s="268">
        <v>42211</v>
      </c>
      <c r="B4968" s="269" t="s">
        <v>71</v>
      </c>
      <c r="C4968" s="270">
        <v>0</v>
      </c>
      <c r="D4968" s="270">
        <v>0</v>
      </c>
      <c r="E4968" s="270">
        <v>0</v>
      </c>
      <c r="F4968" s="270">
        <v>0</v>
      </c>
      <c r="G4968" s="270">
        <v>0</v>
      </c>
      <c r="H4968" s="270">
        <v>0</v>
      </c>
    </row>
    <row r="4969" spans="1:8">
      <c r="A4969" s="268">
        <v>42211</v>
      </c>
      <c r="B4969" s="269" t="s">
        <v>206</v>
      </c>
      <c r="C4969" s="270">
        <v>0</v>
      </c>
      <c r="D4969" s="270">
        <v>0</v>
      </c>
      <c r="E4969" s="270">
        <v>0</v>
      </c>
      <c r="F4969" s="270">
        <v>0</v>
      </c>
      <c r="G4969" s="270">
        <v>0</v>
      </c>
      <c r="H4969" s="270">
        <v>0</v>
      </c>
    </row>
    <row r="4970" spans="1:8">
      <c r="A4970" s="268">
        <v>42212</v>
      </c>
      <c r="B4970" s="269" t="s">
        <v>185</v>
      </c>
      <c r="C4970" s="270">
        <v>0</v>
      </c>
      <c r="D4970" s="270">
        <v>0</v>
      </c>
      <c r="E4970" s="270">
        <v>0</v>
      </c>
      <c r="F4970" s="270">
        <v>0</v>
      </c>
      <c r="G4970" s="270">
        <v>0</v>
      </c>
      <c r="H4970" s="270">
        <v>0</v>
      </c>
    </row>
    <row r="4971" spans="1:8">
      <c r="A4971" s="268">
        <v>42212</v>
      </c>
      <c r="B4971" s="269" t="s">
        <v>186</v>
      </c>
      <c r="C4971" s="270">
        <v>0</v>
      </c>
      <c r="D4971" s="270">
        <v>0</v>
      </c>
      <c r="E4971" s="270">
        <v>0</v>
      </c>
      <c r="F4971" s="270">
        <v>0</v>
      </c>
      <c r="G4971" s="270">
        <v>0</v>
      </c>
      <c r="H4971" s="270">
        <v>0</v>
      </c>
    </row>
    <row r="4972" spans="1:8">
      <c r="A4972" s="268">
        <v>42212</v>
      </c>
      <c r="B4972" s="269" t="s">
        <v>187</v>
      </c>
      <c r="C4972" s="270">
        <v>0</v>
      </c>
      <c r="D4972" s="270">
        <v>0</v>
      </c>
      <c r="E4972" s="270">
        <v>0</v>
      </c>
      <c r="F4972" s="270">
        <v>0</v>
      </c>
      <c r="G4972" s="270">
        <v>0</v>
      </c>
      <c r="H4972" s="270">
        <v>0</v>
      </c>
    </row>
    <row r="4973" spans="1:8">
      <c r="A4973" s="268">
        <v>42212</v>
      </c>
      <c r="B4973" s="269" t="s">
        <v>188</v>
      </c>
      <c r="C4973" s="270">
        <v>0</v>
      </c>
      <c r="D4973" s="270">
        <v>0</v>
      </c>
      <c r="E4973" s="270">
        <v>0</v>
      </c>
      <c r="F4973" s="270">
        <v>0</v>
      </c>
      <c r="G4973" s="270">
        <v>0</v>
      </c>
      <c r="H4973" s="270">
        <v>0</v>
      </c>
    </row>
    <row r="4974" spans="1:8">
      <c r="A4974" s="268">
        <v>42212</v>
      </c>
      <c r="B4974" s="269" t="s">
        <v>189</v>
      </c>
      <c r="C4974" s="270">
        <v>0</v>
      </c>
      <c r="D4974" s="270">
        <v>0</v>
      </c>
      <c r="E4974" s="270">
        <v>0</v>
      </c>
      <c r="F4974" s="270">
        <v>0</v>
      </c>
      <c r="G4974" s="270">
        <v>0</v>
      </c>
      <c r="H4974" s="270">
        <v>0</v>
      </c>
    </row>
    <row r="4975" spans="1:8">
      <c r="A4975" s="268">
        <v>42212</v>
      </c>
      <c r="B4975" s="269" t="s">
        <v>190</v>
      </c>
      <c r="C4975" s="270">
        <v>0</v>
      </c>
      <c r="D4975" s="270">
        <v>0</v>
      </c>
      <c r="E4975" s="270">
        <v>0</v>
      </c>
      <c r="F4975" s="270">
        <v>0</v>
      </c>
      <c r="G4975" s="270">
        <v>0</v>
      </c>
      <c r="H4975" s="270">
        <v>0</v>
      </c>
    </row>
    <row r="4976" spans="1:8">
      <c r="A4976" s="268">
        <v>42212</v>
      </c>
      <c r="B4976" s="269" t="s">
        <v>191</v>
      </c>
      <c r="C4976" s="270">
        <v>53.443750000000001</v>
      </c>
      <c r="D4976" s="270">
        <v>21.258500000000002</v>
      </c>
      <c r="E4976" s="270">
        <v>10.791599999999999</v>
      </c>
      <c r="F4976" s="270">
        <v>0.90780000000000005</v>
      </c>
      <c r="G4976" s="270">
        <v>11.169</v>
      </c>
      <c r="H4976" s="270">
        <v>97.570650000000001</v>
      </c>
    </row>
    <row r="4977" spans="1:8">
      <c r="A4977" s="268">
        <v>42212</v>
      </c>
      <c r="B4977" s="269" t="s">
        <v>192</v>
      </c>
      <c r="C4977" s="270">
        <v>654.68359999999996</v>
      </c>
      <c r="D4977" s="270">
        <v>260.4162</v>
      </c>
      <c r="E4977" s="270">
        <v>132.19624999999999</v>
      </c>
      <c r="F4977" s="270">
        <v>11.122250000000001</v>
      </c>
      <c r="G4977" s="270">
        <v>136.81685000000002</v>
      </c>
      <c r="H4977" s="270">
        <v>1195.23515</v>
      </c>
    </row>
    <row r="4978" spans="1:8">
      <c r="A4978" s="268">
        <v>42212</v>
      </c>
      <c r="B4978" s="269" t="s">
        <v>193</v>
      </c>
      <c r="C4978" s="270">
        <v>2681.0844499999998</v>
      </c>
      <c r="D4978" s="270">
        <v>1066.4677999999999</v>
      </c>
      <c r="E4978" s="270">
        <v>541.37604999999996</v>
      </c>
      <c r="F4978" s="270">
        <v>45.548950000000005</v>
      </c>
      <c r="G4978" s="270">
        <v>560.29705000000001</v>
      </c>
      <c r="H4978" s="270">
        <v>4894.7743000000009</v>
      </c>
    </row>
    <row r="4979" spans="1:8">
      <c r="A4979" s="268">
        <v>42212</v>
      </c>
      <c r="B4979" s="269" t="s">
        <v>65</v>
      </c>
      <c r="C4979" s="270">
        <v>6092.5628499999993</v>
      </c>
      <c r="D4979" s="270">
        <v>2423.4681500000002</v>
      </c>
      <c r="E4979" s="270">
        <v>1230.2364499999999</v>
      </c>
      <c r="F4979" s="270">
        <v>103.50704999999999</v>
      </c>
      <c r="G4979" s="270">
        <v>1273.2328500000001</v>
      </c>
      <c r="H4979" s="270">
        <v>11123.00735</v>
      </c>
    </row>
    <row r="4980" spans="1:8">
      <c r="A4980" s="268">
        <v>42212</v>
      </c>
      <c r="B4980" s="269" t="s">
        <v>194</v>
      </c>
      <c r="C4980" s="270">
        <v>7548.8993000000009</v>
      </c>
      <c r="D4980" s="270">
        <v>3002.7618499999999</v>
      </c>
      <c r="E4980" s="270">
        <v>1524.3066999999999</v>
      </c>
      <c r="F4980" s="270">
        <v>128.24885</v>
      </c>
      <c r="G4980" s="270">
        <v>1577.5804499999999</v>
      </c>
      <c r="H4980" s="270">
        <v>13781.79715</v>
      </c>
    </row>
    <row r="4981" spans="1:8">
      <c r="A4981" s="268">
        <v>42212</v>
      </c>
      <c r="B4981" s="269" t="s">
        <v>195</v>
      </c>
      <c r="C4981" s="270">
        <v>7032.2786500000002</v>
      </c>
      <c r="D4981" s="270">
        <v>2797.2633000000001</v>
      </c>
      <c r="E4981" s="270">
        <v>1419.9879000000001</v>
      </c>
      <c r="F4981" s="270">
        <v>119.47175</v>
      </c>
      <c r="G4981" s="270">
        <v>1469.616</v>
      </c>
      <c r="H4981" s="270">
        <v>12838.617600000001</v>
      </c>
    </row>
    <row r="4982" spans="1:8">
      <c r="A4982" s="268">
        <v>42212</v>
      </c>
      <c r="B4982" s="269" t="s">
        <v>196</v>
      </c>
      <c r="C4982" s="270">
        <v>8208.0360500000006</v>
      </c>
      <c r="D4982" s="270">
        <v>3264.9494500000001</v>
      </c>
      <c r="E4982" s="270">
        <v>1657.4022499999999</v>
      </c>
      <c r="F4982" s="270">
        <v>139.44675000000001</v>
      </c>
      <c r="G4982" s="270">
        <v>1715.3280499999998</v>
      </c>
      <c r="H4982" s="270">
        <v>14985.162550000003</v>
      </c>
    </row>
    <row r="4983" spans="1:8">
      <c r="A4983" s="268">
        <v>42212</v>
      </c>
      <c r="B4983" s="269" t="s">
        <v>197</v>
      </c>
      <c r="C4983" s="270">
        <v>14968.643650000002</v>
      </c>
      <c r="D4983" s="270">
        <v>5954.1488500000005</v>
      </c>
      <c r="E4983" s="270">
        <v>3022.5328499999996</v>
      </c>
      <c r="F4983" s="270">
        <v>254.303</v>
      </c>
      <c r="G4983" s="270">
        <v>3128.1691500000002</v>
      </c>
      <c r="H4983" s="270">
        <v>27327.797500000001</v>
      </c>
    </row>
    <row r="4984" spans="1:8">
      <c r="A4984" s="268">
        <v>42212</v>
      </c>
      <c r="B4984" s="269" t="s">
        <v>198</v>
      </c>
      <c r="C4984" s="270">
        <v>16010.792949999999</v>
      </c>
      <c r="D4984" s="270">
        <v>6368.6895999999997</v>
      </c>
      <c r="E4984" s="270">
        <v>3232.9682000000003</v>
      </c>
      <c r="F4984" s="270">
        <v>272.00849999999997</v>
      </c>
      <c r="G4984" s="270">
        <v>3345.9595499999996</v>
      </c>
      <c r="H4984" s="270">
        <v>29230.418799999996</v>
      </c>
    </row>
    <row r="4985" spans="1:8">
      <c r="A4985" s="268">
        <v>42212</v>
      </c>
      <c r="B4985" s="269" t="s">
        <v>199</v>
      </c>
      <c r="C4985" s="270">
        <v>15373.923650000001</v>
      </c>
      <c r="D4985" s="270">
        <v>6115.3589999999995</v>
      </c>
      <c r="E4985" s="270">
        <v>3104.36915</v>
      </c>
      <c r="F4985" s="270">
        <v>261.18799999999999</v>
      </c>
      <c r="G4985" s="270">
        <v>3212.8656999999998</v>
      </c>
      <c r="H4985" s="270">
        <v>28067.7055</v>
      </c>
    </row>
    <row r="4986" spans="1:8">
      <c r="A4986" s="268">
        <v>42212</v>
      </c>
      <c r="B4986" s="269" t="s">
        <v>200</v>
      </c>
      <c r="C4986" s="270">
        <v>13320.80135</v>
      </c>
      <c r="D4986" s="270">
        <v>5298.6790000000001</v>
      </c>
      <c r="E4986" s="270">
        <v>2689.7935499999999</v>
      </c>
      <c r="F4986" s="270">
        <v>226.30740000000003</v>
      </c>
      <c r="G4986" s="270">
        <v>2783.8009999999999</v>
      </c>
      <c r="H4986" s="270">
        <v>24319.382300000001</v>
      </c>
    </row>
    <row r="4987" spans="1:8">
      <c r="A4987" s="268">
        <v>42212</v>
      </c>
      <c r="B4987" s="269" t="s">
        <v>201</v>
      </c>
      <c r="C4987" s="270">
        <v>10083.013650000001</v>
      </c>
      <c r="D4987" s="270">
        <v>4010.7683500000003</v>
      </c>
      <c r="E4987" s="270">
        <v>2036.0058499999998</v>
      </c>
      <c r="F4987" s="270">
        <v>171.3005</v>
      </c>
      <c r="G4987" s="270">
        <v>2107.1635999999999</v>
      </c>
      <c r="H4987" s="270">
        <v>18408.251949999998</v>
      </c>
    </row>
    <row r="4988" spans="1:8">
      <c r="A4988" s="268">
        <v>42212</v>
      </c>
      <c r="B4988" s="269" t="s">
        <v>202</v>
      </c>
      <c r="C4988" s="270">
        <v>5500.2309999999998</v>
      </c>
      <c r="D4988" s="270">
        <v>2187.8532500000001</v>
      </c>
      <c r="E4988" s="270">
        <v>1110.6304</v>
      </c>
      <c r="F4988" s="270">
        <v>93.443899999999999</v>
      </c>
      <c r="G4988" s="270">
        <v>1149.4465</v>
      </c>
      <c r="H4988" s="270">
        <v>10041.605049999998</v>
      </c>
    </row>
    <row r="4989" spans="1:8">
      <c r="A4989" s="268">
        <v>42212</v>
      </c>
      <c r="B4989" s="269" t="s">
        <v>203</v>
      </c>
      <c r="C4989" s="270">
        <v>2186.7312499999998</v>
      </c>
      <c r="D4989" s="270">
        <v>869.82625000000007</v>
      </c>
      <c r="E4989" s="270">
        <v>441.55459999999999</v>
      </c>
      <c r="F4989" s="270">
        <v>37.150100000000002</v>
      </c>
      <c r="G4989" s="270">
        <v>456.98634999999996</v>
      </c>
      <c r="H4989" s="270">
        <v>3992.2485499999998</v>
      </c>
    </row>
    <row r="4990" spans="1:8">
      <c r="A4990" s="268">
        <v>42212</v>
      </c>
      <c r="B4990" s="269" t="s">
        <v>204</v>
      </c>
      <c r="C4990" s="270">
        <v>391.91885000000002</v>
      </c>
      <c r="D4990" s="270">
        <v>155.89595</v>
      </c>
      <c r="E4990" s="270">
        <v>79.138400000000004</v>
      </c>
      <c r="F4990" s="270">
        <v>6.6580500000000002</v>
      </c>
      <c r="G4990" s="270">
        <v>81.903449999999992</v>
      </c>
      <c r="H4990" s="270">
        <v>715.51470000000006</v>
      </c>
    </row>
    <row r="4991" spans="1:8">
      <c r="A4991" s="268">
        <v>42212</v>
      </c>
      <c r="B4991" s="269" t="s">
        <v>205</v>
      </c>
      <c r="C4991" s="270">
        <v>13.361149999999999</v>
      </c>
      <c r="D4991" s="270">
        <v>5.3141999999999996</v>
      </c>
      <c r="E4991" s="270">
        <v>2.6978999999999997</v>
      </c>
      <c r="F4991" s="270">
        <v>0.22695000000000001</v>
      </c>
      <c r="G4991" s="270">
        <v>2.7922500000000001</v>
      </c>
      <c r="H4991" s="270">
        <v>24.39245</v>
      </c>
    </row>
    <row r="4992" spans="1:8">
      <c r="A4992" s="268">
        <v>42212</v>
      </c>
      <c r="B4992" s="269" t="s">
        <v>71</v>
      </c>
      <c r="C4992" s="270">
        <v>0</v>
      </c>
      <c r="D4992" s="270">
        <v>0</v>
      </c>
      <c r="E4992" s="270">
        <v>0</v>
      </c>
      <c r="F4992" s="270">
        <v>0</v>
      </c>
      <c r="G4992" s="270">
        <v>0</v>
      </c>
      <c r="H4992" s="270">
        <v>0</v>
      </c>
    </row>
    <row r="4993" spans="1:8">
      <c r="A4993" s="268">
        <v>42212</v>
      </c>
      <c r="B4993" s="269" t="s">
        <v>206</v>
      </c>
      <c r="C4993" s="270">
        <v>0</v>
      </c>
      <c r="D4993" s="270">
        <v>0</v>
      </c>
      <c r="E4993" s="270">
        <v>0</v>
      </c>
      <c r="F4993" s="270">
        <v>0</v>
      </c>
      <c r="G4993" s="270">
        <v>0</v>
      </c>
      <c r="H4993" s="270">
        <v>0</v>
      </c>
    </row>
    <row r="4994" spans="1:8">
      <c r="A4994" s="268">
        <v>42213</v>
      </c>
      <c r="B4994" s="269" t="s">
        <v>185</v>
      </c>
      <c r="C4994" s="270">
        <v>0</v>
      </c>
      <c r="D4994" s="270">
        <v>0</v>
      </c>
      <c r="E4994" s="270">
        <v>0</v>
      </c>
      <c r="F4994" s="270">
        <v>0</v>
      </c>
      <c r="G4994" s="270">
        <v>0</v>
      </c>
      <c r="H4994" s="270">
        <v>0</v>
      </c>
    </row>
    <row r="4995" spans="1:8">
      <c r="A4995" s="268">
        <v>42213</v>
      </c>
      <c r="B4995" s="269" t="s">
        <v>186</v>
      </c>
      <c r="C4995" s="270">
        <v>0</v>
      </c>
      <c r="D4995" s="270">
        <v>0</v>
      </c>
      <c r="E4995" s="270">
        <v>0</v>
      </c>
      <c r="F4995" s="270">
        <v>0</v>
      </c>
      <c r="G4995" s="270">
        <v>0</v>
      </c>
      <c r="H4995" s="270">
        <v>0</v>
      </c>
    </row>
    <row r="4996" spans="1:8">
      <c r="A4996" s="268">
        <v>42213</v>
      </c>
      <c r="B4996" s="269" t="s">
        <v>187</v>
      </c>
      <c r="C4996" s="270">
        <v>0</v>
      </c>
      <c r="D4996" s="270">
        <v>0</v>
      </c>
      <c r="E4996" s="270">
        <v>0</v>
      </c>
      <c r="F4996" s="270">
        <v>0</v>
      </c>
      <c r="G4996" s="270">
        <v>0</v>
      </c>
      <c r="H4996" s="270">
        <v>0</v>
      </c>
    </row>
    <row r="4997" spans="1:8">
      <c r="A4997" s="268">
        <v>42213</v>
      </c>
      <c r="B4997" s="269" t="s">
        <v>188</v>
      </c>
      <c r="C4997" s="270">
        <v>0</v>
      </c>
      <c r="D4997" s="270">
        <v>0</v>
      </c>
      <c r="E4997" s="270">
        <v>0</v>
      </c>
      <c r="F4997" s="270">
        <v>0</v>
      </c>
      <c r="G4997" s="270">
        <v>0</v>
      </c>
      <c r="H4997" s="270">
        <v>0</v>
      </c>
    </row>
    <row r="4998" spans="1:8">
      <c r="A4998" s="268">
        <v>42213</v>
      </c>
      <c r="B4998" s="269" t="s">
        <v>189</v>
      </c>
      <c r="C4998" s="270">
        <v>0</v>
      </c>
      <c r="D4998" s="270">
        <v>0</v>
      </c>
      <c r="E4998" s="270">
        <v>0</v>
      </c>
      <c r="F4998" s="270">
        <v>0</v>
      </c>
      <c r="G4998" s="270">
        <v>0</v>
      </c>
      <c r="H4998" s="270">
        <v>0</v>
      </c>
    </row>
    <row r="4999" spans="1:8">
      <c r="A4999" s="268">
        <v>42213</v>
      </c>
      <c r="B4999" s="269" t="s">
        <v>190</v>
      </c>
      <c r="C4999" s="270">
        <v>0</v>
      </c>
      <c r="D4999" s="270">
        <v>0</v>
      </c>
      <c r="E4999" s="270">
        <v>0</v>
      </c>
      <c r="F4999" s="270">
        <v>0</v>
      </c>
      <c r="G4999" s="270">
        <v>0</v>
      </c>
      <c r="H4999" s="270">
        <v>0</v>
      </c>
    </row>
    <row r="5000" spans="1:8">
      <c r="A5000" s="268">
        <v>42213</v>
      </c>
      <c r="B5000" s="269" t="s">
        <v>191</v>
      </c>
      <c r="C5000" s="270">
        <v>57.896900000000002</v>
      </c>
      <c r="D5000" s="270">
        <v>23.029900000000001</v>
      </c>
      <c r="E5000" s="270">
        <v>11.690899999999999</v>
      </c>
      <c r="F5000" s="270">
        <v>0.98345000000000005</v>
      </c>
      <c r="G5000" s="270">
        <v>12.099749999999998</v>
      </c>
      <c r="H5000" s="270">
        <v>105.70089999999999</v>
      </c>
    </row>
    <row r="5001" spans="1:8">
      <c r="A5001" s="268">
        <v>42213</v>
      </c>
      <c r="B5001" s="269" t="s">
        <v>192</v>
      </c>
      <c r="C5001" s="270">
        <v>668.04390000000001</v>
      </c>
      <c r="D5001" s="270">
        <v>265.73124999999999</v>
      </c>
      <c r="E5001" s="270">
        <v>134.89415</v>
      </c>
      <c r="F5001" s="270">
        <v>11.3492</v>
      </c>
      <c r="G5001" s="270">
        <v>139.60910000000001</v>
      </c>
      <c r="H5001" s="270">
        <v>1219.6276000000003</v>
      </c>
    </row>
    <row r="5002" spans="1:8">
      <c r="A5002" s="268">
        <v>42213</v>
      </c>
      <c r="B5002" s="269" t="s">
        <v>193</v>
      </c>
      <c r="C5002" s="270">
        <v>2810.2393999999999</v>
      </c>
      <c r="D5002" s="270">
        <v>1117.8426499999998</v>
      </c>
      <c r="E5002" s="270">
        <v>567.45574999999997</v>
      </c>
      <c r="F5002" s="270">
        <v>47.743649999999995</v>
      </c>
      <c r="G5002" s="270">
        <v>587.28795000000002</v>
      </c>
      <c r="H5002" s="270">
        <v>5130.5693999999994</v>
      </c>
    </row>
    <row r="5003" spans="1:8">
      <c r="A5003" s="268">
        <v>42213</v>
      </c>
      <c r="B5003" s="269" t="s">
        <v>65</v>
      </c>
      <c r="C5003" s="270">
        <v>6128.1922999999997</v>
      </c>
      <c r="D5003" s="270">
        <v>2437.6401999999998</v>
      </c>
      <c r="E5003" s="270">
        <v>1237.43085</v>
      </c>
      <c r="F5003" s="270">
        <v>104.11225</v>
      </c>
      <c r="G5003" s="270">
        <v>1280.67885</v>
      </c>
      <c r="H5003" s="270">
        <v>11188.054450000001</v>
      </c>
    </row>
    <row r="5004" spans="1:8">
      <c r="A5004" s="268">
        <v>42213</v>
      </c>
      <c r="B5004" s="269" t="s">
        <v>194</v>
      </c>
      <c r="C5004" s="270">
        <v>10140.911400000001</v>
      </c>
      <c r="D5004" s="270">
        <v>4033.7982500000003</v>
      </c>
      <c r="E5004" s="270">
        <v>2047.6967499999998</v>
      </c>
      <c r="F5004" s="270">
        <v>172.28479999999999</v>
      </c>
      <c r="G5004" s="270">
        <v>2119.2624999999998</v>
      </c>
      <c r="H5004" s="270">
        <v>18513.953699999998</v>
      </c>
    </row>
    <row r="5005" spans="1:8">
      <c r="A5005" s="268">
        <v>42213</v>
      </c>
      <c r="B5005" s="269" t="s">
        <v>195</v>
      </c>
      <c r="C5005" s="270">
        <v>13378.698249999999</v>
      </c>
      <c r="D5005" s="270">
        <v>5321.7088999999996</v>
      </c>
      <c r="E5005" s="270">
        <v>2701.4844499999999</v>
      </c>
      <c r="F5005" s="270">
        <v>227.29169999999999</v>
      </c>
      <c r="G5005" s="270">
        <v>2795.9007499999998</v>
      </c>
      <c r="H5005" s="270">
        <v>24425.084049999998</v>
      </c>
    </row>
    <row r="5006" spans="1:8">
      <c r="A5006" s="268">
        <v>42213</v>
      </c>
      <c r="B5006" s="269" t="s">
        <v>196</v>
      </c>
      <c r="C5006" s="270">
        <v>15378.377649999999</v>
      </c>
      <c r="D5006" s="270">
        <v>6117.1304</v>
      </c>
      <c r="E5006" s="270">
        <v>3105.26845</v>
      </c>
      <c r="F5006" s="270">
        <v>261.26365000000004</v>
      </c>
      <c r="G5006" s="270">
        <v>3213.7964499999998</v>
      </c>
      <c r="H5006" s="270">
        <v>28075.836599999999</v>
      </c>
    </row>
    <row r="5007" spans="1:8">
      <c r="A5007" s="268">
        <v>42213</v>
      </c>
      <c r="B5007" s="269" t="s">
        <v>197</v>
      </c>
      <c r="C5007" s="270">
        <v>16273.556850000001</v>
      </c>
      <c r="D5007" s="270">
        <v>6473.2107000000005</v>
      </c>
      <c r="E5007" s="270">
        <v>3286.0269000000003</v>
      </c>
      <c r="F5007" s="270">
        <v>276.47185000000002</v>
      </c>
      <c r="G5007" s="270">
        <v>3400.8720999999996</v>
      </c>
      <c r="H5007" s="270">
        <v>29710.1384</v>
      </c>
    </row>
    <row r="5008" spans="1:8">
      <c r="A5008" s="268">
        <v>42213</v>
      </c>
      <c r="B5008" s="269" t="s">
        <v>198</v>
      </c>
      <c r="C5008" s="270">
        <v>16393.804650000002</v>
      </c>
      <c r="D5008" s="270">
        <v>6521.0419000000002</v>
      </c>
      <c r="E5008" s="270">
        <v>3310.308</v>
      </c>
      <c r="F5008" s="270">
        <v>278.51525000000004</v>
      </c>
      <c r="G5008" s="270">
        <v>3426.0014999999999</v>
      </c>
      <c r="H5008" s="270">
        <v>29929.671300000002</v>
      </c>
    </row>
    <row r="5009" spans="1:8">
      <c r="A5009" s="268">
        <v>42213</v>
      </c>
      <c r="B5009" s="269" t="s">
        <v>199</v>
      </c>
      <c r="C5009" s="270">
        <v>15480.81115</v>
      </c>
      <c r="D5009" s="270">
        <v>6157.8760000000002</v>
      </c>
      <c r="E5009" s="270">
        <v>3125.95235</v>
      </c>
      <c r="F5009" s="270">
        <v>263.00444999999996</v>
      </c>
      <c r="G5009" s="270">
        <v>3235.2028500000001</v>
      </c>
      <c r="H5009" s="270">
        <v>28262.846800000003</v>
      </c>
    </row>
    <row r="5010" spans="1:8">
      <c r="A5010" s="268">
        <v>42213</v>
      </c>
      <c r="B5010" s="269" t="s">
        <v>200</v>
      </c>
      <c r="C5010" s="270">
        <v>13378.698249999999</v>
      </c>
      <c r="D5010" s="270">
        <v>5321.7088999999996</v>
      </c>
      <c r="E5010" s="270">
        <v>2701.4844499999999</v>
      </c>
      <c r="F5010" s="270">
        <v>227.29169999999999</v>
      </c>
      <c r="G5010" s="270">
        <v>2795.9007499999998</v>
      </c>
      <c r="H5010" s="270">
        <v>24425.084049999998</v>
      </c>
    </row>
    <row r="5011" spans="1:8">
      <c r="A5011" s="268">
        <v>42213</v>
      </c>
      <c r="B5011" s="269" t="s">
        <v>201</v>
      </c>
      <c r="C5011" s="270">
        <v>10189.90115</v>
      </c>
      <c r="D5011" s="270">
        <v>4053.2853499999997</v>
      </c>
      <c r="E5011" s="270">
        <v>2057.58905</v>
      </c>
      <c r="F5011" s="270">
        <v>173.11695</v>
      </c>
      <c r="G5011" s="270">
        <v>2129.5007500000002</v>
      </c>
      <c r="H5011" s="270">
        <v>18603.393250000001</v>
      </c>
    </row>
    <row r="5012" spans="1:8">
      <c r="A5012" s="268">
        <v>42213</v>
      </c>
      <c r="B5012" s="269" t="s">
        <v>202</v>
      </c>
      <c r="C5012" s="270">
        <v>5589.3033500000001</v>
      </c>
      <c r="D5012" s="270">
        <v>2223.2838000000002</v>
      </c>
      <c r="E5012" s="270">
        <v>1128.6164000000001</v>
      </c>
      <c r="F5012" s="270">
        <v>94.95689999999999</v>
      </c>
      <c r="G5012" s="270">
        <v>1168.0606500000001</v>
      </c>
      <c r="H5012" s="270">
        <v>10204.221100000001</v>
      </c>
    </row>
    <row r="5013" spans="1:8">
      <c r="A5013" s="268">
        <v>42213</v>
      </c>
      <c r="B5013" s="269" t="s">
        <v>203</v>
      </c>
      <c r="C5013" s="270">
        <v>2253.5361499999999</v>
      </c>
      <c r="D5013" s="270">
        <v>896.39979999999991</v>
      </c>
      <c r="E5013" s="270">
        <v>455.04325</v>
      </c>
      <c r="F5013" s="270">
        <v>38.285699999999999</v>
      </c>
      <c r="G5013" s="270">
        <v>470.94760000000002</v>
      </c>
      <c r="H5013" s="270">
        <v>4114.2124999999996</v>
      </c>
    </row>
    <row r="5014" spans="1:8">
      <c r="A5014" s="268">
        <v>42213</v>
      </c>
      <c r="B5014" s="269" t="s">
        <v>204</v>
      </c>
      <c r="C5014" s="270">
        <v>414.18714999999997</v>
      </c>
      <c r="D5014" s="270">
        <v>164.75295</v>
      </c>
      <c r="E5014" s="270">
        <v>83.634900000000002</v>
      </c>
      <c r="F5014" s="270">
        <v>7.0362999999999998</v>
      </c>
      <c r="G5014" s="270">
        <v>86.557199999999995</v>
      </c>
      <c r="H5014" s="270">
        <v>756.16849999999999</v>
      </c>
    </row>
    <row r="5015" spans="1:8">
      <c r="A5015" s="268">
        <v>42213</v>
      </c>
      <c r="B5015" s="269" t="s">
        <v>205</v>
      </c>
      <c r="C5015" s="270">
        <v>13.361149999999999</v>
      </c>
      <c r="D5015" s="270">
        <v>5.3141999999999996</v>
      </c>
      <c r="E5015" s="270">
        <v>2.6978999999999997</v>
      </c>
      <c r="F5015" s="270">
        <v>0.22695000000000001</v>
      </c>
      <c r="G5015" s="270">
        <v>2.7922500000000001</v>
      </c>
      <c r="H5015" s="270">
        <v>24.39245</v>
      </c>
    </row>
    <row r="5016" spans="1:8">
      <c r="A5016" s="268">
        <v>42213</v>
      </c>
      <c r="B5016" s="269" t="s">
        <v>71</v>
      </c>
      <c r="C5016" s="270">
        <v>0</v>
      </c>
      <c r="D5016" s="270">
        <v>0</v>
      </c>
      <c r="E5016" s="270">
        <v>0</v>
      </c>
      <c r="F5016" s="270">
        <v>0</v>
      </c>
      <c r="G5016" s="270">
        <v>0</v>
      </c>
      <c r="H5016" s="270">
        <v>0</v>
      </c>
    </row>
    <row r="5017" spans="1:8">
      <c r="A5017" s="268">
        <v>42213</v>
      </c>
      <c r="B5017" s="269" t="s">
        <v>206</v>
      </c>
      <c r="C5017" s="270">
        <v>0</v>
      </c>
      <c r="D5017" s="270">
        <v>0</v>
      </c>
      <c r="E5017" s="270">
        <v>0</v>
      </c>
      <c r="F5017" s="270">
        <v>0</v>
      </c>
      <c r="G5017" s="270">
        <v>0</v>
      </c>
      <c r="H5017" s="270">
        <v>0</v>
      </c>
    </row>
    <row r="5018" spans="1:8">
      <c r="A5018" s="268">
        <v>42214</v>
      </c>
      <c r="B5018" s="269" t="s">
        <v>185</v>
      </c>
      <c r="C5018" s="270">
        <v>0</v>
      </c>
      <c r="D5018" s="270">
        <v>0</v>
      </c>
      <c r="E5018" s="270">
        <v>0</v>
      </c>
      <c r="F5018" s="270">
        <v>0</v>
      </c>
      <c r="G5018" s="270">
        <v>0</v>
      </c>
      <c r="H5018" s="270">
        <v>0</v>
      </c>
    </row>
    <row r="5019" spans="1:8">
      <c r="A5019" s="268">
        <v>42214</v>
      </c>
      <c r="B5019" s="269" t="s">
        <v>186</v>
      </c>
      <c r="C5019" s="270">
        <v>0</v>
      </c>
      <c r="D5019" s="270">
        <v>0</v>
      </c>
      <c r="E5019" s="270">
        <v>0</v>
      </c>
      <c r="F5019" s="270">
        <v>0</v>
      </c>
      <c r="G5019" s="270">
        <v>0</v>
      </c>
      <c r="H5019" s="270">
        <v>0</v>
      </c>
    </row>
    <row r="5020" spans="1:8">
      <c r="A5020" s="268">
        <v>42214</v>
      </c>
      <c r="B5020" s="269" t="s">
        <v>187</v>
      </c>
      <c r="C5020" s="270">
        <v>0</v>
      </c>
      <c r="D5020" s="270">
        <v>0</v>
      </c>
      <c r="E5020" s="270">
        <v>0</v>
      </c>
      <c r="F5020" s="270">
        <v>0</v>
      </c>
      <c r="G5020" s="270">
        <v>0</v>
      </c>
      <c r="H5020" s="270">
        <v>0</v>
      </c>
    </row>
    <row r="5021" spans="1:8">
      <c r="A5021" s="268">
        <v>42214</v>
      </c>
      <c r="B5021" s="269" t="s">
        <v>188</v>
      </c>
      <c r="C5021" s="270">
        <v>0</v>
      </c>
      <c r="D5021" s="270">
        <v>0</v>
      </c>
      <c r="E5021" s="270">
        <v>0</v>
      </c>
      <c r="F5021" s="270">
        <v>0</v>
      </c>
      <c r="G5021" s="270">
        <v>0</v>
      </c>
      <c r="H5021" s="270">
        <v>0</v>
      </c>
    </row>
    <row r="5022" spans="1:8">
      <c r="A5022" s="268">
        <v>42214</v>
      </c>
      <c r="B5022" s="269" t="s">
        <v>189</v>
      </c>
      <c r="C5022" s="270">
        <v>0</v>
      </c>
      <c r="D5022" s="270">
        <v>0</v>
      </c>
      <c r="E5022" s="270">
        <v>0</v>
      </c>
      <c r="F5022" s="270">
        <v>0</v>
      </c>
      <c r="G5022" s="270">
        <v>0</v>
      </c>
      <c r="H5022" s="270">
        <v>0</v>
      </c>
    </row>
    <row r="5023" spans="1:8">
      <c r="A5023" s="268">
        <v>42214</v>
      </c>
      <c r="B5023" s="269" t="s">
        <v>190</v>
      </c>
      <c r="C5023" s="270">
        <v>0</v>
      </c>
      <c r="D5023" s="270">
        <v>0</v>
      </c>
      <c r="E5023" s="270">
        <v>0</v>
      </c>
      <c r="F5023" s="270">
        <v>0</v>
      </c>
      <c r="G5023" s="270">
        <v>0</v>
      </c>
      <c r="H5023" s="270">
        <v>0</v>
      </c>
    </row>
    <row r="5024" spans="1:8">
      <c r="A5024" s="268">
        <v>42214</v>
      </c>
      <c r="B5024" s="269" t="s">
        <v>191</v>
      </c>
      <c r="C5024" s="270">
        <v>48.989749999999994</v>
      </c>
      <c r="D5024" s="270">
        <v>19.487099999999998</v>
      </c>
      <c r="E5024" s="270">
        <v>9.8923000000000005</v>
      </c>
      <c r="F5024" s="270">
        <v>0.83214999999999995</v>
      </c>
      <c r="G5024" s="270">
        <v>10.238249999999999</v>
      </c>
      <c r="H5024" s="270">
        <v>89.439549999999997</v>
      </c>
    </row>
    <row r="5025" spans="1:8">
      <c r="A5025" s="268">
        <v>42214</v>
      </c>
      <c r="B5025" s="269" t="s">
        <v>192</v>
      </c>
      <c r="C5025" s="270">
        <v>663.59075000000007</v>
      </c>
      <c r="D5025" s="270">
        <v>263.95985000000002</v>
      </c>
      <c r="E5025" s="270">
        <v>133.99484999999999</v>
      </c>
      <c r="F5025" s="270">
        <v>11.27355</v>
      </c>
      <c r="G5025" s="270">
        <v>138.67834999999999</v>
      </c>
      <c r="H5025" s="270">
        <v>1211.4973500000001</v>
      </c>
    </row>
    <row r="5026" spans="1:8">
      <c r="A5026" s="268">
        <v>42214</v>
      </c>
      <c r="B5026" s="269" t="s">
        <v>193</v>
      </c>
      <c r="C5026" s="270">
        <v>2801.3322499999999</v>
      </c>
      <c r="D5026" s="270">
        <v>1114.299</v>
      </c>
      <c r="E5026" s="270">
        <v>565.65715</v>
      </c>
      <c r="F5026" s="270">
        <v>47.592349999999996</v>
      </c>
      <c r="G5026" s="270">
        <v>585.42644999999993</v>
      </c>
      <c r="H5026" s="270">
        <v>5114.3072000000002</v>
      </c>
    </row>
    <row r="5027" spans="1:8">
      <c r="A5027" s="268">
        <v>42214</v>
      </c>
      <c r="B5027" s="269" t="s">
        <v>65</v>
      </c>
      <c r="C5027" s="270">
        <v>6105.9239999999991</v>
      </c>
      <c r="D5027" s="270">
        <v>2428.78235</v>
      </c>
      <c r="E5027" s="270">
        <v>1232.93435</v>
      </c>
      <c r="F5027" s="270">
        <v>103.73400000000001</v>
      </c>
      <c r="G5027" s="270">
        <v>1276.0250999999998</v>
      </c>
      <c r="H5027" s="270">
        <v>11147.399800000001</v>
      </c>
    </row>
    <row r="5028" spans="1:8">
      <c r="A5028" s="268">
        <v>42214</v>
      </c>
      <c r="B5028" s="269" t="s">
        <v>194</v>
      </c>
      <c r="C5028" s="270">
        <v>9851.4251999999997</v>
      </c>
      <c r="D5028" s="270">
        <v>3918.6487499999998</v>
      </c>
      <c r="E5028" s="270">
        <v>1989.2422499999998</v>
      </c>
      <c r="F5028" s="270">
        <v>167.36669999999998</v>
      </c>
      <c r="G5028" s="270">
        <v>2058.7654500000003</v>
      </c>
      <c r="H5028" s="270">
        <v>17985.448349999999</v>
      </c>
    </row>
    <row r="5029" spans="1:8">
      <c r="A5029" s="268">
        <v>42214</v>
      </c>
      <c r="B5029" s="269" t="s">
        <v>195</v>
      </c>
      <c r="C5029" s="270">
        <v>13000.14055</v>
      </c>
      <c r="D5029" s="270">
        <v>5171.1279999999997</v>
      </c>
      <c r="E5029" s="270">
        <v>2625.0439499999998</v>
      </c>
      <c r="F5029" s="270">
        <v>220.85974999999996</v>
      </c>
      <c r="G5029" s="270">
        <v>2716.7887000000001</v>
      </c>
      <c r="H5029" s="270">
        <v>23733.960950000001</v>
      </c>
    </row>
    <row r="5030" spans="1:8">
      <c r="A5030" s="268">
        <v>42214</v>
      </c>
      <c r="B5030" s="269" t="s">
        <v>196</v>
      </c>
      <c r="C5030" s="270">
        <v>14888.478449999999</v>
      </c>
      <c r="D5030" s="270">
        <v>5922.2610999999997</v>
      </c>
      <c r="E5030" s="270">
        <v>3006.3454499999998</v>
      </c>
      <c r="F5030" s="270">
        <v>252.94129999999998</v>
      </c>
      <c r="G5030" s="270">
        <v>3111.4164999999998</v>
      </c>
      <c r="H5030" s="270">
        <v>27181.442799999997</v>
      </c>
    </row>
    <row r="5031" spans="1:8">
      <c r="A5031" s="268">
        <v>42214</v>
      </c>
      <c r="B5031" s="269" t="s">
        <v>197</v>
      </c>
      <c r="C5031" s="270">
        <v>15658.955849999998</v>
      </c>
      <c r="D5031" s="270">
        <v>6228.7379499999997</v>
      </c>
      <c r="E5031" s="270">
        <v>3161.9234999999999</v>
      </c>
      <c r="F5031" s="270">
        <v>266.03044999999997</v>
      </c>
      <c r="G5031" s="270">
        <v>3272.4319999999998</v>
      </c>
      <c r="H5031" s="270">
        <v>28588.079749999997</v>
      </c>
    </row>
    <row r="5032" spans="1:8">
      <c r="A5032" s="268">
        <v>42214</v>
      </c>
      <c r="B5032" s="269" t="s">
        <v>198</v>
      </c>
      <c r="C5032" s="270">
        <v>15650.048699999999</v>
      </c>
      <c r="D5032" s="270">
        <v>6225.1943000000001</v>
      </c>
      <c r="E5032" s="270">
        <v>3160.1248999999998</v>
      </c>
      <c r="F5032" s="270">
        <v>265.87914999999998</v>
      </c>
      <c r="G5032" s="270">
        <v>3270.5704999999998</v>
      </c>
      <c r="H5032" s="270">
        <v>28571.817550000003</v>
      </c>
    </row>
    <row r="5033" spans="1:8">
      <c r="A5033" s="268">
        <v>42214</v>
      </c>
      <c r="B5033" s="269" t="s">
        <v>199</v>
      </c>
      <c r="C5033" s="270">
        <v>14710.333750000002</v>
      </c>
      <c r="D5033" s="270">
        <v>5851.4</v>
      </c>
      <c r="E5033" s="270">
        <v>2970.3734499999996</v>
      </c>
      <c r="F5033" s="270">
        <v>249.91444999999999</v>
      </c>
      <c r="G5033" s="270">
        <v>3074.1873499999997</v>
      </c>
      <c r="H5033" s="270">
        <v>26856.208999999999</v>
      </c>
    </row>
    <row r="5034" spans="1:8">
      <c r="A5034" s="268">
        <v>42214</v>
      </c>
      <c r="B5034" s="269" t="s">
        <v>200</v>
      </c>
      <c r="C5034" s="270">
        <v>12893.253049999999</v>
      </c>
      <c r="D5034" s="270">
        <v>5128.6109999999999</v>
      </c>
      <c r="E5034" s="270">
        <v>2603.4616000000001</v>
      </c>
      <c r="F5034" s="270">
        <v>219.04415</v>
      </c>
      <c r="G5034" s="270">
        <v>2694.4515500000002</v>
      </c>
      <c r="H5034" s="270">
        <v>23538.821349999998</v>
      </c>
    </row>
    <row r="5035" spans="1:8">
      <c r="A5035" s="268">
        <v>42214</v>
      </c>
      <c r="B5035" s="269" t="s">
        <v>201</v>
      </c>
      <c r="C5035" s="270">
        <v>9700.0019499999999</v>
      </c>
      <c r="D5035" s="270">
        <v>3858.4160499999998</v>
      </c>
      <c r="E5035" s="270">
        <v>1958.66605</v>
      </c>
      <c r="F5035" s="270">
        <v>164.79374999999999</v>
      </c>
      <c r="G5035" s="270">
        <v>2027.1207999999999</v>
      </c>
      <c r="H5035" s="270">
        <v>17708.998600000003</v>
      </c>
    </row>
    <row r="5036" spans="1:8">
      <c r="A5036" s="268">
        <v>42214</v>
      </c>
      <c r="B5036" s="269" t="s">
        <v>202</v>
      </c>
      <c r="C5036" s="270">
        <v>5255.2813999999998</v>
      </c>
      <c r="D5036" s="270">
        <v>2090.4186</v>
      </c>
      <c r="E5036" s="270">
        <v>1061.1688999999999</v>
      </c>
      <c r="F5036" s="270">
        <v>89.282299999999992</v>
      </c>
      <c r="G5036" s="270">
        <v>1098.2561000000001</v>
      </c>
      <c r="H5036" s="270">
        <v>9594.4073000000008</v>
      </c>
    </row>
    <row r="5037" spans="1:8">
      <c r="A5037" s="268">
        <v>42214</v>
      </c>
      <c r="B5037" s="269" t="s">
        <v>203</v>
      </c>
      <c r="C5037" s="270">
        <v>2093.2049000000002</v>
      </c>
      <c r="D5037" s="270">
        <v>832.62429999999995</v>
      </c>
      <c r="E5037" s="270">
        <v>422.66929999999996</v>
      </c>
      <c r="F5037" s="270">
        <v>35.561450000000001</v>
      </c>
      <c r="G5037" s="270">
        <v>437.44144999999992</v>
      </c>
      <c r="H5037" s="270">
        <v>3821.5014000000001</v>
      </c>
    </row>
    <row r="5038" spans="1:8">
      <c r="A5038" s="268">
        <v>42214</v>
      </c>
      <c r="B5038" s="269" t="s">
        <v>204</v>
      </c>
      <c r="C5038" s="270">
        <v>369.65140000000002</v>
      </c>
      <c r="D5038" s="270">
        <v>147.03809999999999</v>
      </c>
      <c r="E5038" s="270">
        <v>74.641899999999993</v>
      </c>
      <c r="F5038" s="270">
        <v>6.2797999999999998</v>
      </c>
      <c r="G5038" s="270">
        <v>77.25054999999999</v>
      </c>
      <c r="H5038" s="270">
        <v>674.86175000000003</v>
      </c>
    </row>
    <row r="5039" spans="1:8">
      <c r="A5039" s="268">
        <v>42214</v>
      </c>
      <c r="B5039" s="269" t="s">
        <v>205</v>
      </c>
      <c r="C5039" s="270">
        <v>8.9071499999999997</v>
      </c>
      <c r="D5039" s="270">
        <v>3.5428000000000002</v>
      </c>
      <c r="E5039" s="270">
        <v>1.7986</v>
      </c>
      <c r="F5039" s="270">
        <v>0.15129999999999999</v>
      </c>
      <c r="G5039" s="270">
        <v>1.8614999999999999</v>
      </c>
      <c r="H5039" s="270">
        <v>16.26135</v>
      </c>
    </row>
    <row r="5040" spans="1:8">
      <c r="A5040" s="268">
        <v>42214</v>
      </c>
      <c r="B5040" s="269" t="s">
        <v>71</v>
      </c>
      <c r="C5040" s="270">
        <v>0</v>
      </c>
      <c r="D5040" s="270">
        <v>0</v>
      </c>
      <c r="E5040" s="270">
        <v>0</v>
      </c>
      <c r="F5040" s="270">
        <v>0</v>
      </c>
      <c r="G5040" s="270">
        <v>0</v>
      </c>
      <c r="H5040" s="270">
        <v>0</v>
      </c>
    </row>
    <row r="5041" spans="1:8">
      <c r="A5041" s="268">
        <v>42214</v>
      </c>
      <c r="B5041" s="269" t="s">
        <v>206</v>
      </c>
      <c r="C5041" s="270">
        <v>0</v>
      </c>
      <c r="D5041" s="270">
        <v>0</v>
      </c>
      <c r="E5041" s="270">
        <v>0</v>
      </c>
      <c r="F5041" s="270">
        <v>0</v>
      </c>
      <c r="G5041" s="270">
        <v>0</v>
      </c>
      <c r="H5041" s="270">
        <v>0</v>
      </c>
    </row>
    <row r="5042" spans="1:8">
      <c r="A5042" s="268">
        <v>42215</v>
      </c>
      <c r="B5042" s="269" t="s">
        <v>185</v>
      </c>
      <c r="C5042" s="270">
        <v>0</v>
      </c>
      <c r="D5042" s="270">
        <v>0</v>
      </c>
      <c r="E5042" s="270">
        <v>0</v>
      </c>
      <c r="F5042" s="270">
        <v>0</v>
      </c>
      <c r="G5042" s="270">
        <v>0</v>
      </c>
      <c r="H5042" s="270">
        <v>0</v>
      </c>
    </row>
    <row r="5043" spans="1:8">
      <c r="A5043" s="268">
        <v>42215</v>
      </c>
      <c r="B5043" s="269" t="s">
        <v>186</v>
      </c>
      <c r="C5043" s="270">
        <v>0</v>
      </c>
      <c r="D5043" s="270">
        <v>0</v>
      </c>
      <c r="E5043" s="270">
        <v>0</v>
      </c>
      <c r="F5043" s="270">
        <v>0</v>
      </c>
      <c r="G5043" s="270">
        <v>0</v>
      </c>
      <c r="H5043" s="270">
        <v>0</v>
      </c>
    </row>
    <row r="5044" spans="1:8">
      <c r="A5044" s="268">
        <v>42215</v>
      </c>
      <c r="B5044" s="269" t="s">
        <v>187</v>
      </c>
      <c r="C5044" s="270">
        <v>0</v>
      </c>
      <c r="D5044" s="270">
        <v>0</v>
      </c>
      <c r="E5044" s="270">
        <v>0</v>
      </c>
      <c r="F5044" s="270">
        <v>0</v>
      </c>
      <c r="G5044" s="270">
        <v>0</v>
      </c>
      <c r="H5044" s="270">
        <v>0</v>
      </c>
    </row>
    <row r="5045" spans="1:8">
      <c r="A5045" s="268">
        <v>42215</v>
      </c>
      <c r="B5045" s="269" t="s">
        <v>188</v>
      </c>
      <c r="C5045" s="270">
        <v>0</v>
      </c>
      <c r="D5045" s="270">
        <v>0</v>
      </c>
      <c r="E5045" s="270">
        <v>0</v>
      </c>
      <c r="F5045" s="270">
        <v>0</v>
      </c>
      <c r="G5045" s="270">
        <v>0</v>
      </c>
      <c r="H5045" s="270">
        <v>0</v>
      </c>
    </row>
    <row r="5046" spans="1:8">
      <c r="A5046" s="268">
        <v>42215</v>
      </c>
      <c r="B5046" s="269" t="s">
        <v>189</v>
      </c>
      <c r="C5046" s="270">
        <v>0</v>
      </c>
      <c r="D5046" s="270">
        <v>0</v>
      </c>
      <c r="E5046" s="270">
        <v>0</v>
      </c>
      <c r="F5046" s="270">
        <v>0</v>
      </c>
      <c r="G5046" s="270">
        <v>0</v>
      </c>
      <c r="H5046" s="270">
        <v>0</v>
      </c>
    </row>
    <row r="5047" spans="1:8">
      <c r="A5047" s="268">
        <v>42215</v>
      </c>
      <c r="B5047" s="269" t="s">
        <v>190</v>
      </c>
      <c r="C5047" s="270">
        <v>0</v>
      </c>
      <c r="D5047" s="270">
        <v>0</v>
      </c>
      <c r="E5047" s="270">
        <v>0</v>
      </c>
      <c r="F5047" s="270">
        <v>0</v>
      </c>
      <c r="G5047" s="270">
        <v>0</v>
      </c>
      <c r="H5047" s="270">
        <v>0</v>
      </c>
    </row>
    <row r="5048" spans="1:8">
      <c r="A5048" s="268">
        <v>42215</v>
      </c>
      <c r="B5048" s="269" t="s">
        <v>191</v>
      </c>
      <c r="C5048" s="270">
        <v>48.989749999999994</v>
      </c>
      <c r="D5048" s="270">
        <v>19.487099999999998</v>
      </c>
      <c r="E5048" s="270">
        <v>9.8923000000000005</v>
      </c>
      <c r="F5048" s="270">
        <v>0.83214999999999995</v>
      </c>
      <c r="G5048" s="270">
        <v>10.238249999999999</v>
      </c>
      <c r="H5048" s="270">
        <v>89.439549999999997</v>
      </c>
    </row>
    <row r="5049" spans="1:8">
      <c r="A5049" s="268">
        <v>42215</v>
      </c>
      <c r="B5049" s="269" t="s">
        <v>192</v>
      </c>
      <c r="C5049" s="270">
        <v>654.68359999999996</v>
      </c>
      <c r="D5049" s="270">
        <v>260.4162</v>
      </c>
      <c r="E5049" s="270">
        <v>132.19624999999999</v>
      </c>
      <c r="F5049" s="270">
        <v>11.122250000000001</v>
      </c>
      <c r="G5049" s="270">
        <v>136.81685000000002</v>
      </c>
      <c r="H5049" s="270">
        <v>1195.23515</v>
      </c>
    </row>
    <row r="5050" spans="1:8">
      <c r="A5050" s="268">
        <v>42215</v>
      </c>
      <c r="B5050" s="269" t="s">
        <v>193</v>
      </c>
      <c r="C5050" s="270">
        <v>2738.98135</v>
      </c>
      <c r="D5050" s="270">
        <v>1089.4976999999999</v>
      </c>
      <c r="E5050" s="270">
        <v>553.06695000000002</v>
      </c>
      <c r="F5050" s="270">
        <v>46.532399999999996</v>
      </c>
      <c r="G5050" s="270">
        <v>572.39679999999998</v>
      </c>
      <c r="H5050" s="270">
        <v>5000.4751999999999</v>
      </c>
    </row>
    <row r="5051" spans="1:8">
      <c r="A5051" s="268">
        <v>42215</v>
      </c>
      <c r="B5051" s="269" t="s">
        <v>65</v>
      </c>
      <c r="C5051" s="270">
        <v>6056.9342500000002</v>
      </c>
      <c r="D5051" s="270">
        <v>2409.2952500000001</v>
      </c>
      <c r="E5051" s="270">
        <v>1223.04205</v>
      </c>
      <c r="F5051" s="270">
        <v>102.90185000000001</v>
      </c>
      <c r="G5051" s="270">
        <v>1265.78685</v>
      </c>
      <c r="H5051" s="270">
        <v>11057.96025</v>
      </c>
    </row>
    <row r="5052" spans="1:8">
      <c r="A5052" s="268">
        <v>42215</v>
      </c>
      <c r="B5052" s="269" t="s">
        <v>194</v>
      </c>
      <c r="C5052" s="270">
        <v>9762.3528499999993</v>
      </c>
      <c r="D5052" s="270">
        <v>3883.2173499999999</v>
      </c>
      <c r="E5052" s="270">
        <v>1971.2562499999999</v>
      </c>
      <c r="F5052" s="270">
        <v>165.85284999999999</v>
      </c>
      <c r="G5052" s="270">
        <v>2040.1512999999998</v>
      </c>
      <c r="H5052" s="270">
        <v>17822.830600000001</v>
      </c>
    </row>
    <row r="5053" spans="1:8">
      <c r="A5053" s="268">
        <v>42215</v>
      </c>
      <c r="B5053" s="269" t="s">
        <v>195</v>
      </c>
      <c r="C5053" s="270">
        <v>12764.098099999999</v>
      </c>
      <c r="D5053" s="270">
        <v>5077.2361499999997</v>
      </c>
      <c r="E5053" s="270">
        <v>2577.3818999999999</v>
      </c>
      <c r="F5053" s="270">
        <v>216.8503</v>
      </c>
      <c r="G5053" s="270">
        <v>2667.46065</v>
      </c>
      <c r="H5053" s="270">
        <v>23303.027099999996</v>
      </c>
    </row>
    <row r="5054" spans="1:8">
      <c r="A5054" s="268">
        <v>42215</v>
      </c>
      <c r="B5054" s="269" t="s">
        <v>196</v>
      </c>
      <c r="C5054" s="270">
        <v>14523.28105</v>
      </c>
      <c r="D5054" s="270">
        <v>5776.9952499999999</v>
      </c>
      <c r="E5054" s="270">
        <v>2932.6036999999997</v>
      </c>
      <c r="F5054" s="270">
        <v>246.7363</v>
      </c>
      <c r="G5054" s="270">
        <v>3035.0967000000001</v>
      </c>
      <c r="H5054" s="270">
        <v>26514.713</v>
      </c>
    </row>
    <row r="5055" spans="1:8">
      <c r="A5055" s="268">
        <v>42215</v>
      </c>
      <c r="B5055" s="269" t="s">
        <v>197</v>
      </c>
      <c r="C5055" s="270">
        <v>15436.27455</v>
      </c>
      <c r="D5055" s="270">
        <v>6140.1611499999999</v>
      </c>
      <c r="E5055" s="270">
        <v>3116.9593500000001</v>
      </c>
      <c r="F5055" s="270">
        <v>262.24795</v>
      </c>
      <c r="G5055" s="270">
        <v>3225.8953499999998</v>
      </c>
      <c r="H5055" s="270">
        <v>28181.538349999995</v>
      </c>
    </row>
    <row r="5056" spans="1:8">
      <c r="A5056" s="268">
        <v>42215</v>
      </c>
      <c r="B5056" s="269" t="s">
        <v>198</v>
      </c>
      <c r="C5056" s="270">
        <v>15525.3469</v>
      </c>
      <c r="D5056" s="270">
        <v>6175.5916999999999</v>
      </c>
      <c r="E5056" s="270">
        <v>3134.94535</v>
      </c>
      <c r="F5056" s="270">
        <v>263.76094999999998</v>
      </c>
      <c r="G5056" s="270">
        <v>3244.51035</v>
      </c>
      <c r="H5056" s="270">
        <v>28344.15525</v>
      </c>
    </row>
    <row r="5057" spans="1:8">
      <c r="A5057" s="268">
        <v>42215</v>
      </c>
      <c r="B5057" s="269" t="s">
        <v>199</v>
      </c>
      <c r="C5057" s="270">
        <v>14674.704299999999</v>
      </c>
      <c r="D5057" s="270">
        <v>5837.2271000000001</v>
      </c>
      <c r="E5057" s="270">
        <v>2963.1799000000001</v>
      </c>
      <c r="F5057" s="270">
        <v>249.30924999999999</v>
      </c>
      <c r="G5057" s="270">
        <v>3066.7413499999998</v>
      </c>
      <c r="H5057" s="270">
        <v>26791.161900000003</v>
      </c>
    </row>
    <row r="5058" spans="1:8">
      <c r="A5058" s="268">
        <v>42215</v>
      </c>
      <c r="B5058" s="269" t="s">
        <v>200</v>
      </c>
      <c r="C5058" s="270">
        <v>12666.117749999999</v>
      </c>
      <c r="D5058" s="270">
        <v>5038.2619500000001</v>
      </c>
      <c r="E5058" s="270">
        <v>2557.5972999999999</v>
      </c>
      <c r="F5058" s="270">
        <v>215.18514999999999</v>
      </c>
      <c r="G5058" s="270">
        <v>2646.9841500000002</v>
      </c>
      <c r="H5058" s="270">
        <v>23124.146300000004</v>
      </c>
    </row>
    <row r="5059" spans="1:8">
      <c r="A5059" s="268">
        <v>42215</v>
      </c>
      <c r="B5059" s="269" t="s">
        <v>201</v>
      </c>
      <c r="C5059" s="270">
        <v>9619.8367500000004</v>
      </c>
      <c r="D5059" s="270">
        <v>3826.5282999999995</v>
      </c>
      <c r="E5059" s="270">
        <v>1942.4786499999998</v>
      </c>
      <c r="F5059" s="270">
        <v>163.43205</v>
      </c>
      <c r="G5059" s="270">
        <v>2010.36815</v>
      </c>
      <c r="H5059" s="270">
        <v>17562.643899999999</v>
      </c>
    </row>
    <row r="5060" spans="1:8">
      <c r="A5060" s="268">
        <v>42215</v>
      </c>
      <c r="B5060" s="269" t="s">
        <v>202</v>
      </c>
      <c r="C5060" s="270">
        <v>5344.3537500000002</v>
      </c>
      <c r="D5060" s="270">
        <v>2125.8491499999996</v>
      </c>
      <c r="E5060" s="270">
        <v>1079.1549</v>
      </c>
      <c r="F5060" s="270">
        <v>90.795299999999997</v>
      </c>
      <c r="G5060" s="270">
        <v>1116.8710999999998</v>
      </c>
      <c r="H5060" s="270">
        <v>9757.024199999998</v>
      </c>
    </row>
    <row r="5061" spans="1:8">
      <c r="A5061" s="268">
        <v>42215</v>
      </c>
      <c r="B5061" s="269" t="s">
        <v>203</v>
      </c>
      <c r="C5061" s="270">
        <v>2088.7517499999999</v>
      </c>
      <c r="D5061" s="270">
        <v>830.85289999999998</v>
      </c>
      <c r="E5061" s="270">
        <v>421.77</v>
      </c>
      <c r="F5061" s="270">
        <v>35.485799999999998</v>
      </c>
      <c r="G5061" s="270">
        <v>436.51069999999999</v>
      </c>
      <c r="H5061" s="270">
        <v>3813.3711500000004</v>
      </c>
    </row>
    <row r="5062" spans="1:8">
      <c r="A5062" s="268">
        <v>42215</v>
      </c>
      <c r="B5062" s="269" t="s">
        <v>204</v>
      </c>
      <c r="C5062" s="270">
        <v>351.83625000000001</v>
      </c>
      <c r="D5062" s="270">
        <v>139.95165</v>
      </c>
      <c r="E5062" s="270">
        <v>71.044699999999992</v>
      </c>
      <c r="F5062" s="270">
        <v>5.9771999999999998</v>
      </c>
      <c r="G5062" s="270">
        <v>73.527550000000005</v>
      </c>
      <c r="H5062" s="270">
        <v>642.33735000000013</v>
      </c>
    </row>
    <row r="5063" spans="1:8">
      <c r="A5063" s="268">
        <v>42215</v>
      </c>
      <c r="B5063" s="269" t="s">
        <v>205</v>
      </c>
      <c r="C5063" s="270">
        <v>8.9071499999999997</v>
      </c>
      <c r="D5063" s="270">
        <v>3.5428000000000002</v>
      </c>
      <c r="E5063" s="270">
        <v>1.7986</v>
      </c>
      <c r="F5063" s="270">
        <v>0.15129999999999999</v>
      </c>
      <c r="G5063" s="270">
        <v>1.8614999999999999</v>
      </c>
      <c r="H5063" s="270">
        <v>16.26135</v>
      </c>
    </row>
    <row r="5064" spans="1:8">
      <c r="A5064" s="268">
        <v>42215</v>
      </c>
      <c r="B5064" s="269" t="s">
        <v>71</v>
      </c>
      <c r="C5064" s="270">
        <v>0</v>
      </c>
      <c r="D5064" s="270">
        <v>0</v>
      </c>
      <c r="E5064" s="270">
        <v>0</v>
      </c>
      <c r="F5064" s="270">
        <v>0</v>
      </c>
      <c r="G5064" s="270">
        <v>0</v>
      </c>
      <c r="H5064" s="270">
        <v>0</v>
      </c>
    </row>
    <row r="5065" spans="1:8">
      <c r="A5065" s="268">
        <v>42215</v>
      </c>
      <c r="B5065" s="269" t="s">
        <v>206</v>
      </c>
      <c r="C5065" s="270">
        <v>0</v>
      </c>
      <c r="D5065" s="270">
        <v>0</v>
      </c>
      <c r="E5065" s="270">
        <v>0</v>
      </c>
      <c r="F5065" s="270">
        <v>0</v>
      </c>
      <c r="G5065" s="270">
        <v>0</v>
      </c>
      <c r="H5065" s="270">
        <v>0</v>
      </c>
    </row>
    <row r="5066" spans="1:8">
      <c r="A5066" s="268">
        <v>42216</v>
      </c>
      <c r="B5066" s="269" t="s">
        <v>185</v>
      </c>
      <c r="C5066" s="270">
        <v>0</v>
      </c>
      <c r="D5066" s="270">
        <v>0</v>
      </c>
      <c r="E5066" s="270">
        <v>0</v>
      </c>
      <c r="F5066" s="270">
        <v>0</v>
      </c>
      <c r="G5066" s="270">
        <v>0</v>
      </c>
      <c r="H5066" s="270">
        <v>0</v>
      </c>
    </row>
    <row r="5067" spans="1:8">
      <c r="A5067" s="268">
        <v>42216</v>
      </c>
      <c r="B5067" s="269" t="s">
        <v>186</v>
      </c>
      <c r="C5067" s="270">
        <v>0</v>
      </c>
      <c r="D5067" s="270">
        <v>0</v>
      </c>
      <c r="E5067" s="270">
        <v>0</v>
      </c>
      <c r="F5067" s="270">
        <v>0</v>
      </c>
      <c r="G5067" s="270">
        <v>0</v>
      </c>
      <c r="H5067" s="270">
        <v>0</v>
      </c>
    </row>
    <row r="5068" spans="1:8">
      <c r="A5068" s="268">
        <v>42216</v>
      </c>
      <c r="B5068" s="269" t="s">
        <v>187</v>
      </c>
      <c r="C5068" s="270">
        <v>0</v>
      </c>
      <c r="D5068" s="270">
        <v>0</v>
      </c>
      <c r="E5068" s="270">
        <v>0</v>
      </c>
      <c r="F5068" s="270">
        <v>0</v>
      </c>
      <c r="G5068" s="270">
        <v>0</v>
      </c>
      <c r="H5068" s="270">
        <v>0</v>
      </c>
    </row>
    <row r="5069" spans="1:8">
      <c r="A5069" s="268">
        <v>42216</v>
      </c>
      <c r="B5069" s="269" t="s">
        <v>188</v>
      </c>
      <c r="C5069" s="270">
        <v>17.814299999999999</v>
      </c>
      <c r="D5069" s="270">
        <v>7.0864499999999992</v>
      </c>
      <c r="E5069" s="270">
        <v>3.5972</v>
      </c>
      <c r="F5069" s="270">
        <v>0.30259999999999998</v>
      </c>
      <c r="G5069" s="270">
        <v>3.7229999999999999</v>
      </c>
      <c r="H5069" s="270">
        <v>32.52355</v>
      </c>
    </row>
    <row r="5070" spans="1:8">
      <c r="A5070" s="268">
        <v>42216</v>
      </c>
      <c r="B5070" s="269" t="s">
        <v>189</v>
      </c>
      <c r="C5070" s="270">
        <v>0</v>
      </c>
      <c r="D5070" s="270">
        <v>0</v>
      </c>
      <c r="E5070" s="270">
        <v>0</v>
      </c>
      <c r="F5070" s="270">
        <v>0</v>
      </c>
      <c r="G5070" s="270">
        <v>0</v>
      </c>
      <c r="H5070" s="270">
        <v>0</v>
      </c>
    </row>
    <row r="5071" spans="1:8">
      <c r="A5071" s="268">
        <v>42216</v>
      </c>
      <c r="B5071" s="269" t="s">
        <v>190</v>
      </c>
      <c r="C5071" s="270">
        <v>0</v>
      </c>
      <c r="D5071" s="270">
        <v>0</v>
      </c>
      <c r="E5071" s="270">
        <v>0</v>
      </c>
      <c r="F5071" s="270">
        <v>0</v>
      </c>
      <c r="G5071" s="270">
        <v>0</v>
      </c>
      <c r="H5071" s="270">
        <v>0</v>
      </c>
    </row>
    <row r="5072" spans="1:8">
      <c r="A5072" s="268">
        <v>42216</v>
      </c>
      <c r="B5072" s="269" t="s">
        <v>191</v>
      </c>
      <c r="C5072" s="270">
        <v>53.443750000000001</v>
      </c>
      <c r="D5072" s="270">
        <v>21.258500000000002</v>
      </c>
      <c r="E5072" s="270">
        <v>10.791599999999999</v>
      </c>
      <c r="F5072" s="270">
        <v>0.90780000000000005</v>
      </c>
      <c r="G5072" s="270">
        <v>11.169</v>
      </c>
      <c r="H5072" s="270">
        <v>97.570650000000001</v>
      </c>
    </row>
    <row r="5073" spans="1:8">
      <c r="A5073" s="268">
        <v>42216</v>
      </c>
      <c r="B5073" s="269" t="s">
        <v>192</v>
      </c>
      <c r="C5073" s="270">
        <v>734.84879999999998</v>
      </c>
      <c r="D5073" s="270">
        <v>292.30394999999999</v>
      </c>
      <c r="E5073" s="270">
        <v>148.38364999999999</v>
      </c>
      <c r="F5073" s="270">
        <v>12.4848</v>
      </c>
      <c r="G5073" s="270">
        <v>153.56949999999998</v>
      </c>
      <c r="H5073" s="270">
        <v>1341.5907</v>
      </c>
    </row>
    <row r="5074" spans="1:8">
      <c r="A5074" s="268">
        <v>42216</v>
      </c>
      <c r="B5074" s="269" t="s">
        <v>193</v>
      </c>
      <c r="C5074" s="270">
        <v>2422.7737000000002</v>
      </c>
      <c r="D5074" s="270">
        <v>963.71810000000005</v>
      </c>
      <c r="E5074" s="270">
        <v>489.21664999999996</v>
      </c>
      <c r="F5074" s="270">
        <v>41.160399999999996</v>
      </c>
      <c r="G5074" s="270">
        <v>506.31524999999993</v>
      </c>
      <c r="H5074" s="270">
        <v>4423.1841000000004</v>
      </c>
    </row>
    <row r="5075" spans="1:8">
      <c r="A5075" s="268">
        <v>42216</v>
      </c>
      <c r="B5075" s="269" t="s">
        <v>65</v>
      </c>
      <c r="C5075" s="270">
        <v>5691.7368500000002</v>
      </c>
      <c r="D5075" s="270">
        <v>2264.0293999999999</v>
      </c>
      <c r="E5075" s="270">
        <v>1149.3002999999999</v>
      </c>
      <c r="F5075" s="270">
        <v>96.696849999999998</v>
      </c>
      <c r="G5075" s="270">
        <v>1189.4679000000001</v>
      </c>
      <c r="H5075" s="270">
        <v>10391.231300000001</v>
      </c>
    </row>
    <row r="5076" spans="1:8">
      <c r="A5076" s="268">
        <v>42216</v>
      </c>
      <c r="B5076" s="269" t="s">
        <v>194</v>
      </c>
      <c r="C5076" s="270">
        <v>9241.2782000000007</v>
      </c>
      <c r="D5076" s="270">
        <v>3675.9474</v>
      </c>
      <c r="E5076" s="270">
        <v>1866.039</v>
      </c>
      <c r="F5076" s="270">
        <v>157.00009999999997</v>
      </c>
      <c r="G5076" s="270">
        <v>1931.2560999999998</v>
      </c>
      <c r="H5076" s="270">
        <v>16871.520799999998</v>
      </c>
    </row>
    <row r="5077" spans="1:8">
      <c r="A5077" s="268">
        <v>42216</v>
      </c>
      <c r="B5077" s="269" t="s">
        <v>195</v>
      </c>
      <c r="C5077" s="270">
        <v>12078.239049999998</v>
      </c>
      <c r="D5077" s="270">
        <v>4804.4192999999996</v>
      </c>
      <c r="E5077" s="270">
        <v>2438.8897000000002</v>
      </c>
      <c r="F5077" s="270">
        <v>205.19764999999998</v>
      </c>
      <c r="G5077" s="270">
        <v>2524.1285499999999</v>
      </c>
      <c r="H5077" s="270">
        <v>22050.874250000001</v>
      </c>
    </row>
    <row r="5078" spans="1:8">
      <c r="A5078" s="268">
        <v>42216</v>
      </c>
      <c r="B5078" s="269" t="s">
        <v>196</v>
      </c>
      <c r="C5078" s="270">
        <v>14086.8256</v>
      </c>
      <c r="D5078" s="270">
        <v>5603.3836000000001</v>
      </c>
      <c r="E5078" s="270">
        <v>2844.4722999999999</v>
      </c>
      <c r="F5078" s="270">
        <v>239.32175000000001</v>
      </c>
      <c r="G5078" s="270">
        <v>2943.8857499999999</v>
      </c>
      <c r="H5078" s="270">
        <v>25717.888999999999</v>
      </c>
    </row>
    <row r="5079" spans="1:8">
      <c r="A5079" s="268">
        <v>42216</v>
      </c>
      <c r="B5079" s="269" t="s">
        <v>197</v>
      </c>
      <c r="C5079" s="270">
        <v>14821.674399999998</v>
      </c>
      <c r="D5079" s="270">
        <v>5895.6884</v>
      </c>
      <c r="E5079" s="270">
        <v>2992.8559500000001</v>
      </c>
      <c r="F5079" s="270">
        <v>251.80654999999999</v>
      </c>
      <c r="G5079" s="270">
        <v>3097.45525</v>
      </c>
      <c r="H5079" s="270">
        <v>27059.480549999997</v>
      </c>
    </row>
    <row r="5080" spans="1:8">
      <c r="A5080" s="268">
        <v>42216</v>
      </c>
      <c r="B5080" s="269" t="s">
        <v>198</v>
      </c>
      <c r="C5080" s="270">
        <v>14483.19845</v>
      </c>
      <c r="D5080" s="270">
        <v>5761.0509499999998</v>
      </c>
      <c r="E5080" s="270">
        <v>2924.5099999999998</v>
      </c>
      <c r="F5080" s="270">
        <v>246.05544999999998</v>
      </c>
      <c r="G5080" s="270">
        <v>3026.7208000000001</v>
      </c>
      <c r="H5080" s="270">
        <v>26441.535649999998</v>
      </c>
    </row>
    <row r="5081" spans="1:8">
      <c r="A5081" s="268">
        <v>42216</v>
      </c>
      <c r="B5081" s="269" t="s">
        <v>199</v>
      </c>
      <c r="C5081" s="270">
        <v>13329.708500000001</v>
      </c>
      <c r="D5081" s="270">
        <v>5302.2218000000003</v>
      </c>
      <c r="E5081" s="270">
        <v>2691.5921499999999</v>
      </c>
      <c r="F5081" s="270">
        <v>226.45870000000002</v>
      </c>
      <c r="G5081" s="270">
        <v>2785.6624999999999</v>
      </c>
      <c r="H5081" s="270">
        <v>24335.643650000002</v>
      </c>
    </row>
    <row r="5082" spans="1:8">
      <c r="A5082" s="268">
        <v>42216</v>
      </c>
      <c r="B5082" s="269" t="s">
        <v>200</v>
      </c>
      <c r="C5082" s="270">
        <v>12363.27125</v>
      </c>
      <c r="D5082" s="270">
        <v>4917.7974000000004</v>
      </c>
      <c r="E5082" s="270">
        <v>2496.4449</v>
      </c>
      <c r="F5082" s="270">
        <v>210.0401</v>
      </c>
      <c r="G5082" s="270">
        <v>2583.6948499999999</v>
      </c>
      <c r="H5082" s="270">
        <v>22571.248499999998</v>
      </c>
    </row>
    <row r="5083" spans="1:8">
      <c r="A5083" s="268">
        <v>42216</v>
      </c>
      <c r="B5083" s="269" t="s">
        <v>201</v>
      </c>
      <c r="C5083" s="270">
        <v>9361.5259999999998</v>
      </c>
      <c r="D5083" s="270">
        <v>3723.7786000000001</v>
      </c>
      <c r="E5083" s="270">
        <v>1890.31925</v>
      </c>
      <c r="F5083" s="270">
        <v>159.04349999999999</v>
      </c>
      <c r="G5083" s="270">
        <v>1956.3855000000001</v>
      </c>
      <c r="H5083" s="270">
        <v>17091.05285</v>
      </c>
    </row>
    <row r="5084" spans="1:8">
      <c r="A5084" s="268">
        <v>42216</v>
      </c>
      <c r="B5084" s="269" t="s">
        <v>202</v>
      </c>
      <c r="C5084" s="270">
        <v>4983.6094999999996</v>
      </c>
      <c r="D5084" s="270">
        <v>1982.35385</v>
      </c>
      <c r="E5084" s="270">
        <v>1006.3115999999999</v>
      </c>
      <c r="F5084" s="270">
        <v>84.666799999999995</v>
      </c>
      <c r="G5084" s="270">
        <v>1041.4820499999998</v>
      </c>
      <c r="H5084" s="270">
        <v>9098.4238000000005</v>
      </c>
    </row>
    <row r="5085" spans="1:8">
      <c r="A5085" s="268">
        <v>42216</v>
      </c>
      <c r="B5085" s="269" t="s">
        <v>203</v>
      </c>
      <c r="C5085" s="270">
        <v>2021.9468499999998</v>
      </c>
      <c r="D5085" s="270">
        <v>804.27935000000002</v>
      </c>
      <c r="E5085" s="270">
        <v>408.28049999999996</v>
      </c>
      <c r="F5085" s="270">
        <v>34.351049999999994</v>
      </c>
      <c r="G5085" s="270">
        <v>422.54944999999998</v>
      </c>
      <c r="H5085" s="270">
        <v>3691.4071999999992</v>
      </c>
    </row>
    <row r="5086" spans="1:8">
      <c r="A5086" s="268">
        <v>42216</v>
      </c>
      <c r="B5086" s="269" t="s">
        <v>204</v>
      </c>
      <c r="C5086" s="270">
        <v>329.56880000000001</v>
      </c>
      <c r="D5086" s="270">
        <v>131.09380000000002</v>
      </c>
      <c r="E5086" s="270">
        <v>66.548199999999994</v>
      </c>
      <c r="F5086" s="270">
        <v>5.5989499999999994</v>
      </c>
      <c r="G5086" s="270">
        <v>68.873800000000003</v>
      </c>
      <c r="H5086" s="270">
        <v>601.68355000000008</v>
      </c>
    </row>
    <row r="5087" spans="1:8">
      <c r="A5087" s="268">
        <v>42216</v>
      </c>
      <c r="B5087" s="269" t="s">
        <v>205</v>
      </c>
      <c r="C5087" s="270">
        <v>13.361149999999999</v>
      </c>
      <c r="D5087" s="270">
        <v>5.3141999999999996</v>
      </c>
      <c r="E5087" s="270">
        <v>2.6978999999999997</v>
      </c>
      <c r="F5087" s="270">
        <v>0.22695000000000001</v>
      </c>
      <c r="G5087" s="270">
        <v>2.7922500000000001</v>
      </c>
      <c r="H5087" s="270">
        <v>24.39245</v>
      </c>
    </row>
    <row r="5088" spans="1:8">
      <c r="A5088" s="268">
        <v>42216</v>
      </c>
      <c r="B5088" s="269" t="s">
        <v>71</v>
      </c>
      <c r="C5088" s="270">
        <v>0</v>
      </c>
      <c r="D5088" s="270">
        <v>0</v>
      </c>
      <c r="E5088" s="270">
        <v>0</v>
      </c>
      <c r="F5088" s="270">
        <v>0</v>
      </c>
      <c r="G5088" s="270">
        <v>0</v>
      </c>
      <c r="H5088" s="270">
        <v>0</v>
      </c>
    </row>
    <row r="5089" spans="1:8">
      <c r="A5089" s="268">
        <v>42216</v>
      </c>
      <c r="B5089" s="269" t="s">
        <v>206</v>
      </c>
      <c r="C5089" s="270">
        <v>0</v>
      </c>
      <c r="D5089" s="270">
        <v>0</v>
      </c>
      <c r="E5089" s="270">
        <v>0</v>
      </c>
      <c r="F5089" s="270">
        <v>0</v>
      </c>
      <c r="G5089" s="270">
        <v>0</v>
      </c>
      <c r="H5089" s="270">
        <v>0</v>
      </c>
    </row>
    <row r="5090" spans="1:8">
      <c r="A5090" s="268">
        <v>42217</v>
      </c>
      <c r="B5090" s="269" t="s">
        <v>185</v>
      </c>
      <c r="C5090" s="270">
        <v>0</v>
      </c>
      <c r="D5090" s="270">
        <v>0</v>
      </c>
      <c r="E5090" s="270">
        <v>0</v>
      </c>
      <c r="F5090" s="270">
        <v>0</v>
      </c>
      <c r="G5090" s="270">
        <v>0</v>
      </c>
      <c r="H5090" s="270">
        <v>0</v>
      </c>
    </row>
    <row r="5091" spans="1:8">
      <c r="A5091" s="268">
        <v>42217</v>
      </c>
      <c r="B5091" s="269" t="s">
        <v>186</v>
      </c>
      <c r="C5091" s="270">
        <v>0</v>
      </c>
      <c r="D5091" s="270">
        <v>0</v>
      </c>
      <c r="E5091" s="270">
        <v>0</v>
      </c>
      <c r="F5091" s="270">
        <v>0</v>
      </c>
      <c r="G5091" s="270">
        <v>0</v>
      </c>
      <c r="H5091" s="270">
        <v>0</v>
      </c>
    </row>
    <row r="5092" spans="1:8">
      <c r="A5092" s="268">
        <v>42217</v>
      </c>
      <c r="B5092" s="269" t="s">
        <v>187</v>
      </c>
      <c r="C5092" s="270">
        <v>0</v>
      </c>
      <c r="D5092" s="270">
        <v>0</v>
      </c>
      <c r="E5092" s="270">
        <v>0</v>
      </c>
      <c r="F5092" s="270">
        <v>0</v>
      </c>
      <c r="G5092" s="270">
        <v>0</v>
      </c>
      <c r="H5092" s="270">
        <v>0</v>
      </c>
    </row>
    <row r="5093" spans="1:8">
      <c r="A5093" s="268">
        <v>42217</v>
      </c>
      <c r="B5093" s="269" t="s">
        <v>188</v>
      </c>
      <c r="C5093" s="270">
        <v>0</v>
      </c>
      <c r="D5093" s="270">
        <v>0</v>
      </c>
      <c r="E5093" s="270">
        <v>0</v>
      </c>
      <c r="F5093" s="270">
        <v>0</v>
      </c>
      <c r="G5093" s="270">
        <v>0</v>
      </c>
      <c r="H5093" s="270">
        <v>0</v>
      </c>
    </row>
    <row r="5094" spans="1:8">
      <c r="A5094" s="268">
        <v>42217</v>
      </c>
      <c r="B5094" s="269" t="s">
        <v>189</v>
      </c>
      <c r="C5094" s="270">
        <v>0</v>
      </c>
      <c r="D5094" s="270">
        <v>0</v>
      </c>
      <c r="E5094" s="270">
        <v>0</v>
      </c>
      <c r="F5094" s="270">
        <v>0</v>
      </c>
      <c r="G5094" s="270">
        <v>0</v>
      </c>
      <c r="H5094" s="270">
        <v>0</v>
      </c>
    </row>
    <row r="5095" spans="1:8">
      <c r="A5095" s="268">
        <v>42217</v>
      </c>
      <c r="B5095" s="269" t="s">
        <v>190</v>
      </c>
      <c r="C5095" s="270">
        <v>0</v>
      </c>
      <c r="D5095" s="270">
        <v>0</v>
      </c>
      <c r="E5095" s="270">
        <v>0</v>
      </c>
      <c r="F5095" s="270">
        <v>0</v>
      </c>
      <c r="G5095" s="270">
        <v>0</v>
      </c>
      <c r="H5095" s="270">
        <v>0</v>
      </c>
    </row>
    <row r="5096" spans="1:8">
      <c r="A5096" s="268">
        <v>42217</v>
      </c>
      <c r="B5096" s="269" t="s">
        <v>191</v>
      </c>
      <c r="C5096" s="270">
        <v>57.339299999999994</v>
      </c>
      <c r="D5096" s="270">
        <v>21.641849999999998</v>
      </c>
      <c r="E5096" s="270">
        <v>10.791599999999999</v>
      </c>
      <c r="F5096" s="270">
        <v>0.90780000000000005</v>
      </c>
      <c r="G5096" s="270">
        <v>11.712149999999999</v>
      </c>
      <c r="H5096" s="270">
        <v>102.39269999999999</v>
      </c>
    </row>
    <row r="5097" spans="1:8">
      <c r="A5097" s="268">
        <v>42217</v>
      </c>
      <c r="B5097" s="269" t="s">
        <v>192</v>
      </c>
      <c r="C5097" s="270">
        <v>740.63389999999993</v>
      </c>
      <c r="D5097" s="270">
        <v>279.5412</v>
      </c>
      <c r="E5097" s="270">
        <v>139.39064999999999</v>
      </c>
      <c r="F5097" s="270">
        <v>11.727450000000001</v>
      </c>
      <c r="G5097" s="270">
        <v>151.28215</v>
      </c>
      <c r="H5097" s="270">
        <v>1322.5753500000001</v>
      </c>
    </row>
    <row r="5098" spans="1:8">
      <c r="A5098" s="268">
        <v>42217</v>
      </c>
      <c r="B5098" s="269" t="s">
        <v>193</v>
      </c>
      <c r="C5098" s="270">
        <v>2819.1873499999997</v>
      </c>
      <c r="D5098" s="270">
        <v>1064.0614499999999</v>
      </c>
      <c r="E5098" s="270">
        <v>530.58444999999995</v>
      </c>
      <c r="F5098" s="270">
        <v>44.641149999999996</v>
      </c>
      <c r="G5098" s="270">
        <v>575.84780000000001</v>
      </c>
      <c r="H5098" s="270">
        <v>5034.3221999999996</v>
      </c>
    </row>
    <row r="5099" spans="1:8">
      <c r="A5099" s="268">
        <v>42217</v>
      </c>
      <c r="B5099" s="269" t="s">
        <v>65</v>
      </c>
      <c r="C5099" s="270">
        <v>5953.7416999999996</v>
      </c>
      <c r="D5099" s="270">
        <v>2247.1534999999999</v>
      </c>
      <c r="E5099" s="270">
        <v>1120.5227</v>
      </c>
      <c r="F5099" s="270">
        <v>94.276049999999998</v>
      </c>
      <c r="G5099" s="270">
        <v>1216.11285</v>
      </c>
      <c r="H5099" s="270">
        <v>10631.8068</v>
      </c>
    </row>
    <row r="5100" spans="1:8">
      <c r="A5100" s="268">
        <v>42217</v>
      </c>
      <c r="B5100" s="269" t="s">
        <v>194</v>
      </c>
      <c r="C5100" s="270">
        <v>9422.7752999999993</v>
      </c>
      <c r="D5100" s="270">
        <v>3556.4892499999996</v>
      </c>
      <c r="E5100" s="270">
        <v>1773.4111</v>
      </c>
      <c r="F5100" s="270">
        <v>149.2073</v>
      </c>
      <c r="G5100" s="270">
        <v>1924.6991999999998</v>
      </c>
      <c r="H5100" s="270">
        <v>16826.582149999998</v>
      </c>
    </row>
    <row r="5101" spans="1:8">
      <c r="A5101" s="268">
        <v>42217</v>
      </c>
      <c r="B5101" s="269" t="s">
        <v>195</v>
      </c>
      <c r="C5101" s="270">
        <v>12313.636349999999</v>
      </c>
      <c r="D5101" s="270">
        <v>4647.60365</v>
      </c>
      <c r="E5101" s="270">
        <v>2317.4850499999998</v>
      </c>
      <c r="F5101" s="270">
        <v>194.98319999999998</v>
      </c>
      <c r="G5101" s="270">
        <v>2515.1873999999998</v>
      </c>
      <c r="H5101" s="270">
        <v>21988.895650000002</v>
      </c>
    </row>
    <row r="5102" spans="1:8">
      <c r="A5102" s="268">
        <v>42217</v>
      </c>
      <c r="B5102" s="269" t="s">
        <v>196</v>
      </c>
      <c r="C5102" s="270">
        <v>13938.25325</v>
      </c>
      <c r="D5102" s="270">
        <v>5260.7911000000004</v>
      </c>
      <c r="E5102" s="270">
        <v>2623.2453499999997</v>
      </c>
      <c r="F5102" s="270">
        <v>220.70844999999997</v>
      </c>
      <c r="G5102" s="270">
        <v>2847.0324999999998</v>
      </c>
      <c r="H5102" s="270">
        <v>24890.030649999997</v>
      </c>
    </row>
    <row r="5103" spans="1:8">
      <c r="A5103" s="268">
        <v>42217</v>
      </c>
      <c r="B5103" s="269" t="s">
        <v>197</v>
      </c>
      <c r="C5103" s="270">
        <v>15013.367249999999</v>
      </c>
      <c r="D5103" s="270">
        <v>5666.5776999999998</v>
      </c>
      <c r="E5103" s="270">
        <v>2825.5869999999995</v>
      </c>
      <c r="F5103" s="270">
        <v>237.73309999999998</v>
      </c>
      <c r="G5103" s="270">
        <v>3066.6351</v>
      </c>
      <c r="H5103" s="270">
        <v>26809.900150000005</v>
      </c>
    </row>
    <row r="5104" spans="1:8">
      <c r="A5104" s="268">
        <v>42217</v>
      </c>
      <c r="B5104" s="269" t="s">
        <v>198</v>
      </c>
      <c r="C5104" s="270">
        <v>14812.67885</v>
      </c>
      <c r="D5104" s="270">
        <v>5590.8307999999997</v>
      </c>
      <c r="E5104" s="270">
        <v>2787.8164000000002</v>
      </c>
      <c r="F5104" s="270">
        <v>234.55494999999999</v>
      </c>
      <c r="G5104" s="270">
        <v>3025.643</v>
      </c>
      <c r="H5104" s="270">
        <v>26451.524000000001</v>
      </c>
    </row>
    <row r="5105" spans="1:8">
      <c r="A5105" s="268">
        <v>42217</v>
      </c>
      <c r="B5105" s="269" t="s">
        <v>199</v>
      </c>
      <c r="C5105" s="270">
        <v>14349.185750000001</v>
      </c>
      <c r="D5105" s="270">
        <v>5415.8914499999992</v>
      </c>
      <c r="E5105" s="270">
        <v>2700.5851499999999</v>
      </c>
      <c r="F5105" s="270">
        <v>227.21605</v>
      </c>
      <c r="G5105" s="270">
        <v>2930.9691499999999</v>
      </c>
      <c r="H5105" s="270">
        <v>25623.847549999999</v>
      </c>
    </row>
    <row r="5106" spans="1:8">
      <c r="A5106" s="268">
        <v>42217</v>
      </c>
      <c r="B5106" s="269" t="s">
        <v>200</v>
      </c>
      <c r="C5106" s="270">
        <v>12347.084699999999</v>
      </c>
      <c r="D5106" s="270">
        <v>4660.2278500000002</v>
      </c>
      <c r="E5106" s="270">
        <v>2323.78015</v>
      </c>
      <c r="F5106" s="270">
        <v>195.51274999999998</v>
      </c>
      <c r="G5106" s="270">
        <v>2522.0196999999998</v>
      </c>
      <c r="H5106" s="270">
        <v>22048.625149999996</v>
      </c>
    </row>
    <row r="5107" spans="1:8">
      <c r="A5107" s="268">
        <v>42217</v>
      </c>
      <c r="B5107" s="269" t="s">
        <v>201</v>
      </c>
      <c r="C5107" s="270">
        <v>8944.9469499999996</v>
      </c>
      <c r="D5107" s="270">
        <v>3376.1405</v>
      </c>
      <c r="E5107" s="270">
        <v>1683.4819499999999</v>
      </c>
      <c r="F5107" s="270">
        <v>141.64060000000001</v>
      </c>
      <c r="G5107" s="270">
        <v>1827.0979500000001</v>
      </c>
      <c r="H5107" s="270">
        <v>15973.30795</v>
      </c>
    </row>
    <row r="5108" spans="1:8">
      <c r="A5108" s="268">
        <v>42217</v>
      </c>
      <c r="B5108" s="269" t="s">
        <v>202</v>
      </c>
      <c r="C5108" s="270">
        <v>4864.2924499999999</v>
      </c>
      <c r="D5108" s="270">
        <v>1835.9566500000001</v>
      </c>
      <c r="E5108" s="270">
        <v>915.48314999999991</v>
      </c>
      <c r="F5108" s="270">
        <v>77.024450000000002</v>
      </c>
      <c r="G5108" s="270">
        <v>993.58199999999999</v>
      </c>
      <c r="H5108" s="270">
        <v>8686.3387000000002</v>
      </c>
    </row>
    <row r="5109" spans="1:8">
      <c r="A5109" s="268">
        <v>42217</v>
      </c>
      <c r="B5109" s="269" t="s">
        <v>203</v>
      </c>
      <c r="C5109" s="270">
        <v>1982.98795</v>
      </c>
      <c r="D5109" s="270">
        <v>748.44965000000002</v>
      </c>
      <c r="E5109" s="270">
        <v>373.20779999999996</v>
      </c>
      <c r="F5109" s="270">
        <v>31.399850000000001</v>
      </c>
      <c r="G5109" s="270">
        <v>405.04539999999997</v>
      </c>
      <c r="H5109" s="270">
        <v>3541.0906500000001</v>
      </c>
    </row>
    <row r="5110" spans="1:8">
      <c r="A5110" s="268">
        <v>42217</v>
      </c>
      <c r="B5110" s="269" t="s">
        <v>204</v>
      </c>
      <c r="C5110" s="270">
        <v>348.81450000000001</v>
      </c>
      <c r="D5110" s="270">
        <v>131.65479999999999</v>
      </c>
      <c r="E5110" s="270">
        <v>65.648899999999998</v>
      </c>
      <c r="F5110" s="270">
        <v>5.5232999999999999</v>
      </c>
      <c r="G5110" s="270">
        <v>71.248699999999999</v>
      </c>
      <c r="H5110" s="270">
        <v>622.89020000000005</v>
      </c>
    </row>
    <row r="5111" spans="1:8">
      <c r="A5111" s="268">
        <v>42217</v>
      </c>
      <c r="B5111" s="269" t="s">
        <v>205</v>
      </c>
      <c r="C5111" s="270">
        <v>14.335249999999998</v>
      </c>
      <c r="D5111" s="270">
        <v>5.4102500000000004</v>
      </c>
      <c r="E5111" s="270">
        <v>2.6978999999999997</v>
      </c>
      <c r="F5111" s="270">
        <v>0.22695000000000001</v>
      </c>
      <c r="G5111" s="270">
        <v>2.9282499999999998</v>
      </c>
      <c r="H5111" s="270">
        <v>25.598599999999998</v>
      </c>
    </row>
    <row r="5112" spans="1:8">
      <c r="A5112" s="268">
        <v>42217</v>
      </c>
      <c r="B5112" s="269" t="s">
        <v>71</v>
      </c>
      <c r="C5112" s="270">
        <v>0</v>
      </c>
      <c r="D5112" s="270">
        <v>0</v>
      </c>
      <c r="E5112" s="270">
        <v>0</v>
      </c>
      <c r="F5112" s="270">
        <v>0</v>
      </c>
      <c r="G5112" s="270">
        <v>0</v>
      </c>
      <c r="H5112" s="270">
        <v>0</v>
      </c>
    </row>
    <row r="5113" spans="1:8">
      <c r="A5113" s="268">
        <v>42217</v>
      </c>
      <c r="B5113" s="269" t="s">
        <v>206</v>
      </c>
      <c r="C5113" s="270">
        <v>0</v>
      </c>
      <c r="D5113" s="270">
        <v>0</v>
      </c>
      <c r="E5113" s="270">
        <v>0</v>
      </c>
      <c r="F5113" s="270">
        <v>0</v>
      </c>
      <c r="G5113" s="270">
        <v>0</v>
      </c>
      <c r="H5113" s="270">
        <v>0</v>
      </c>
    </row>
    <row r="5114" spans="1:8">
      <c r="A5114" s="268">
        <v>42218</v>
      </c>
      <c r="B5114" s="269" t="s">
        <v>185</v>
      </c>
      <c r="C5114" s="270">
        <v>0</v>
      </c>
      <c r="D5114" s="270">
        <v>0</v>
      </c>
      <c r="E5114" s="270">
        <v>0</v>
      </c>
      <c r="F5114" s="270">
        <v>0</v>
      </c>
      <c r="G5114" s="270">
        <v>0</v>
      </c>
      <c r="H5114" s="270">
        <v>0</v>
      </c>
    </row>
    <row r="5115" spans="1:8">
      <c r="A5115" s="268">
        <v>42218</v>
      </c>
      <c r="B5115" s="269" t="s">
        <v>186</v>
      </c>
      <c r="C5115" s="270">
        <v>0</v>
      </c>
      <c r="D5115" s="270">
        <v>0</v>
      </c>
      <c r="E5115" s="270">
        <v>0</v>
      </c>
      <c r="F5115" s="270">
        <v>0</v>
      </c>
      <c r="G5115" s="270">
        <v>0</v>
      </c>
      <c r="H5115" s="270">
        <v>0</v>
      </c>
    </row>
    <row r="5116" spans="1:8">
      <c r="A5116" s="268">
        <v>42218</v>
      </c>
      <c r="B5116" s="269" t="s">
        <v>187</v>
      </c>
      <c r="C5116" s="270">
        <v>0</v>
      </c>
      <c r="D5116" s="270">
        <v>0</v>
      </c>
      <c r="E5116" s="270">
        <v>0</v>
      </c>
      <c r="F5116" s="270">
        <v>0</v>
      </c>
      <c r="G5116" s="270">
        <v>0</v>
      </c>
      <c r="H5116" s="270">
        <v>0</v>
      </c>
    </row>
    <row r="5117" spans="1:8">
      <c r="A5117" s="268">
        <v>42218</v>
      </c>
      <c r="B5117" s="269" t="s">
        <v>188</v>
      </c>
      <c r="C5117" s="270">
        <v>0</v>
      </c>
      <c r="D5117" s="270">
        <v>0</v>
      </c>
      <c r="E5117" s="270">
        <v>0</v>
      </c>
      <c r="F5117" s="270">
        <v>0</v>
      </c>
      <c r="G5117" s="270">
        <v>0</v>
      </c>
      <c r="H5117" s="270">
        <v>0</v>
      </c>
    </row>
    <row r="5118" spans="1:8">
      <c r="A5118" s="268">
        <v>42218</v>
      </c>
      <c r="B5118" s="269" t="s">
        <v>189</v>
      </c>
      <c r="C5118" s="270">
        <v>0</v>
      </c>
      <c r="D5118" s="270">
        <v>0</v>
      </c>
      <c r="E5118" s="270">
        <v>0</v>
      </c>
      <c r="F5118" s="270">
        <v>0</v>
      </c>
      <c r="G5118" s="270">
        <v>0</v>
      </c>
      <c r="H5118" s="270">
        <v>0</v>
      </c>
    </row>
    <row r="5119" spans="1:8">
      <c r="A5119" s="268">
        <v>42218</v>
      </c>
      <c r="B5119" s="269" t="s">
        <v>190</v>
      </c>
      <c r="C5119" s="270">
        <v>0</v>
      </c>
      <c r="D5119" s="270">
        <v>0</v>
      </c>
      <c r="E5119" s="270">
        <v>0</v>
      </c>
      <c r="F5119" s="270">
        <v>0</v>
      </c>
      <c r="G5119" s="270">
        <v>0</v>
      </c>
      <c r="H5119" s="270">
        <v>0</v>
      </c>
    </row>
    <row r="5120" spans="1:8">
      <c r="A5120" s="268">
        <v>42218</v>
      </c>
      <c r="B5120" s="269" t="s">
        <v>191</v>
      </c>
      <c r="C5120" s="270">
        <v>95.5655</v>
      </c>
      <c r="D5120" s="270">
        <v>36.069749999999999</v>
      </c>
      <c r="E5120" s="270">
        <v>17.986000000000001</v>
      </c>
      <c r="F5120" s="270">
        <v>1.5129999999999999</v>
      </c>
      <c r="G5120" s="270">
        <v>19.520250000000001</v>
      </c>
      <c r="H5120" s="270">
        <v>170.65450000000001</v>
      </c>
    </row>
    <row r="5121" spans="1:8">
      <c r="A5121" s="268">
        <v>42218</v>
      </c>
      <c r="B5121" s="269" t="s">
        <v>192</v>
      </c>
      <c r="C5121" s="270">
        <v>984.32634999999993</v>
      </c>
      <c r="D5121" s="270">
        <v>371.5197</v>
      </c>
      <c r="E5121" s="270">
        <v>185.25495000000001</v>
      </c>
      <c r="F5121" s="270">
        <v>15.586449999999999</v>
      </c>
      <c r="G5121" s="270">
        <v>201.059</v>
      </c>
      <c r="H5121" s="270">
        <v>1757.7464499999999</v>
      </c>
    </row>
    <row r="5122" spans="1:8">
      <c r="A5122" s="268">
        <v>42218</v>
      </c>
      <c r="B5122" s="269" t="s">
        <v>193</v>
      </c>
      <c r="C5122" s="270">
        <v>3120.2190999999998</v>
      </c>
      <c r="D5122" s="270">
        <v>1177.6818000000001</v>
      </c>
      <c r="E5122" s="270">
        <v>587.24034999999992</v>
      </c>
      <c r="F5122" s="270">
        <v>49.40795</v>
      </c>
      <c r="G5122" s="270">
        <v>637.33679999999993</v>
      </c>
      <c r="H5122" s="270">
        <v>5571.8860000000004</v>
      </c>
    </row>
    <row r="5123" spans="1:8">
      <c r="A5123" s="268">
        <v>42218</v>
      </c>
      <c r="B5123" s="269" t="s">
        <v>65</v>
      </c>
      <c r="C5123" s="270">
        <v>5246.5553</v>
      </c>
      <c r="D5123" s="270">
        <v>1980.2365</v>
      </c>
      <c r="E5123" s="270">
        <v>987.4271500000001</v>
      </c>
      <c r="F5123" s="270">
        <v>83.078150000000008</v>
      </c>
      <c r="G5123" s="270">
        <v>1071.663</v>
      </c>
      <c r="H5123" s="270">
        <v>9368.9601000000002</v>
      </c>
    </row>
    <row r="5124" spans="1:8">
      <c r="A5124" s="268">
        <v>42218</v>
      </c>
      <c r="B5124" s="269" t="s">
        <v>194</v>
      </c>
      <c r="C5124" s="270">
        <v>8342.8834499999994</v>
      </c>
      <c r="D5124" s="270">
        <v>3148.8998000000001</v>
      </c>
      <c r="E5124" s="270">
        <v>1570.1701499999999</v>
      </c>
      <c r="F5124" s="270">
        <v>132.10784999999998</v>
      </c>
      <c r="G5124" s="270">
        <v>1704.11995</v>
      </c>
      <c r="H5124" s="270">
        <v>14898.181200000001</v>
      </c>
    </row>
    <row r="5125" spans="1:8">
      <c r="A5125" s="268">
        <v>42218</v>
      </c>
      <c r="B5125" s="269" t="s">
        <v>195</v>
      </c>
      <c r="C5125" s="270">
        <v>10373.6533</v>
      </c>
      <c r="D5125" s="270">
        <v>3915.3847499999997</v>
      </c>
      <c r="E5125" s="270">
        <v>1952.37095</v>
      </c>
      <c r="F5125" s="270">
        <v>164.26420000000002</v>
      </c>
      <c r="G5125" s="270">
        <v>2118.9258999999997</v>
      </c>
      <c r="H5125" s="270">
        <v>18524.599099999999</v>
      </c>
    </row>
    <row r="5126" spans="1:8">
      <c r="A5126" s="268">
        <v>42218</v>
      </c>
      <c r="B5126" s="269" t="s">
        <v>196</v>
      </c>
      <c r="C5126" s="270">
        <v>13632.442799999999</v>
      </c>
      <c r="D5126" s="270">
        <v>5145.3678999999993</v>
      </c>
      <c r="E5126" s="270">
        <v>2565.6909999999998</v>
      </c>
      <c r="F5126" s="270">
        <v>215.86600000000001</v>
      </c>
      <c r="G5126" s="270">
        <v>2784.5677000000001</v>
      </c>
      <c r="H5126" s="270">
        <v>24343.935399999998</v>
      </c>
    </row>
    <row r="5127" spans="1:8">
      <c r="A5127" s="268">
        <v>42218</v>
      </c>
      <c r="B5127" s="269" t="s">
        <v>197</v>
      </c>
      <c r="C5127" s="270">
        <v>14688.4437</v>
      </c>
      <c r="D5127" s="270">
        <v>5543.9396999999999</v>
      </c>
      <c r="E5127" s="270">
        <v>2764.4354499999999</v>
      </c>
      <c r="F5127" s="270">
        <v>232.58804999999998</v>
      </c>
      <c r="G5127" s="270">
        <v>3000.2662499999997</v>
      </c>
      <c r="H5127" s="270">
        <v>26229.673149999999</v>
      </c>
    </row>
    <row r="5128" spans="1:8">
      <c r="A5128" s="268">
        <v>42218</v>
      </c>
      <c r="B5128" s="269" t="s">
        <v>198</v>
      </c>
      <c r="C5128" s="270">
        <v>10990.05205</v>
      </c>
      <c r="D5128" s="270">
        <v>4148.0357000000004</v>
      </c>
      <c r="E5128" s="270">
        <v>2068.3797999999997</v>
      </c>
      <c r="F5128" s="270">
        <v>174.02475000000001</v>
      </c>
      <c r="G5128" s="270">
        <v>2244.8321499999997</v>
      </c>
      <c r="H5128" s="270">
        <v>19625.324449999996</v>
      </c>
    </row>
    <row r="5129" spans="1:8">
      <c r="A5129" s="268">
        <v>42218</v>
      </c>
      <c r="B5129" s="269" t="s">
        <v>199</v>
      </c>
      <c r="C5129" s="270">
        <v>6097.0899499999996</v>
      </c>
      <c r="D5129" s="270">
        <v>2301.2577000000001</v>
      </c>
      <c r="E5129" s="270">
        <v>1147.5017</v>
      </c>
      <c r="F5129" s="270">
        <v>96.545549999999992</v>
      </c>
      <c r="G5129" s="270">
        <v>1245.39365</v>
      </c>
      <c r="H5129" s="270">
        <v>10887.788549999999</v>
      </c>
    </row>
    <row r="5130" spans="1:8">
      <c r="A5130" s="268">
        <v>42218</v>
      </c>
      <c r="B5130" s="269" t="s">
        <v>200</v>
      </c>
      <c r="C5130" s="270">
        <v>2699.7300499999997</v>
      </c>
      <c r="D5130" s="270">
        <v>1018.9740499999999</v>
      </c>
      <c r="E5130" s="270">
        <v>508.10195000000004</v>
      </c>
      <c r="F5130" s="270">
        <v>42.749899999999997</v>
      </c>
      <c r="G5130" s="270">
        <v>551.44769999999994</v>
      </c>
      <c r="H5130" s="270">
        <v>4821.0036499999997</v>
      </c>
    </row>
    <row r="5131" spans="1:8">
      <c r="A5131" s="268">
        <v>42218</v>
      </c>
      <c r="B5131" s="269" t="s">
        <v>201</v>
      </c>
      <c r="C5131" s="270">
        <v>2866.9701</v>
      </c>
      <c r="D5131" s="270">
        <v>1082.0959</v>
      </c>
      <c r="E5131" s="270">
        <v>539.57745</v>
      </c>
      <c r="F5131" s="270">
        <v>45.397649999999999</v>
      </c>
      <c r="G5131" s="270">
        <v>585.60834999999997</v>
      </c>
      <c r="H5131" s="270">
        <v>5119.649449999999</v>
      </c>
    </row>
    <row r="5132" spans="1:8">
      <c r="A5132" s="268">
        <v>42218</v>
      </c>
      <c r="B5132" s="269" t="s">
        <v>202</v>
      </c>
      <c r="C5132" s="270">
        <v>2503.82035</v>
      </c>
      <c r="D5132" s="270">
        <v>945.03084999999987</v>
      </c>
      <c r="E5132" s="270">
        <v>471.23064999999997</v>
      </c>
      <c r="F5132" s="270">
        <v>39.647399999999998</v>
      </c>
      <c r="G5132" s="270">
        <v>511.43139999999994</v>
      </c>
      <c r="H5132" s="270">
        <v>4471.1606499999998</v>
      </c>
    </row>
    <row r="5133" spans="1:8">
      <c r="A5133" s="268">
        <v>42218</v>
      </c>
      <c r="B5133" s="269" t="s">
        <v>203</v>
      </c>
      <c r="C5133" s="270">
        <v>1151.5664000000002</v>
      </c>
      <c r="D5133" s="270">
        <v>434.64240000000001</v>
      </c>
      <c r="E5133" s="270">
        <v>216.73044999999999</v>
      </c>
      <c r="F5133" s="270">
        <v>18.235049999999998</v>
      </c>
      <c r="G5133" s="270">
        <v>235.21964999999997</v>
      </c>
      <c r="H5133" s="270">
        <v>2056.3939499999997</v>
      </c>
    </row>
    <row r="5134" spans="1:8">
      <c r="A5134" s="268">
        <v>42218</v>
      </c>
      <c r="B5134" s="269" t="s">
        <v>204</v>
      </c>
      <c r="C5134" s="270">
        <v>167.24005</v>
      </c>
      <c r="D5134" s="270">
        <v>63.122700000000002</v>
      </c>
      <c r="E5134" s="270">
        <v>31.4755</v>
      </c>
      <c r="F5134" s="270">
        <v>2.6486000000000001</v>
      </c>
      <c r="G5134" s="270">
        <v>34.160649999999997</v>
      </c>
      <c r="H5134" s="270">
        <v>298.64749999999998</v>
      </c>
    </row>
    <row r="5135" spans="1:8">
      <c r="A5135" s="268">
        <v>42218</v>
      </c>
      <c r="B5135" s="269" t="s">
        <v>205</v>
      </c>
      <c r="C5135" s="270">
        <v>4.7786999999999997</v>
      </c>
      <c r="D5135" s="270">
        <v>1.8036999999999999</v>
      </c>
      <c r="E5135" s="270">
        <v>0.89929999999999999</v>
      </c>
      <c r="F5135" s="270">
        <v>7.5649999999999995E-2</v>
      </c>
      <c r="G5135" s="270">
        <v>0.97579999999999989</v>
      </c>
      <c r="H5135" s="270">
        <v>8.5331499999999991</v>
      </c>
    </row>
    <row r="5136" spans="1:8">
      <c r="A5136" s="268">
        <v>42218</v>
      </c>
      <c r="B5136" s="269" t="s">
        <v>71</v>
      </c>
      <c r="C5136" s="270">
        <v>0</v>
      </c>
      <c r="D5136" s="270">
        <v>0</v>
      </c>
      <c r="E5136" s="270">
        <v>0</v>
      </c>
      <c r="F5136" s="270">
        <v>0</v>
      </c>
      <c r="G5136" s="270">
        <v>0</v>
      </c>
      <c r="H5136" s="270">
        <v>0</v>
      </c>
    </row>
    <row r="5137" spans="1:8">
      <c r="A5137" s="268">
        <v>42218</v>
      </c>
      <c r="B5137" s="269" t="s">
        <v>206</v>
      </c>
      <c r="C5137" s="270">
        <v>0</v>
      </c>
      <c r="D5137" s="270">
        <v>0</v>
      </c>
      <c r="E5137" s="270">
        <v>0</v>
      </c>
      <c r="F5137" s="270">
        <v>0</v>
      </c>
      <c r="G5137" s="270">
        <v>0</v>
      </c>
      <c r="H5137" s="270">
        <v>0</v>
      </c>
    </row>
    <row r="5138" spans="1:8">
      <c r="A5138" s="268">
        <v>42219</v>
      </c>
      <c r="B5138" s="269" t="s">
        <v>185</v>
      </c>
      <c r="C5138" s="270">
        <v>0</v>
      </c>
      <c r="D5138" s="270">
        <v>0</v>
      </c>
      <c r="E5138" s="270">
        <v>0</v>
      </c>
      <c r="F5138" s="270">
        <v>0</v>
      </c>
      <c r="G5138" s="270">
        <v>0</v>
      </c>
      <c r="H5138" s="270">
        <v>0</v>
      </c>
    </row>
    <row r="5139" spans="1:8">
      <c r="A5139" s="268">
        <v>42219</v>
      </c>
      <c r="B5139" s="269" t="s">
        <v>186</v>
      </c>
      <c r="C5139" s="270">
        <v>0</v>
      </c>
      <c r="D5139" s="270">
        <v>0</v>
      </c>
      <c r="E5139" s="270">
        <v>0</v>
      </c>
      <c r="F5139" s="270">
        <v>0</v>
      </c>
      <c r="G5139" s="270">
        <v>0</v>
      </c>
      <c r="H5139" s="270">
        <v>0</v>
      </c>
    </row>
    <row r="5140" spans="1:8">
      <c r="A5140" s="268">
        <v>42219</v>
      </c>
      <c r="B5140" s="269" t="s">
        <v>187</v>
      </c>
      <c r="C5140" s="270">
        <v>0</v>
      </c>
      <c r="D5140" s="270">
        <v>0</v>
      </c>
      <c r="E5140" s="270">
        <v>0</v>
      </c>
      <c r="F5140" s="270">
        <v>0</v>
      </c>
      <c r="G5140" s="270">
        <v>0</v>
      </c>
      <c r="H5140" s="270">
        <v>0</v>
      </c>
    </row>
    <row r="5141" spans="1:8">
      <c r="A5141" s="268">
        <v>42219</v>
      </c>
      <c r="B5141" s="269" t="s">
        <v>188</v>
      </c>
      <c r="C5141" s="270">
        <v>0</v>
      </c>
      <c r="D5141" s="270">
        <v>0</v>
      </c>
      <c r="E5141" s="270">
        <v>0</v>
      </c>
      <c r="F5141" s="270">
        <v>0</v>
      </c>
      <c r="G5141" s="270">
        <v>0</v>
      </c>
      <c r="H5141" s="270">
        <v>0</v>
      </c>
    </row>
    <row r="5142" spans="1:8">
      <c r="A5142" s="268">
        <v>42219</v>
      </c>
      <c r="B5142" s="269" t="s">
        <v>189</v>
      </c>
      <c r="C5142" s="270">
        <v>0</v>
      </c>
      <c r="D5142" s="270">
        <v>0</v>
      </c>
      <c r="E5142" s="270">
        <v>0</v>
      </c>
      <c r="F5142" s="270">
        <v>0</v>
      </c>
      <c r="G5142" s="270">
        <v>0</v>
      </c>
      <c r="H5142" s="270">
        <v>0</v>
      </c>
    </row>
    <row r="5143" spans="1:8">
      <c r="A5143" s="268">
        <v>42219</v>
      </c>
      <c r="B5143" s="269" t="s">
        <v>190</v>
      </c>
      <c r="C5143" s="270">
        <v>0</v>
      </c>
      <c r="D5143" s="270">
        <v>0</v>
      </c>
      <c r="E5143" s="270">
        <v>0</v>
      </c>
      <c r="F5143" s="270">
        <v>0</v>
      </c>
      <c r="G5143" s="270">
        <v>0</v>
      </c>
      <c r="H5143" s="270">
        <v>0</v>
      </c>
    </row>
    <row r="5144" spans="1:8">
      <c r="A5144" s="268">
        <v>42219</v>
      </c>
      <c r="B5144" s="269" t="s">
        <v>191</v>
      </c>
      <c r="C5144" s="270">
        <v>0</v>
      </c>
      <c r="D5144" s="270">
        <v>0</v>
      </c>
      <c r="E5144" s="270">
        <v>0</v>
      </c>
      <c r="F5144" s="270">
        <v>0</v>
      </c>
      <c r="G5144" s="270">
        <v>0</v>
      </c>
      <c r="H5144" s="270">
        <v>0</v>
      </c>
    </row>
    <row r="5145" spans="1:8">
      <c r="A5145" s="268">
        <v>42219</v>
      </c>
      <c r="B5145" s="269" t="s">
        <v>192</v>
      </c>
      <c r="C5145" s="270">
        <v>205.46625</v>
      </c>
      <c r="D5145" s="270">
        <v>77.550600000000003</v>
      </c>
      <c r="E5145" s="270">
        <v>38.669899999999998</v>
      </c>
      <c r="F5145" s="270">
        <v>3.2537999999999996</v>
      </c>
      <c r="G5145" s="270">
        <v>41.96875</v>
      </c>
      <c r="H5145" s="270">
        <v>366.90930000000003</v>
      </c>
    </row>
    <row r="5146" spans="1:8">
      <c r="A5146" s="268">
        <v>42219</v>
      </c>
      <c r="B5146" s="269" t="s">
        <v>193</v>
      </c>
      <c r="C5146" s="270">
        <v>874.42560000000003</v>
      </c>
      <c r="D5146" s="270">
        <v>330.03969999999998</v>
      </c>
      <c r="E5146" s="270">
        <v>164.57104999999999</v>
      </c>
      <c r="F5146" s="270">
        <v>13.846499999999999</v>
      </c>
      <c r="G5146" s="270">
        <v>178.6105</v>
      </c>
      <c r="H5146" s="270">
        <v>1561.49335</v>
      </c>
    </row>
    <row r="5147" spans="1:8">
      <c r="A5147" s="268">
        <v>42219</v>
      </c>
      <c r="B5147" s="269" t="s">
        <v>65</v>
      </c>
      <c r="C5147" s="270">
        <v>1471.7112499999998</v>
      </c>
      <c r="D5147" s="270">
        <v>555.47584999999992</v>
      </c>
      <c r="E5147" s="270">
        <v>276.98270000000002</v>
      </c>
      <c r="F5147" s="270">
        <v>23.304449999999999</v>
      </c>
      <c r="G5147" s="270">
        <v>300.61185</v>
      </c>
      <c r="H5147" s="270">
        <v>2628.0861</v>
      </c>
    </row>
    <row r="5148" spans="1:8">
      <c r="A5148" s="268">
        <v>42219</v>
      </c>
      <c r="B5148" s="269" t="s">
        <v>194</v>
      </c>
      <c r="C5148" s="270">
        <v>2006.8788999999999</v>
      </c>
      <c r="D5148" s="270">
        <v>757.46730000000002</v>
      </c>
      <c r="E5148" s="270">
        <v>377.70429999999999</v>
      </c>
      <c r="F5148" s="270">
        <v>31.778100000000002</v>
      </c>
      <c r="G5148" s="270">
        <v>409.92610000000002</v>
      </c>
      <c r="H5148" s="270">
        <v>3583.7546999999995</v>
      </c>
    </row>
    <row r="5149" spans="1:8">
      <c r="A5149" s="268">
        <v>42219</v>
      </c>
      <c r="B5149" s="269" t="s">
        <v>195</v>
      </c>
      <c r="C5149" s="270">
        <v>2570.7161999999998</v>
      </c>
      <c r="D5149" s="270">
        <v>970.27925000000005</v>
      </c>
      <c r="E5149" s="270">
        <v>483.82085000000001</v>
      </c>
      <c r="F5149" s="270">
        <v>40.706499999999998</v>
      </c>
      <c r="G5149" s="270">
        <v>525.09514999999999</v>
      </c>
      <c r="H5149" s="270">
        <v>4590.6179500000007</v>
      </c>
    </row>
    <row r="5150" spans="1:8">
      <c r="A5150" s="268">
        <v>42219</v>
      </c>
      <c r="B5150" s="269" t="s">
        <v>196</v>
      </c>
      <c r="C5150" s="270">
        <v>3693.6129499999997</v>
      </c>
      <c r="D5150" s="270">
        <v>1394.1002999999998</v>
      </c>
      <c r="E5150" s="270">
        <v>695.15549999999996</v>
      </c>
      <c r="F5150" s="270">
        <v>58.487649999999995</v>
      </c>
      <c r="G5150" s="270">
        <v>754.45829999999989</v>
      </c>
      <c r="H5150" s="270">
        <v>6595.8146999999999</v>
      </c>
    </row>
    <row r="5151" spans="1:8">
      <c r="A5151" s="268">
        <v>42219</v>
      </c>
      <c r="B5151" s="269" t="s">
        <v>197</v>
      </c>
      <c r="C5151" s="270">
        <v>4658.8261999999995</v>
      </c>
      <c r="D5151" s="270">
        <v>1758.4060500000001</v>
      </c>
      <c r="E5151" s="270">
        <v>876.81325000000004</v>
      </c>
      <c r="F5151" s="270">
        <v>73.771500000000003</v>
      </c>
      <c r="G5151" s="270">
        <v>951.61324999999999</v>
      </c>
      <c r="H5151" s="270">
        <v>8319.4302499999994</v>
      </c>
    </row>
    <row r="5152" spans="1:8">
      <c r="A5152" s="268">
        <v>42219</v>
      </c>
      <c r="B5152" s="269" t="s">
        <v>198</v>
      </c>
      <c r="C5152" s="270">
        <v>4353.0165999999999</v>
      </c>
      <c r="D5152" s="270">
        <v>1642.9828500000001</v>
      </c>
      <c r="E5152" s="270">
        <v>819.25804999999991</v>
      </c>
      <c r="F5152" s="270">
        <v>68.929050000000004</v>
      </c>
      <c r="G5152" s="270">
        <v>889.14845000000003</v>
      </c>
      <c r="H5152" s="270">
        <v>7773.335</v>
      </c>
    </row>
    <row r="5153" spans="1:8">
      <c r="A5153" s="268">
        <v>42219</v>
      </c>
      <c r="B5153" s="269" t="s">
        <v>199</v>
      </c>
      <c r="C5153" s="270">
        <v>5213.1069500000003</v>
      </c>
      <c r="D5153" s="270">
        <v>1967.6114499999999</v>
      </c>
      <c r="E5153" s="270">
        <v>981.13204999999994</v>
      </c>
      <c r="F5153" s="270">
        <v>82.548599999999993</v>
      </c>
      <c r="G5153" s="270">
        <v>1064.8307</v>
      </c>
      <c r="H5153" s="270">
        <v>9309.2297500000004</v>
      </c>
    </row>
    <row r="5154" spans="1:8">
      <c r="A5154" s="268">
        <v>42219</v>
      </c>
      <c r="B5154" s="269" t="s">
        <v>200</v>
      </c>
      <c r="C5154" s="270">
        <v>5714.8270999999995</v>
      </c>
      <c r="D5154" s="270">
        <v>2156.9786999999997</v>
      </c>
      <c r="E5154" s="270">
        <v>1075.5577000000001</v>
      </c>
      <c r="F5154" s="270">
        <v>90.492699999999999</v>
      </c>
      <c r="G5154" s="270">
        <v>1167.3126499999998</v>
      </c>
      <c r="H5154" s="270">
        <v>10205.16885</v>
      </c>
    </row>
    <row r="5155" spans="1:8">
      <c r="A5155" s="268">
        <v>42219</v>
      </c>
      <c r="B5155" s="269" t="s">
        <v>201</v>
      </c>
      <c r="C5155" s="270">
        <v>6087.5334000000003</v>
      </c>
      <c r="D5155" s="270">
        <v>2297.6511500000001</v>
      </c>
      <c r="E5155" s="270">
        <v>1145.7030999999999</v>
      </c>
      <c r="F5155" s="270">
        <v>96.39425</v>
      </c>
      <c r="G5155" s="270">
        <v>1243.4420500000001</v>
      </c>
      <c r="H5155" s="270">
        <v>10870.723950000001</v>
      </c>
    </row>
    <row r="5156" spans="1:8">
      <c r="A5156" s="268">
        <v>42219</v>
      </c>
      <c r="B5156" s="269" t="s">
        <v>202</v>
      </c>
      <c r="C5156" s="270">
        <v>3832.1833499999998</v>
      </c>
      <c r="D5156" s="270">
        <v>1446.4016499999998</v>
      </c>
      <c r="E5156" s="270">
        <v>721.23519999999996</v>
      </c>
      <c r="F5156" s="270">
        <v>60.6815</v>
      </c>
      <c r="G5156" s="270">
        <v>782.76329999999996</v>
      </c>
      <c r="H5156" s="270">
        <v>6843.2650000000003</v>
      </c>
    </row>
    <row r="5157" spans="1:8">
      <c r="A5157" s="268">
        <v>42219</v>
      </c>
      <c r="B5157" s="269" t="s">
        <v>203</v>
      </c>
      <c r="C5157" s="270">
        <v>2049.8838000000001</v>
      </c>
      <c r="D5157" s="270">
        <v>773.69889999999998</v>
      </c>
      <c r="E5157" s="270">
        <v>385.798</v>
      </c>
      <c r="F5157" s="270">
        <v>32.459800000000001</v>
      </c>
      <c r="G5157" s="270">
        <v>418.71000000000004</v>
      </c>
      <c r="H5157" s="270">
        <v>3660.5505000000003</v>
      </c>
    </row>
    <row r="5158" spans="1:8">
      <c r="A5158" s="268">
        <v>42219</v>
      </c>
      <c r="B5158" s="269" t="s">
        <v>204</v>
      </c>
      <c r="C5158" s="270">
        <v>324.92354999999998</v>
      </c>
      <c r="D5158" s="270">
        <v>122.63714999999999</v>
      </c>
      <c r="E5158" s="270">
        <v>61.1524</v>
      </c>
      <c r="F5158" s="270">
        <v>5.1450499999999995</v>
      </c>
      <c r="G5158" s="270">
        <v>66.368849999999995</v>
      </c>
      <c r="H5158" s="270">
        <v>580.22699999999986</v>
      </c>
    </row>
    <row r="5159" spans="1:8">
      <c r="A5159" s="268">
        <v>42219</v>
      </c>
      <c r="B5159" s="269" t="s">
        <v>205</v>
      </c>
      <c r="C5159" s="270">
        <v>14.335249999999998</v>
      </c>
      <c r="D5159" s="270">
        <v>5.4102500000000004</v>
      </c>
      <c r="E5159" s="270">
        <v>2.6978999999999997</v>
      </c>
      <c r="F5159" s="270">
        <v>0.22695000000000001</v>
      </c>
      <c r="G5159" s="270">
        <v>2.9282499999999998</v>
      </c>
      <c r="H5159" s="270">
        <v>25.598599999999998</v>
      </c>
    </row>
    <row r="5160" spans="1:8">
      <c r="A5160" s="268">
        <v>42219</v>
      </c>
      <c r="B5160" s="269" t="s">
        <v>71</v>
      </c>
      <c r="C5160" s="270">
        <v>0</v>
      </c>
      <c r="D5160" s="270">
        <v>0</v>
      </c>
      <c r="E5160" s="270">
        <v>0</v>
      </c>
      <c r="F5160" s="270">
        <v>0</v>
      </c>
      <c r="G5160" s="270">
        <v>0</v>
      </c>
      <c r="H5160" s="270">
        <v>0</v>
      </c>
    </row>
    <row r="5161" spans="1:8">
      <c r="A5161" s="268">
        <v>42219</v>
      </c>
      <c r="B5161" s="269" t="s">
        <v>206</v>
      </c>
      <c r="C5161" s="270">
        <v>0</v>
      </c>
      <c r="D5161" s="270">
        <v>0</v>
      </c>
      <c r="E5161" s="270">
        <v>0</v>
      </c>
      <c r="F5161" s="270">
        <v>0</v>
      </c>
      <c r="G5161" s="270">
        <v>0</v>
      </c>
      <c r="H5161" s="270">
        <v>0</v>
      </c>
    </row>
    <row r="5162" spans="1:8">
      <c r="A5162" s="268">
        <v>42220</v>
      </c>
      <c r="B5162" s="269" t="s">
        <v>185</v>
      </c>
      <c r="C5162" s="270">
        <v>0</v>
      </c>
      <c r="D5162" s="270">
        <v>0</v>
      </c>
      <c r="E5162" s="270">
        <v>0</v>
      </c>
      <c r="F5162" s="270">
        <v>0</v>
      </c>
      <c r="G5162" s="270">
        <v>0</v>
      </c>
      <c r="H5162" s="270">
        <v>0</v>
      </c>
    </row>
    <row r="5163" spans="1:8">
      <c r="A5163" s="268">
        <v>42220</v>
      </c>
      <c r="B5163" s="269" t="s">
        <v>186</v>
      </c>
      <c r="C5163" s="270">
        <v>0</v>
      </c>
      <c r="D5163" s="270">
        <v>0</v>
      </c>
      <c r="E5163" s="270">
        <v>0</v>
      </c>
      <c r="F5163" s="270">
        <v>0</v>
      </c>
      <c r="G5163" s="270">
        <v>0</v>
      </c>
      <c r="H5163" s="270">
        <v>0</v>
      </c>
    </row>
    <row r="5164" spans="1:8">
      <c r="A5164" s="268">
        <v>42220</v>
      </c>
      <c r="B5164" s="269" t="s">
        <v>187</v>
      </c>
      <c r="C5164" s="270">
        <v>0</v>
      </c>
      <c r="D5164" s="270">
        <v>0</v>
      </c>
      <c r="E5164" s="270">
        <v>0</v>
      </c>
      <c r="F5164" s="270">
        <v>0</v>
      </c>
      <c r="G5164" s="270">
        <v>0</v>
      </c>
      <c r="H5164" s="270">
        <v>0</v>
      </c>
    </row>
    <row r="5165" spans="1:8">
      <c r="A5165" s="268">
        <v>42220</v>
      </c>
      <c r="B5165" s="269" t="s">
        <v>188</v>
      </c>
      <c r="C5165" s="270">
        <v>0</v>
      </c>
      <c r="D5165" s="270">
        <v>0</v>
      </c>
      <c r="E5165" s="270">
        <v>0</v>
      </c>
      <c r="F5165" s="270">
        <v>0</v>
      </c>
      <c r="G5165" s="270">
        <v>0</v>
      </c>
      <c r="H5165" s="270">
        <v>0</v>
      </c>
    </row>
    <row r="5166" spans="1:8">
      <c r="A5166" s="268">
        <v>42220</v>
      </c>
      <c r="B5166" s="269" t="s">
        <v>189</v>
      </c>
      <c r="C5166" s="270">
        <v>0</v>
      </c>
      <c r="D5166" s="270">
        <v>0</v>
      </c>
      <c r="E5166" s="270">
        <v>0</v>
      </c>
      <c r="F5166" s="270">
        <v>0</v>
      </c>
      <c r="G5166" s="270">
        <v>0</v>
      </c>
      <c r="H5166" s="270">
        <v>0</v>
      </c>
    </row>
    <row r="5167" spans="1:8">
      <c r="A5167" s="268">
        <v>42220</v>
      </c>
      <c r="B5167" s="269" t="s">
        <v>190</v>
      </c>
      <c r="C5167" s="270">
        <v>0</v>
      </c>
      <c r="D5167" s="270">
        <v>0</v>
      </c>
      <c r="E5167" s="270">
        <v>0</v>
      </c>
      <c r="F5167" s="270">
        <v>0</v>
      </c>
      <c r="G5167" s="270">
        <v>0</v>
      </c>
      <c r="H5167" s="270">
        <v>0</v>
      </c>
    </row>
    <row r="5168" spans="1:8">
      <c r="A5168" s="268">
        <v>42220</v>
      </c>
      <c r="B5168" s="269" t="s">
        <v>191</v>
      </c>
      <c r="C5168" s="270">
        <v>43.004899999999999</v>
      </c>
      <c r="D5168" s="270">
        <v>16.2316</v>
      </c>
      <c r="E5168" s="270">
        <v>8.0937000000000001</v>
      </c>
      <c r="F5168" s="270">
        <v>0.68085000000000007</v>
      </c>
      <c r="G5168" s="270">
        <v>8.7838999999999992</v>
      </c>
      <c r="H5168" s="270">
        <v>76.79495</v>
      </c>
    </row>
    <row r="5169" spans="1:8">
      <c r="A5169" s="268">
        <v>42220</v>
      </c>
      <c r="B5169" s="269" t="s">
        <v>192</v>
      </c>
      <c r="C5169" s="270">
        <v>664.18149999999991</v>
      </c>
      <c r="D5169" s="270">
        <v>250.68539999999999</v>
      </c>
      <c r="E5169" s="270">
        <v>125.00185</v>
      </c>
      <c r="F5169" s="270">
        <v>10.517049999999999</v>
      </c>
      <c r="G5169" s="270">
        <v>135.66595000000001</v>
      </c>
      <c r="H5169" s="270">
        <v>1186.0517499999999</v>
      </c>
    </row>
    <row r="5170" spans="1:8">
      <c r="A5170" s="268">
        <v>42220</v>
      </c>
      <c r="B5170" s="269" t="s">
        <v>193</v>
      </c>
      <c r="C5170" s="270">
        <v>2852.6356999999998</v>
      </c>
      <c r="D5170" s="270">
        <v>1076.6856500000001</v>
      </c>
      <c r="E5170" s="270">
        <v>536.87954999999999</v>
      </c>
      <c r="F5170" s="270">
        <v>45.170700000000004</v>
      </c>
      <c r="G5170" s="270">
        <v>582.68009999999992</v>
      </c>
      <c r="H5170" s="270">
        <v>5094.0516999999991</v>
      </c>
    </row>
    <row r="5171" spans="1:8">
      <c r="A5171" s="268">
        <v>42220</v>
      </c>
      <c r="B5171" s="269" t="s">
        <v>65</v>
      </c>
      <c r="C5171" s="270">
        <v>6135.3161499999997</v>
      </c>
      <c r="D5171" s="270">
        <v>2315.6855999999998</v>
      </c>
      <c r="E5171" s="270">
        <v>1154.6960999999999</v>
      </c>
      <c r="F5171" s="270">
        <v>97.150750000000002</v>
      </c>
      <c r="G5171" s="270">
        <v>1253.2017499999999</v>
      </c>
      <c r="H5171" s="270">
        <v>10956.05035</v>
      </c>
    </row>
    <row r="5172" spans="1:8">
      <c r="A5172" s="268">
        <v>42220</v>
      </c>
      <c r="B5172" s="269" t="s">
        <v>194</v>
      </c>
      <c r="C5172" s="270">
        <v>10287.64435</v>
      </c>
      <c r="D5172" s="270">
        <v>3882.9223999999999</v>
      </c>
      <c r="E5172" s="270">
        <v>1936.1835499999997</v>
      </c>
      <c r="F5172" s="270">
        <v>162.9025</v>
      </c>
      <c r="G5172" s="270">
        <v>2101.3580999999999</v>
      </c>
      <c r="H5172" s="270">
        <v>18371.010900000005</v>
      </c>
    </row>
    <row r="5173" spans="1:8">
      <c r="A5173" s="268">
        <v>42220</v>
      </c>
      <c r="B5173" s="269" t="s">
        <v>195</v>
      </c>
      <c r="C5173" s="270">
        <v>13340.9676</v>
      </c>
      <c r="D5173" s="270">
        <v>5035.3540999999996</v>
      </c>
      <c r="E5173" s="270">
        <v>2510.8337000000001</v>
      </c>
      <c r="F5173" s="270">
        <v>211.25049999999999</v>
      </c>
      <c r="G5173" s="270">
        <v>2725.0302999999999</v>
      </c>
      <c r="H5173" s="270">
        <v>23823.436199999996</v>
      </c>
    </row>
    <row r="5174" spans="1:8">
      <c r="A5174" s="268">
        <v>42220</v>
      </c>
      <c r="B5174" s="269" t="s">
        <v>196</v>
      </c>
      <c r="C5174" s="270">
        <v>15538.978350000001</v>
      </c>
      <c r="D5174" s="270">
        <v>5864.9617499999995</v>
      </c>
      <c r="E5174" s="270">
        <v>2924.5099999999998</v>
      </c>
      <c r="F5174" s="270">
        <v>246.05544999999998</v>
      </c>
      <c r="G5174" s="270">
        <v>3173.9969000000001</v>
      </c>
      <c r="H5174" s="270">
        <v>27748.50245</v>
      </c>
    </row>
    <row r="5175" spans="1:8">
      <c r="A5175" s="268">
        <v>42220</v>
      </c>
      <c r="B5175" s="269" t="s">
        <v>197</v>
      </c>
      <c r="C5175" s="270">
        <v>16465.965399999997</v>
      </c>
      <c r="D5175" s="270">
        <v>6214.8396000000002</v>
      </c>
      <c r="E5175" s="270">
        <v>3098.9733500000002</v>
      </c>
      <c r="F5175" s="270">
        <v>260.73409999999996</v>
      </c>
      <c r="G5175" s="270">
        <v>3363.34375</v>
      </c>
      <c r="H5175" s="270">
        <v>29403.856199999998</v>
      </c>
    </row>
    <row r="5176" spans="1:8">
      <c r="A5176" s="268">
        <v>42220</v>
      </c>
      <c r="B5176" s="269" t="s">
        <v>198</v>
      </c>
      <c r="C5176" s="270">
        <v>16389.512149999999</v>
      </c>
      <c r="D5176" s="270">
        <v>6185.9838</v>
      </c>
      <c r="E5176" s="270">
        <v>3084.5845499999996</v>
      </c>
      <c r="F5176" s="270">
        <v>259.52370000000002</v>
      </c>
      <c r="G5176" s="270">
        <v>3347.7275500000001</v>
      </c>
      <c r="H5176" s="270">
        <v>29267.331749999998</v>
      </c>
    </row>
    <row r="5177" spans="1:8">
      <c r="A5177" s="268">
        <v>42220</v>
      </c>
      <c r="B5177" s="269" t="s">
        <v>199</v>
      </c>
      <c r="C5177" s="270">
        <v>15457.747249999999</v>
      </c>
      <c r="D5177" s="270">
        <v>5834.3022499999997</v>
      </c>
      <c r="E5177" s="270">
        <v>2909.2219</v>
      </c>
      <c r="F5177" s="270">
        <v>244.76939999999999</v>
      </c>
      <c r="G5177" s="270">
        <v>3157.4049</v>
      </c>
      <c r="H5177" s="270">
        <v>27603.445700000004</v>
      </c>
    </row>
    <row r="5178" spans="1:8">
      <c r="A5178" s="268">
        <v>42220</v>
      </c>
      <c r="B5178" s="269" t="s">
        <v>200</v>
      </c>
      <c r="C5178" s="270">
        <v>13207.175899999998</v>
      </c>
      <c r="D5178" s="270">
        <v>4984.8564500000002</v>
      </c>
      <c r="E5178" s="270">
        <v>2485.6532999999999</v>
      </c>
      <c r="F5178" s="270">
        <v>209.13230000000001</v>
      </c>
      <c r="G5178" s="270">
        <v>2697.7019499999997</v>
      </c>
      <c r="H5178" s="270">
        <v>23584.519899999999</v>
      </c>
    </row>
    <row r="5179" spans="1:8">
      <c r="A5179" s="268">
        <v>42220</v>
      </c>
      <c r="B5179" s="269" t="s">
        <v>201</v>
      </c>
      <c r="C5179" s="270">
        <v>9050.0689999999995</v>
      </c>
      <c r="D5179" s="270">
        <v>3415.8168000000001</v>
      </c>
      <c r="E5179" s="270">
        <v>1703.2665500000001</v>
      </c>
      <c r="F5179" s="270">
        <v>143.30574999999999</v>
      </c>
      <c r="G5179" s="270">
        <v>1848.5698</v>
      </c>
      <c r="H5179" s="270">
        <v>16161.027900000001</v>
      </c>
    </row>
    <row r="5180" spans="1:8">
      <c r="A5180" s="268">
        <v>42220</v>
      </c>
      <c r="B5180" s="269" t="s">
        <v>202</v>
      </c>
      <c r="C5180" s="270">
        <v>4988.5275999999994</v>
      </c>
      <c r="D5180" s="270">
        <v>1882.8477499999997</v>
      </c>
      <c r="E5180" s="270">
        <v>938.86495000000002</v>
      </c>
      <c r="F5180" s="270">
        <v>78.992199999999997</v>
      </c>
      <c r="G5180" s="270">
        <v>1018.95875</v>
      </c>
      <c r="H5180" s="270">
        <v>8908.1912499999999</v>
      </c>
    </row>
    <row r="5181" spans="1:8">
      <c r="A5181" s="268">
        <v>42220</v>
      </c>
      <c r="B5181" s="269" t="s">
        <v>203</v>
      </c>
      <c r="C5181" s="270">
        <v>1978.2092499999999</v>
      </c>
      <c r="D5181" s="270">
        <v>746.64679999999998</v>
      </c>
      <c r="E5181" s="270">
        <v>372.30849999999998</v>
      </c>
      <c r="F5181" s="270">
        <v>31.324199999999998</v>
      </c>
      <c r="G5181" s="270">
        <v>404.06959999999998</v>
      </c>
      <c r="H5181" s="270">
        <v>3532.5583499999998</v>
      </c>
    </row>
    <row r="5182" spans="1:8">
      <c r="A5182" s="268">
        <v>42220</v>
      </c>
      <c r="B5182" s="269" t="s">
        <v>204</v>
      </c>
      <c r="C5182" s="270">
        <v>353.59320000000002</v>
      </c>
      <c r="D5182" s="270">
        <v>133.45849999999999</v>
      </c>
      <c r="E5182" s="270">
        <v>66.548199999999994</v>
      </c>
      <c r="F5182" s="270">
        <v>5.5989499999999994</v>
      </c>
      <c r="G5182" s="270">
        <v>72.225350000000006</v>
      </c>
      <c r="H5182" s="270">
        <v>631.42419999999993</v>
      </c>
    </row>
    <row r="5183" spans="1:8">
      <c r="A5183" s="268">
        <v>42220</v>
      </c>
      <c r="B5183" s="269" t="s">
        <v>205</v>
      </c>
      <c r="C5183" s="270">
        <v>19.113099999999999</v>
      </c>
      <c r="D5183" s="270">
        <v>7.2139499999999996</v>
      </c>
      <c r="E5183" s="270">
        <v>3.5972</v>
      </c>
      <c r="F5183" s="270">
        <v>0.30259999999999998</v>
      </c>
      <c r="G5183" s="270">
        <v>3.9040499999999998</v>
      </c>
      <c r="H5183" s="270">
        <v>34.130899999999997</v>
      </c>
    </row>
    <row r="5184" spans="1:8">
      <c r="A5184" s="268">
        <v>42220</v>
      </c>
      <c r="B5184" s="269" t="s">
        <v>71</v>
      </c>
      <c r="C5184" s="270">
        <v>0</v>
      </c>
      <c r="D5184" s="270">
        <v>0</v>
      </c>
      <c r="E5184" s="270">
        <v>0</v>
      </c>
      <c r="F5184" s="270">
        <v>0</v>
      </c>
      <c r="G5184" s="270">
        <v>0</v>
      </c>
      <c r="H5184" s="270">
        <v>0</v>
      </c>
    </row>
    <row r="5185" spans="1:8">
      <c r="A5185" s="268">
        <v>42220</v>
      </c>
      <c r="B5185" s="269" t="s">
        <v>206</v>
      </c>
      <c r="C5185" s="270">
        <v>0</v>
      </c>
      <c r="D5185" s="270">
        <v>0</v>
      </c>
      <c r="E5185" s="270">
        <v>0</v>
      </c>
      <c r="F5185" s="270">
        <v>0</v>
      </c>
      <c r="G5185" s="270">
        <v>0</v>
      </c>
      <c r="H5185" s="270">
        <v>0</v>
      </c>
    </row>
    <row r="5186" spans="1:8">
      <c r="A5186" s="268">
        <v>42221</v>
      </c>
      <c r="B5186" s="269" t="s">
        <v>185</v>
      </c>
      <c r="C5186" s="270">
        <v>0</v>
      </c>
      <c r="D5186" s="270">
        <v>0</v>
      </c>
      <c r="E5186" s="270">
        <v>0</v>
      </c>
      <c r="F5186" s="270">
        <v>0</v>
      </c>
      <c r="G5186" s="270">
        <v>0</v>
      </c>
      <c r="H5186" s="270">
        <v>0</v>
      </c>
    </row>
    <row r="5187" spans="1:8">
      <c r="A5187" s="268">
        <v>42221</v>
      </c>
      <c r="B5187" s="269" t="s">
        <v>186</v>
      </c>
      <c r="C5187" s="270">
        <v>0</v>
      </c>
      <c r="D5187" s="270">
        <v>0</v>
      </c>
      <c r="E5187" s="270">
        <v>0</v>
      </c>
      <c r="F5187" s="270">
        <v>0</v>
      </c>
      <c r="G5187" s="270">
        <v>0</v>
      </c>
      <c r="H5187" s="270">
        <v>0</v>
      </c>
    </row>
    <row r="5188" spans="1:8">
      <c r="A5188" s="268">
        <v>42221</v>
      </c>
      <c r="B5188" s="269" t="s">
        <v>187</v>
      </c>
      <c r="C5188" s="270">
        <v>0</v>
      </c>
      <c r="D5188" s="270">
        <v>0</v>
      </c>
      <c r="E5188" s="270">
        <v>0</v>
      </c>
      <c r="F5188" s="270">
        <v>0</v>
      </c>
      <c r="G5188" s="270">
        <v>0</v>
      </c>
      <c r="H5188" s="270">
        <v>0</v>
      </c>
    </row>
    <row r="5189" spans="1:8">
      <c r="A5189" s="268">
        <v>42221</v>
      </c>
      <c r="B5189" s="269" t="s">
        <v>188</v>
      </c>
      <c r="C5189" s="270">
        <v>0</v>
      </c>
      <c r="D5189" s="270">
        <v>0</v>
      </c>
      <c r="E5189" s="270">
        <v>0</v>
      </c>
      <c r="F5189" s="270">
        <v>0</v>
      </c>
      <c r="G5189" s="270">
        <v>0</v>
      </c>
      <c r="H5189" s="270">
        <v>0</v>
      </c>
    </row>
    <row r="5190" spans="1:8">
      <c r="A5190" s="268">
        <v>42221</v>
      </c>
      <c r="B5190" s="269" t="s">
        <v>189</v>
      </c>
      <c r="C5190" s="270">
        <v>0</v>
      </c>
      <c r="D5190" s="270">
        <v>0</v>
      </c>
      <c r="E5190" s="270">
        <v>0</v>
      </c>
      <c r="F5190" s="270">
        <v>0</v>
      </c>
      <c r="G5190" s="270">
        <v>0</v>
      </c>
      <c r="H5190" s="270">
        <v>0</v>
      </c>
    </row>
    <row r="5191" spans="1:8">
      <c r="A5191" s="268">
        <v>42221</v>
      </c>
      <c r="B5191" s="269" t="s">
        <v>190</v>
      </c>
      <c r="C5191" s="270">
        <v>0</v>
      </c>
      <c r="D5191" s="270">
        <v>0</v>
      </c>
      <c r="E5191" s="270">
        <v>0</v>
      </c>
      <c r="F5191" s="270">
        <v>0</v>
      </c>
      <c r="G5191" s="270">
        <v>0</v>
      </c>
      <c r="H5191" s="270">
        <v>0</v>
      </c>
    </row>
    <row r="5192" spans="1:8">
      <c r="A5192" s="268">
        <v>42221</v>
      </c>
      <c r="B5192" s="269" t="s">
        <v>191</v>
      </c>
      <c r="C5192" s="270">
        <v>62.117999999999995</v>
      </c>
      <c r="D5192" s="270">
        <v>23.445549999999997</v>
      </c>
      <c r="E5192" s="270">
        <v>11.690899999999999</v>
      </c>
      <c r="F5192" s="270">
        <v>0.98345000000000005</v>
      </c>
      <c r="G5192" s="270">
        <v>12.687949999999999</v>
      </c>
      <c r="H5192" s="270">
        <v>110.92585</v>
      </c>
    </row>
    <row r="5193" spans="1:8">
      <c r="A5193" s="268">
        <v>42221</v>
      </c>
      <c r="B5193" s="269" t="s">
        <v>192</v>
      </c>
      <c r="C5193" s="270">
        <v>1008.2181499999999</v>
      </c>
      <c r="D5193" s="270">
        <v>380.53734999999995</v>
      </c>
      <c r="E5193" s="270">
        <v>189.75144999999998</v>
      </c>
      <c r="F5193" s="270">
        <v>15.964699999999999</v>
      </c>
      <c r="G5193" s="270">
        <v>205.93885</v>
      </c>
      <c r="H5193" s="270">
        <v>1800.4105</v>
      </c>
    </row>
    <row r="5194" spans="1:8">
      <c r="A5194" s="268">
        <v>42221</v>
      </c>
      <c r="B5194" s="269" t="s">
        <v>193</v>
      </c>
      <c r="C5194" s="270">
        <v>2360.4721</v>
      </c>
      <c r="D5194" s="270">
        <v>890.92579999999987</v>
      </c>
      <c r="E5194" s="270">
        <v>444.25249999999994</v>
      </c>
      <c r="F5194" s="270">
        <v>37.377049999999997</v>
      </c>
      <c r="G5194" s="270">
        <v>482.1506</v>
      </c>
      <c r="H5194" s="270">
        <v>4215.1780499999995</v>
      </c>
    </row>
    <row r="5195" spans="1:8">
      <c r="A5195" s="268">
        <v>42221</v>
      </c>
      <c r="B5195" s="269" t="s">
        <v>65</v>
      </c>
      <c r="C5195" s="270">
        <v>5303.8945999999996</v>
      </c>
      <c r="D5195" s="270">
        <v>2001.8783499999997</v>
      </c>
      <c r="E5195" s="270">
        <v>998.21789999999999</v>
      </c>
      <c r="F5195" s="270">
        <v>83.985950000000003</v>
      </c>
      <c r="G5195" s="270">
        <v>1083.3751499999998</v>
      </c>
      <c r="H5195" s="270">
        <v>9471.3519500000002</v>
      </c>
    </row>
    <row r="5196" spans="1:8">
      <c r="A5196" s="268">
        <v>42221</v>
      </c>
      <c r="B5196" s="269" t="s">
        <v>194</v>
      </c>
      <c r="C5196" s="270">
        <v>7841.1632999999993</v>
      </c>
      <c r="D5196" s="270">
        <v>2959.5333999999998</v>
      </c>
      <c r="E5196" s="270">
        <v>1475.7445</v>
      </c>
      <c r="F5196" s="270">
        <v>124.16290000000001</v>
      </c>
      <c r="G5196" s="270">
        <v>1601.6388499999998</v>
      </c>
      <c r="H5196" s="270">
        <v>14002.242949999998</v>
      </c>
    </row>
    <row r="5197" spans="1:8">
      <c r="A5197" s="268">
        <v>42221</v>
      </c>
      <c r="B5197" s="269" t="s">
        <v>195</v>
      </c>
      <c r="C5197" s="270">
        <v>8338.1047500000004</v>
      </c>
      <c r="D5197" s="270">
        <v>3147.0969500000001</v>
      </c>
      <c r="E5197" s="270">
        <v>1569.2708499999999</v>
      </c>
      <c r="F5197" s="270">
        <v>132.03134999999997</v>
      </c>
      <c r="G5197" s="270">
        <v>1703.1441500000001</v>
      </c>
      <c r="H5197" s="270">
        <v>14889.64805</v>
      </c>
    </row>
    <row r="5198" spans="1:8">
      <c r="A5198" s="268">
        <v>42221</v>
      </c>
      <c r="B5198" s="269" t="s">
        <v>196</v>
      </c>
      <c r="C5198" s="270">
        <v>7392.0046000000002</v>
      </c>
      <c r="D5198" s="270">
        <v>2790.00515</v>
      </c>
      <c r="E5198" s="270">
        <v>1391.2103</v>
      </c>
      <c r="F5198" s="270">
        <v>117.05009999999999</v>
      </c>
      <c r="G5198" s="270">
        <v>1509.8932500000001</v>
      </c>
      <c r="H5198" s="270">
        <v>13200.163400000001</v>
      </c>
    </row>
    <row r="5199" spans="1:8">
      <c r="A5199" s="268">
        <v>42221</v>
      </c>
      <c r="B5199" s="269" t="s">
        <v>197</v>
      </c>
      <c r="C5199" s="270">
        <v>7047.9679500000002</v>
      </c>
      <c r="D5199" s="270">
        <v>2660.1532000000002</v>
      </c>
      <c r="E5199" s="270">
        <v>1326.4615499999998</v>
      </c>
      <c r="F5199" s="270">
        <v>111.60244999999999</v>
      </c>
      <c r="G5199" s="270">
        <v>1439.6203499999999</v>
      </c>
      <c r="H5199" s="270">
        <v>12585.8055</v>
      </c>
    </row>
    <row r="5200" spans="1:8">
      <c r="A5200" s="268">
        <v>42221</v>
      </c>
      <c r="B5200" s="269" t="s">
        <v>198</v>
      </c>
      <c r="C5200" s="270">
        <v>5733.9402</v>
      </c>
      <c r="D5200" s="270">
        <v>2164.19265</v>
      </c>
      <c r="E5200" s="270">
        <v>1079.1549</v>
      </c>
      <c r="F5200" s="270">
        <v>90.795299999999997</v>
      </c>
      <c r="G5200" s="270">
        <v>1171.2166999999999</v>
      </c>
      <c r="H5200" s="270">
        <v>10239.299749999998</v>
      </c>
    </row>
    <row r="5201" spans="1:8">
      <c r="A5201" s="268">
        <v>42221</v>
      </c>
      <c r="B5201" s="269" t="s">
        <v>199</v>
      </c>
      <c r="C5201" s="270">
        <v>7047.9679500000002</v>
      </c>
      <c r="D5201" s="270">
        <v>2660.1532000000002</v>
      </c>
      <c r="E5201" s="270">
        <v>1326.4615499999998</v>
      </c>
      <c r="F5201" s="270">
        <v>111.60244999999999</v>
      </c>
      <c r="G5201" s="270">
        <v>1439.6203499999999</v>
      </c>
      <c r="H5201" s="270">
        <v>12585.8055</v>
      </c>
    </row>
    <row r="5202" spans="1:8">
      <c r="A5202" s="268">
        <v>42221</v>
      </c>
      <c r="B5202" s="269" t="s">
        <v>200</v>
      </c>
      <c r="C5202" s="270">
        <v>6751.7148999999999</v>
      </c>
      <c r="D5202" s="270">
        <v>2548.33655</v>
      </c>
      <c r="E5202" s="270">
        <v>1270.7049499999998</v>
      </c>
      <c r="F5202" s="270">
        <v>106.9113</v>
      </c>
      <c r="G5202" s="270">
        <v>1379.10715</v>
      </c>
      <c r="H5202" s="270">
        <v>12056.77485</v>
      </c>
    </row>
    <row r="5203" spans="1:8">
      <c r="A5203" s="268">
        <v>42221</v>
      </c>
      <c r="B5203" s="269" t="s">
        <v>201</v>
      </c>
      <c r="C5203" s="270">
        <v>3841.7399</v>
      </c>
      <c r="D5203" s="270">
        <v>1450.0090499999999</v>
      </c>
      <c r="E5203" s="270">
        <v>723.03380000000004</v>
      </c>
      <c r="F5203" s="270">
        <v>60.832799999999999</v>
      </c>
      <c r="G5203" s="270">
        <v>784.71489999999994</v>
      </c>
      <c r="H5203" s="270">
        <v>6860.3304500000004</v>
      </c>
    </row>
    <row r="5204" spans="1:8">
      <c r="A5204" s="268">
        <v>42221</v>
      </c>
      <c r="B5204" s="269" t="s">
        <v>202</v>
      </c>
      <c r="C5204" s="270">
        <v>2747.5128</v>
      </c>
      <c r="D5204" s="270">
        <v>1037.0084999999999</v>
      </c>
      <c r="E5204" s="270">
        <v>517.09494999999993</v>
      </c>
      <c r="F5204" s="270">
        <v>43.506399999999999</v>
      </c>
      <c r="G5204" s="270">
        <v>561.20825000000002</v>
      </c>
      <c r="H5204" s="270">
        <v>4906.3308999999999</v>
      </c>
    </row>
    <row r="5205" spans="1:8">
      <c r="A5205" s="268">
        <v>42221</v>
      </c>
      <c r="B5205" s="269" t="s">
        <v>203</v>
      </c>
      <c r="C5205" s="270">
        <v>1638.9512999999999</v>
      </c>
      <c r="D5205" s="270">
        <v>618.59855000000005</v>
      </c>
      <c r="E5205" s="270">
        <v>308.45819999999998</v>
      </c>
      <c r="F5205" s="270">
        <v>25.952199999999998</v>
      </c>
      <c r="G5205" s="270">
        <v>334.77250000000004</v>
      </c>
      <c r="H5205" s="270">
        <v>2926.7327500000001</v>
      </c>
    </row>
    <row r="5206" spans="1:8">
      <c r="A5206" s="268">
        <v>42221</v>
      </c>
      <c r="B5206" s="269" t="s">
        <v>204</v>
      </c>
      <c r="C5206" s="270">
        <v>339.25794999999999</v>
      </c>
      <c r="D5206" s="270">
        <v>128.04825</v>
      </c>
      <c r="E5206" s="270">
        <v>63.850299999999997</v>
      </c>
      <c r="F5206" s="270">
        <v>5.3719999999999999</v>
      </c>
      <c r="G5206" s="270">
        <v>69.2971</v>
      </c>
      <c r="H5206" s="270">
        <v>605.82560000000012</v>
      </c>
    </row>
    <row r="5207" spans="1:8">
      <c r="A5207" s="268">
        <v>42221</v>
      </c>
      <c r="B5207" s="269" t="s">
        <v>205</v>
      </c>
      <c r="C5207" s="270">
        <v>14.335249999999998</v>
      </c>
      <c r="D5207" s="270">
        <v>5.4102500000000004</v>
      </c>
      <c r="E5207" s="270">
        <v>2.6978999999999997</v>
      </c>
      <c r="F5207" s="270">
        <v>0.22695000000000001</v>
      </c>
      <c r="G5207" s="270">
        <v>2.9282499999999998</v>
      </c>
      <c r="H5207" s="270">
        <v>25.598599999999998</v>
      </c>
    </row>
    <row r="5208" spans="1:8">
      <c r="A5208" s="268">
        <v>42221</v>
      </c>
      <c r="B5208" s="269" t="s">
        <v>71</v>
      </c>
      <c r="C5208" s="270">
        <v>0</v>
      </c>
      <c r="D5208" s="270">
        <v>0</v>
      </c>
      <c r="E5208" s="270">
        <v>0</v>
      </c>
      <c r="F5208" s="270">
        <v>0</v>
      </c>
      <c r="G5208" s="270">
        <v>0</v>
      </c>
      <c r="H5208" s="270">
        <v>0</v>
      </c>
    </row>
    <row r="5209" spans="1:8">
      <c r="A5209" s="268">
        <v>42221</v>
      </c>
      <c r="B5209" s="269" t="s">
        <v>206</v>
      </c>
      <c r="C5209" s="270">
        <v>0</v>
      </c>
      <c r="D5209" s="270">
        <v>0</v>
      </c>
      <c r="E5209" s="270">
        <v>0</v>
      </c>
      <c r="F5209" s="270">
        <v>0</v>
      </c>
      <c r="G5209" s="270">
        <v>0</v>
      </c>
      <c r="H5209" s="270">
        <v>0</v>
      </c>
    </row>
    <row r="5210" spans="1:8">
      <c r="A5210" s="268">
        <v>42222</v>
      </c>
      <c r="B5210" s="269" t="s">
        <v>185</v>
      </c>
      <c r="C5210" s="270">
        <v>0</v>
      </c>
      <c r="D5210" s="270">
        <v>0</v>
      </c>
      <c r="E5210" s="270">
        <v>0</v>
      </c>
      <c r="F5210" s="270">
        <v>0</v>
      </c>
      <c r="G5210" s="270">
        <v>0</v>
      </c>
      <c r="H5210" s="270">
        <v>0</v>
      </c>
    </row>
    <row r="5211" spans="1:8">
      <c r="A5211" s="268">
        <v>42222</v>
      </c>
      <c r="B5211" s="269" t="s">
        <v>186</v>
      </c>
      <c r="C5211" s="270">
        <v>0</v>
      </c>
      <c r="D5211" s="270">
        <v>0</v>
      </c>
      <c r="E5211" s="270">
        <v>0</v>
      </c>
      <c r="F5211" s="270">
        <v>0</v>
      </c>
      <c r="G5211" s="270">
        <v>0</v>
      </c>
      <c r="H5211" s="270">
        <v>0</v>
      </c>
    </row>
    <row r="5212" spans="1:8">
      <c r="A5212" s="268">
        <v>42222</v>
      </c>
      <c r="B5212" s="269" t="s">
        <v>187</v>
      </c>
      <c r="C5212" s="270">
        <v>0</v>
      </c>
      <c r="D5212" s="270">
        <v>0</v>
      </c>
      <c r="E5212" s="270">
        <v>0</v>
      </c>
      <c r="F5212" s="270">
        <v>0</v>
      </c>
      <c r="G5212" s="270">
        <v>0</v>
      </c>
      <c r="H5212" s="270">
        <v>0</v>
      </c>
    </row>
    <row r="5213" spans="1:8">
      <c r="A5213" s="268">
        <v>42222</v>
      </c>
      <c r="B5213" s="269" t="s">
        <v>188</v>
      </c>
      <c r="C5213" s="270">
        <v>0</v>
      </c>
      <c r="D5213" s="270">
        <v>0</v>
      </c>
      <c r="E5213" s="270">
        <v>0</v>
      </c>
      <c r="F5213" s="270">
        <v>0</v>
      </c>
      <c r="G5213" s="270">
        <v>0</v>
      </c>
      <c r="H5213" s="270">
        <v>0</v>
      </c>
    </row>
    <row r="5214" spans="1:8">
      <c r="A5214" s="268">
        <v>42222</v>
      </c>
      <c r="B5214" s="269" t="s">
        <v>189</v>
      </c>
      <c r="C5214" s="270">
        <v>0</v>
      </c>
      <c r="D5214" s="270">
        <v>0</v>
      </c>
      <c r="E5214" s="270">
        <v>0</v>
      </c>
      <c r="F5214" s="270">
        <v>0</v>
      </c>
      <c r="G5214" s="270">
        <v>0</v>
      </c>
      <c r="H5214" s="270">
        <v>0</v>
      </c>
    </row>
    <row r="5215" spans="1:8">
      <c r="A5215" s="268">
        <v>42222</v>
      </c>
      <c r="B5215" s="269" t="s">
        <v>190</v>
      </c>
      <c r="C5215" s="270">
        <v>0</v>
      </c>
      <c r="D5215" s="270">
        <v>0</v>
      </c>
      <c r="E5215" s="270">
        <v>0</v>
      </c>
      <c r="F5215" s="270">
        <v>0</v>
      </c>
      <c r="G5215" s="270">
        <v>0</v>
      </c>
      <c r="H5215" s="270">
        <v>0</v>
      </c>
    </row>
    <row r="5216" spans="1:8">
      <c r="A5216" s="268">
        <v>42222</v>
      </c>
      <c r="B5216" s="269" t="s">
        <v>191</v>
      </c>
      <c r="C5216" s="270">
        <v>43.004899999999999</v>
      </c>
      <c r="D5216" s="270">
        <v>16.2316</v>
      </c>
      <c r="E5216" s="270">
        <v>8.0937000000000001</v>
      </c>
      <c r="F5216" s="270">
        <v>0.68085000000000007</v>
      </c>
      <c r="G5216" s="270">
        <v>8.7838999999999992</v>
      </c>
      <c r="H5216" s="270">
        <v>76.79495</v>
      </c>
    </row>
    <row r="5217" spans="1:8">
      <c r="A5217" s="268">
        <v>42222</v>
      </c>
      <c r="B5217" s="269" t="s">
        <v>192</v>
      </c>
      <c r="C5217" s="270">
        <v>788.41665</v>
      </c>
      <c r="D5217" s="270">
        <v>297.57649999999995</v>
      </c>
      <c r="E5217" s="270">
        <v>148.38364999999999</v>
      </c>
      <c r="F5217" s="270">
        <v>12.4848</v>
      </c>
      <c r="G5217" s="270">
        <v>161.0427</v>
      </c>
      <c r="H5217" s="270">
        <v>1407.9042999999999</v>
      </c>
    </row>
    <row r="5218" spans="1:8">
      <c r="A5218" s="268">
        <v>42222</v>
      </c>
      <c r="B5218" s="269" t="s">
        <v>193</v>
      </c>
      <c r="C5218" s="270">
        <v>2981.6487000000002</v>
      </c>
      <c r="D5218" s="270">
        <v>1125.3804500000001</v>
      </c>
      <c r="E5218" s="270">
        <v>561.16064999999992</v>
      </c>
      <c r="F5218" s="270">
        <v>47.213250000000002</v>
      </c>
      <c r="G5218" s="270">
        <v>609.03264999999999</v>
      </c>
      <c r="H5218" s="270">
        <v>5324.4357</v>
      </c>
    </row>
    <row r="5219" spans="1:8">
      <c r="A5219" s="268">
        <v>42222</v>
      </c>
      <c r="B5219" s="269" t="s">
        <v>65</v>
      </c>
      <c r="C5219" s="270">
        <v>6355.1167999999998</v>
      </c>
      <c r="D5219" s="270">
        <v>2398.6464499999997</v>
      </c>
      <c r="E5219" s="270">
        <v>1196.06305</v>
      </c>
      <c r="F5219" s="270">
        <v>100.6315</v>
      </c>
      <c r="G5219" s="270">
        <v>1298.0987499999999</v>
      </c>
      <c r="H5219" s="270">
        <v>11348.556549999999</v>
      </c>
    </row>
    <row r="5220" spans="1:8">
      <c r="A5220" s="268">
        <v>42222</v>
      </c>
      <c r="B5220" s="269" t="s">
        <v>194</v>
      </c>
      <c r="C5220" s="270">
        <v>10072.62155</v>
      </c>
      <c r="D5220" s="270">
        <v>3801.7643999999996</v>
      </c>
      <c r="E5220" s="270">
        <v>1895.71505</v>
      </c>
      <c r="F5220" s="270">
        <v>159.4974</v>
      </c>
      <c r="G5220" s="270">
        <v>2057.4369000000002</v>
      </c>
      <c r="H5220" s="270">
        <v>17987.0353</v>
      </c>
    </row>
    <row r="5221" spans="1:8">
      <c r="A5221" s="268">
        <v>42222</v>
      </c>
      <c r="B5221" s="269" t="s">
        <v>195</v>
      </c>
      <c r="C5221" s="270">
        <v>12595.555849999999</v>
      </c>
      <c r="D5221" s="270">
        <v>4754.0092000000004</v>
      </c>
      <c r="E5221" s="270">
        <v>2370.5437499999998</v>
      </c>
      <c r="F5221" s="270">
        <v>199.44739999999999</v>
      </c>
      <c r="G5221" s="270">
        <v>2572.7723500000002</v>
      </c>
      <c r="H5221" s="270">
        <v>22492.328550000002</v>
      </c>
    </row>
    <row r="5222" spans="1:8">
      <c r="A5222" s="268">
        <v>42222</v>
      </c>
      <c r="B5222" s="269" t="s">
        <v>196</v>
      </c>
      <c r="C5222" s="270">
        <v>12294.52325</v>
      </c>
      <c r="D5222" s="270">
        <v>4640.3896999999997</v>
      </c>
      <c r="E5222" s="270">
        <v>2313.8878500000001</v>
      </c>
      <c r="F5222" s="270">
        <v>194.6806</v>
      </c>
      <c r="G5222" s="270">
        <v>2511.2833500000002</v>
      </c>
      <c r="H5222" s="270">
        <v>21954.764750000002</v>
      </c>
    </row>
    <row r="5223" spans="1:8">
      <c r="A5223" s="268">
        <v>42222</v>
      </c>
      <c r="B5223" s="269" t="s">
        <v>197</v>
      </c>
      <c r="C5223" s="270">
        <v>12404.424000000001</v>
      </c>
      <c r="D5223" s="270">
        <v>4681.8697000000002</v>
      </c>
      <c r="E5223" s="270">
        <v>2334.5717499999996</v>
      </c>
      <c r="F5223" s="270">
        <v>196.42054999999999</v>
      </c>
      <c r="G5223" s="270">
        <v>2533.7318499999997</v>
      </c>
      <c r="H5223" s="270">
        <v>22151.01785</v>
      </c>
    </row>
    <row r="5224" spans="1:8">
      <c r="A5224" s="268">
        <v>42222</v>
      </c>
      <c r="B5224" s="269" t="s">
        <v>198</v>
      </c>
      <c r="C5224" s="270">
        <v>12160.73155</v>
      </c>
      <c r="D5224" s="270">
        <v>4589.8912</v>
      </c>
      <c r="E5224" s="270">
        <v>2288.7074500000003</v>
      </c>
      <c r="F5224" s="270">
        <v>192.5624</v>
      </c>
      <c r="G5224" s="270">
        <v>2483.9549999999999</v>
      </c>
      <c r="H5224" s="270">
        <v>21715.847600000005</v>
      </c>
    </row>
    <row r="5225" spans="1:8">
      <c r="A5225" s="268">
        <v>42222</v>
      </c>
      <c r="B5225" s="269" t="s">
        <v>199</v>
      </c>
      <c r="C5225" s="270">
        <v>12442.6502</v>
      </c>
      <c r="D5225" s="270">
        <v>4696.2975999999999</v>
      </c>
      <c r="E5225" s="270">
        <v>2341.7661499999999</v>
      </c>
      <c r="F5225" s="270">
        <v>197.0266</v>
      </c>
      <c r="G5225" s="270">
        <v>2541.5399499999999</v>
      </c>
      <c r="H5225" s="270">
        <v>22219.280499999997</v>
      </c>
    </row>
    <row r="5226" spans="1:8">
      <c r="A5226" s="268">
        <v>42222</v>
      </c>
      <c r="B5226" s="269" t="s">
        <v>200</v>
      </c>
      <c r="C5226" s="270">
        <v>10937.49145</v>
      </c>
      <c r="D5226" s="270">
        <v>4128.1975499999999</v>
      </c>
      <c r="E5226" s="270">
        <v>2058.4883500000001</v>
      </c>
      <c r="F5226" s="270">
        <v>173.1926</v>
      </c>
      <c r="G5226" s="270">
        <v>2234.0958000000001</v>
      </c>
      <c r="H5226" s="270">
        <v>19531.465749999999</v>
      </c>
    </row>
    <row r="5227" spans="1:8">
      <c r="A5227" s="268">
        <v>42222</v>
      </c>
      <c r="B5227" s="269" t="s">
        <v>201</v>
      </c>
      <c r="C5227" s="270">
        <v>6393.3429999999998</v>
      </c>
      <c r="D5227" s="270">
        <v>2413.0743499999999</v>
      </c>
      <c r="E5227" s="270">
        <v>1203.2574500000001</v>
      </c>
      <c r="F5227" s="270">
        <v>101.2367</v>
      </c>
      <c r="G5227" s="270">
        <v>1305.9068500000001</v>
      </c>
      <c r="H5227" s="270">
        <v>11416.818350000001</v>
      </c>
    </row>
    <row r="5228" spans="1:8">
      <c r="A5228" s="268">
        <v>42222</v>
      </c>
      <c r="B5228" s="269" t="s">
        <v>202</v>
      </c>
      <c r="C5228" s="270">
        <v>3502.4819499999999</v>
      </c>
      <c r="D5228" s="270">
        <v>1321.9608000000001</v>
      </c>
      <c r="E5228" s="270">
        <v>659.18349999999998</v>
      </c>
      <c r="F5228" s="270">
        <v>55.460799999999999</v>
      </c>
      <c r="G5228" s="270">
        <v>715.41779999999994</v>
      </c>
      <c r="H5228" s="270">
        <v>6254.5048500000003</v>
      </c>
    </row>
    <row r="5229" spans="1:8">
      <c r="A5229" s="268">
        <v>42222</v>
      </c>
      <c r="B5229" s="269" t="s">
        <v>203</v>
      </c>
      <c r="C5229" s="270">
        <v>1452.59815</v>
      </c>
      <c r="D5229" s="270">
        <v>548.26189999999997</v>
      </c>
      <c r="E5229" s="270">
        <v>273.38549999999998</v>
      </c>
      <c r="F5229" s="270">
        <v>23.001850000000001</v>
      </c>
      <c r="G5229" s="270">
        <v>296.70779999999996</v>
      </c>
      <c r="H5229" s="270">
        <v>2593.9552000000003</v>
      </c>
    </row>
    <row r="5230" spans="1:8">
      <c r="A5230" s="268">
        <v>42222</v>
      </c>
      <c r="B5230" s="269" t="s">
        <v>204</v>
      </c>
      <c r="C5230" s="270">
        <v>253.249</v>
      </c>
      <c r="D5230" s="270">
        <v>95.585049999999995</v>
      </c>
      <c r="E5230" s="270">
        <v>47.6629</v>
      </c>
      <c r="F5230" s="270">
        <v>4.0103</v>
      </c>
      <c r="G5230" s="270">
        <v>51.728449999999995</v>
      </c>
      <c r="H5230" s="270">
        <v>452.23570000000001</v>
      </c>
    </row>
    <row r="5231" spans="1:8">
      <c r="A5231" s="268">
        <v>42222</v>
      </c>
      <c r="B5231" s="269" t="s">
        <v>205</v>
      </c>
      <c r="C5231" s="270">
        <v>4.7786999999999997</v>
      </c>
      <c r="D5231" s="270">
        <v>1.8036999999999999</v>
      </c>
      <c r="E5231" s="270">
        <v>0.89929999999999999</v>
      </c>
      <c r="F5231" s="270">
        <v>7.5649999999999995E-2</v>
      </c>
      <c r="G5231" s="270">
        <v>0.97579999999999989</v>
      </c>
      <c r="H5231" s="270">
        <v>8.5331499999999991</v>
      </c>
    </row>
    <row r="5232" spans="1:8">
      <c r="A5232" s="268">
        <v>42222</v>
      </c>
      <c r="B5232" s="269" t="s">
        <v>71</v>
      </c>
      <c r="C5232" s="270">
        <v>0</v>
      </c>
      <c r="D5232" s="270">
        <v>0</v>
      </c>
      <c r="E5232" s="270">
        <v>0</v>
      </c>
      <c r="F5232" s="270">
        <v>0</v>
      </c>
      <c r="G5232" s="270">
        <v>0</v>
      </c>
      <c r="H5232" s="270">
        <v>0</v>
      </c>
    </row>
    <row r="5233" spans="1:8">
      <c r="A5233" s="268">
        <v>42222</v>
      </c>
      <c r="B5233" s="269" t="s">
        <v>206</v>
      </c>
      <c r="C5233" s="270">
        <v>0</v>
      </c>
      <c r="D5233" s="270">
        <v>0</v>
      </c>
      <c r="E5233" s="270">
        <v>0</v>
      </c>
      <c r="F5233" s="270">
        <v>0</v>
      </c>
      <c r="G5233" s="270">
        <v>0</v>
      </c>
      <c r="H5233" s="270">
        <v>0</v>
      </c>
    </row>
    <row r="5234" spans="1:8">
      <c r="A5234" s="268">
        <v>42223</v>
      </c>
      <c r="B5234" s="269" t="s">
        <v>185</v>
      </c>
      <c r="C5234" s="270">
        <v>0</v>
      </c>
      <c r="D5234" s="270">
        <v>0</v>
      </c>
      <c r="E5234" s="270">
        <v>0</v>
      </c>
      <c r="F5234" s="270">
        <v>0</v>
      </c>
      <c r="G5234" s="270">
        <v>0</v>
      </c>
      <c r="H5234" s="270">
        <v>0</v>
      </c>
    </row>
    <row r="5235" spans="1:8">
      <c r="A5235" s="268">
        <v>42223</v>
      </c>
      <c r="B5235" s="269" t="s">
        <v>186</v>
      </c>
      <c r="C5235" s="270">
        <v>0</v>
      </c>
      <c r="D5235" s="270">
        <v>0</v>
      </c>
      <c r="E5235" s="270">
        <v>0</v>
      </c>
      <c r="F5235" s="270">
        <v>0</v>
      </c>
      <c r="G5235" s="270">
        <v>0</v>
      </c>
      <c r="H5235" s="270">
        <v>0</v>
      </c>
    </row>
    <row r="5236" spans="1:8">
      <c r="A5236" s="268">
        <v>42223</v>
      </c>
      <c r="B5236" s="269" t="s">
        <v>187</v>
      </c>
      <c r="C5236" s="270">
        <v>0</v>
      </c>
      <c r="D5236" s="270">
        <v>0</v>
      </c>
      <c r="E5236" s="270">
        <v>0</v>
      </c>
      <c r="F5236" s="270">
        <v>0</v>
      </c>
      <c r="G5236" s="270">
        <v>0</v>
      </c>
      <c r="H5236" s="270">
        <v>0</v>
      </c>
    </row>
    <row r="5237" spans="1:8">
      <c r="A5237" s="268">
        <v>42223</v>
      </c>
      <c r="B5237" s="269" t="s">
        <v>188</v>
      </c>
      <c r="C5237" s="270">
        <v>0</v>
      </c>
      <c r="D5237" s="270">
        <v>0</v>
      </c>
      <c r="E5237" s="270">
        <v>0</v>
      </c>
      <c r="F5237" s="270">
        <v>0</v>
      </c>
      <c r="G5237" s="270">
        <v>0</v>
      </c>
      <c r="H5237" s="270">
        <v>0</v>
      </c>
    </row>
    <row r="5238" spans="1:8">
      <c r="A5238" s="268">
        <v>42223</v>
      </c>
      <c r="B5238" s="269" t="s">
        <v>189</v>
      </c>
      <c r="C5238" s="270">
        <v>0</v>
      </c>
      <c r="D5238" s="270">
        <v>0</v>
      </c>
      <c r="E5238" s="270">
        <v>0</v>
      </c>
      <c r="F5238" s="270">
        <v>0</v>
      </c>
      <c r="G5238" s="270">
        <v>0</v>
      </c>
      <c r="H5238" s="270">
        <v>0</v>
      </c>
    </row>
    <row r="5239" spans="1:8">
      <c r="A5239" s="268">
        <v>42223</v>
      </c>
      <c r="B5239" s="269" t="s">
        <v>190</v>
      </c>
      <c r="C5239" s="270">
        <v>0</v>
      </c>
      <c r="D5239" s="270">
        <v>0</v>
      </c>
      <c r="E5239" s="270">
        <v>0</v>
      </c>
      <c r="F5239" s="270">
        <v>0</v>
      </c>
      <c r="G5239" s="270">
        <v>0</v>
      </c>
      <c r="H5239" s="270">
        <v>0</v>
      </c>
    </row>
    <row r="5240" spans="1:8">
      <c r="A5240" s="268">
        <v>42223</v>
      </c>
      <c r="B5240" s="269" t="s">
        <v>191</v>
      </c>
      <c r="C5240" s="270">
        <v>0</v>
      </c>
      <c r="D5240" s="270">
        <v>0</v>
      </c>
      <c r="E5240" s="270">
        <v>0</v>
      </c>
      <c r="F5240" s="270">
        <v>0</v>
      </c>
      <c r="G5240" s="270">
        <v>0</v>
      </c>
      <c r="H5240" s="270">
        <v>0</v>
      </c>
    </row>
    <row r="5241" spans="1:8">
      <c r="A5241" s="268">
        <v>42223</v>
      </c>
      <c r="B5241" s="269" t="s">
        <v>192</v>
      </c>
      <c r="C5241" s="270">
        <v>219.80064999999999</v>
      </c>
      <c r="D5241" s="270">
        <v>82.960849999999994</v>
      </c>
      <c r="E5241" s="270">
        <v>41.367799999999995</v>
      </c>
      <c r="F5241" s="270">
        <v>3.4807499999999996</v>
      </c>
      <c r="G5241" s="270">
        <v>44.896999999999998</v>
      </c>
      <c r="H5241" s="270">
        <v>392.50704999999999</v>
      </c>
    </row>
    <row r="5242" spans="1:8">
      <c r="A5242" s="268">
        <v>42223</v>
      </c>
      <c r="B5242" s="269" t="s">
        <v>193</v>
      </c>
      <c r="C5242" s="270">
        <v>807.52974999999992</v>
      </c>
      <c r="D5242" s="270">
        <v>304.79044999999996</v>
      </c>
      <c r="E5242" s="270">
        <v>151.98084999999998</v>
      </c>
      <c r="F5242" s="270">
        <v>12.7874</v>
      </c>
      <c r="G5242" s="270">
        <v>164.94675000000001</v>
      </c>
      <c r="H5242" s="270">
        <v>1442.0352</v>
      </c>
    </row>
    <row r="5243" spans="1:8">
      <c r="A5243" s="268">
        <v>42223</v>
      </c>
      <c r="B5243" s="269" t="s">
        <v>65</v>
      </c>
      <c r="C5243" s="270">
        <v>1954.3182999999999</v>
      </c>
      <c r="D5243" s="270">
        <v>737.62914999999998</v>
      </c>
      <c r="E5243" s="270">
        <v>367.81200000000001</v>
      </c>
      <c r="F5243" s="270">
        <v>30.945949999999996</v>
      </c>
      <c r="G5243" s="270">
        <v>399.18975</v>
      </c>
      <c r="H5243" s="270">
        <v>3489.8951499999998</v>
      </c>
    </row>
    <row r="5244" spans="1:8">
      <c r="A5244" s="268">
        <v>42223</v>
      </c>
      <c r="B5244" s="269" t="s">
        <v>194</v>
      </c>
      <c r="C5244" s="270">
        <v>2962.5355999999997</v>
      </c>
      <c r="D5244" s="270">
        <v>1118.1665</v>
      </c>
      <c r="E5244" s="270">
        <v>557.56344999999999</v>
      </c>
      <c r="F5244" s="270">
        <v>46.910649999999997</v>
      </c>
      <c r="G5244" s="270">
        <v>605.12860000000001</v>
      </c>
      <c r="H5244" s="270">
        <v>5290.3048000000008</v>
      </c>
    </row>
    <row r="5245" spans="1:8">
      <c r="A5245" s="268">
        <v>42223</v>
      </c>
      <c r="B5245" s="269" t="s">
        <v>195</v>
      </c>
      <c r="C5245" s="270">
        <v>4491.5861500000001</v>
      </c>
      <c r="D5245" s="270">
        <v>1695.2842000000001</v>
      </c>
      <c r="E5245" s="270">
        <v>845.33774999999991</v>
      </c>
      <c r="F5245" s="270">
        <v>71.122900000000001</v>
      </c>
      <c r="G5245" s="270">
        <v>917.45259999999996</v>
      </c>
      <c r="H5245" s="270">
        <v>8020.7835999999998</v>
      </c>
    </row>
    <row r="5246" spans="1:8">
      <c r="A5246" s="268">
        <v>42223</v>
      </c>
      <c r="B5246" s="269" t="s">
        <v>196</v>
      </c>
      <c r="C5246" s="270">
        <v>7626.1405000000004</v>
      </c>
      <c r="D5246" s="270">
        <v>2878.3762499999998</v>
      </c>
      <c r="E5246" s="270">
        <v>1435.2759999999998</v>
      </c>
      <c r="F5246" s="270">
        <v>120.7578</v>
      </c>
      <c r="G5246" s="270">
        <v>1557.7184999999999</v>
      </c>
      <c r="H5246" s="270">
        <v>13618.269050000001</v>
      </c>
    </row>
    <row r="5247" spans="1:8">
      <c r="A5247" s="268">
        <v>42223</v>
      </c>
      <c r="B5247" s="269" t="s">
        <v>197</v>
      </c>
      <c r="C5247" s="270">
        <v>7525.7963</v>
      </c>
      <c r="D5247" s="270">
        <v>2840.5027999999998</v>
      </c>
      <c r="E5247" s="270">
        <v>1416.3907000000002</v>
      </c>
      <c r="F5247" s="270">
        <v>119.16915</v>
      </c>
      <c r="G5247" s="270">
        <v>1537.2216000000001</v>
      </c>
      <c r="H5247" s="270">
        <v>13439.080550000001</v>
      </c>
    </row>
    <row r="5248" spans="1:8">
      <c r="A5248" s="268">
        <v>42223</v>
      </c>
      <c r="B5248" s="269" t="s">
        <v>198</v>
      </c>
      <c r="C5248" s="270">
        <v>10674.68505</v>
      </c>
      <c r="D5248" s="270">
        <v>4029.0051000000003</v>
      </c>
      <c r="E5248" s="270">
        <v>2009.02685</v>
      </c>
      <c r="F5248" s="270">
        <v>169.03100000000001</v>
      </c>
      <c r="G5248" s="270">
        <v>2180.4148999999998</v>
      </c>
      <c r="H5248" s="270">
        <v>19062.162899999999</v>
      </c>
    </row>
    <row r="5249" spans="1:8">
      <c r="A5249" s="268">
        <v>42223</v>
      </c>
      <c r="B5249" s="269" t="s">
        <v>199</v>
      </c>
      <c r="C5249" s="270">
        <v>10760.69485</v>
      </c>
      <c r="D5249" s="270">
        <v>4061.4683</v>
      </c>
      <c r="E5249" s="270">
        <v>2025.21425</v>
      </c>
      <c r="F5249" s="270">
        <v>170.39269999999999</v>
      </c>
      <c r="G5249" s="270">
        <v>2197.9835499999999</v>
      </c>
      <c r="H5249" s="270">
        <v>19215.753649999999</v>
      </c>
    </row>
    <row r="5250" spans="1:8">
      <c r="A5250" s="268">
        <v>42223</v>
      </c>
      <c r="B5250" s="269" t="s">
        <v>200</v>
      </c>
      <c r="C5250" s="270">
        <v>11467.8804</v>
      </c>
      <c r="D5250" s="270">
        <v>4328.3852999999999</v>
      </c>
      <c r="E5250" s="270">
        <v>2158.3098</v>
      </c>
      <c r="F5250" s="270">
        <v>181.59059999999999</v>
      </c>
      <c r="G5250" s="270">
        <v>2342.4333999999999</v>
      </c>
      <c r="H5250" s="270">
        <v>20478.599499999997</v>
      </c>
    </row>
    <row r="5251" spans="1:8">
      <c r="A5251" s="268">
        <v>42223</v>
      </c>
      <c r="B5251" s="269" t="s">
        <v>201</v>
      </c>
      <c r="C5251" s="270">
        <v>9183.8606999999993</v>
      </c>
      <c r="D5251" s="270">
        <v>3466.3152999999998</v>
      </c>
      <c r="E5251" s="270">
        <v>1728.4460999999999</v>
      </c>
      <c r="F5251" s="270">
        <v>145.42394999999999</v>
      </c>
      <c r="G5251" s="270">
        <v>1875.8989999999999</v>
      </c>
      <c r="H5251" s="270">
        <v>16399.945049999995</v>
      </c>
    </row>
    <row r="5252" spans="1:8">
      <c r="A5252" s="268">
        <v>42223</v>
      </c>
      <c r="B5252" s="269" t="s">
        <v>202</v>
      </c>
      <c r="C5252" s="270">
        <v>3168.0018500000001</v>
      </c>
      <c r="D5252" s="270">
        <v>1195.7162499999999</v>
      </c>
      <c r="E5252" s="270">
        <v>596.23334999999997</v>
      </c>
      <c r="F5252" s="270">
        <v>50.164450000000002</v>
      </c>
      <c r="G5252" s="270">
        <v>647.09735000000001</v>
      </c>
      <c r="H5252" s="270">
        <v>5657.2132499999998</v>
      </c>
    </row>
    <row r="5253" spans="1:8">
      <c r="A5253" s="268">
        <v>42223</v>
      </c>
      <c r="B5253" s="269" t="s">
        <v>203</v>
      </c>
      <c r="C5253" s="270">
        <v>525.61109999999996</v>
      </c>
      <c r="D5253" s="270">
        <v>198.38405</v>
      </c>
      <c r="E5253" s="270">
        <v>98.922150000000002</v>
      </c>
      <c r="F5253" s="270">
        <v>8.3231999999999999</v>
      </c>
      <c r="G5253" s="270">
        <v>107.3618</v>
      </c>
      <c r="H5253" s="270">
        <v>938.60230000000001</v>
      </c>
    </row>
    <row r="5254" spans="1:8">
      <c r="A5254" s="268">
        <v>42223</v>
      </c>
      <c r="B5254" s="269" t="s">
        <v>204</v>
      </c>
      <c r="C5254" s="270">
        <v>38.226199999999999</v>
      </c>
      <c r="D5254" s="270">
        <v>14.427899999999999</v>
      </c>
      <c r="E5254" s="270">
        <v>7.1943999999999999</v>
      </c>
      <c r="F5254" s="270">
        <v>0.60519999999999996</v>
      </c>
      <c r="G5254" s="270">
        <v>7.8080999999999996</v>
      </c>
      <c r="H5254" s="270">
        <v>68.261799999999994</v>
      </c>
    </row>
    <row r="5255" spans="1:8">
      <c r="A5255" s="268">
        <v>42223</v>
      </c>
      <c r="B5255" s="269" t="s">
        <v>205</v>
      </c>
      <c r="C5255" s="270">
        <v>9.5565499999999997</v>
      </c>
      <c r="D5255" s="270">
        <v>3.6073999999999997</v>
      </c>
      <c r="E5255" s="270">
        <v>1.7986</v>
      </c>
      <c r="F5255" s="270">
        <v>0.15129999999999999</v>
      </c>
      <c r="G5255" s="270">
        <v>1.95245</v>
      </c>
      <c r="H5255" s="270">
        <v>17.066300000000002</v>
      </c>
    </row>
    <row r="5256" spans="1:8">
      <c r="A5256" s="268">
        <v>42223</v>
      </c>
      <c r="B5256" s="269" t="s">
        <v>71</v>
      </c>
      <c r="C5256" s="270">
        <v>0</v>
      </c>
      <c r="D5256" s="270">
        <v>0</v>
      </c>
      <c r="E5256" s="270">
        <v>0</v>
      </c>
      <c r="F5256" s="270">
        <v>0</v>
      </c>
      <c r="G5256" s="270">
        <v>0</v>
      </c>
      <c r="H5256" s="270">
        <v>0</v>
      </c>
    </row>
    <row r="5257" spans="1:8">
      <c r="A5257" s="268">
        <v>42223</v>
      </c>
      <c r="B5257" s="269" t="s">
        <v>206</v>
      </c>
      <c r="C5257" s="270">
        <v>0</v>
      </c>
      <c r="D5257" s="270">
        <v>0</v>
      </c>
      <c r="E5257" s="270">
        <v>0</v>
      </c>
      <c r="F5257" s="270">
        <v>0</v>
      </c>
      <c r="G5257" s="270">
        <v>0</v>
      </c>
      <c r="H5257" s="270">
        <v>0</v>
      </c>
    </row>
    <row r="5258" spans="1:8">
      <c r="A5258" s="268">
        <v>42224</v>
      </c>
      <c r="B5258" s="269" t="s">
        <v>185</v>
      </c>
      <c r="C5258" s="270">
        <v>0</v>
      </c>
      <c r="D5258" s="270">
        <v>0</v>
      </c>
      <c r="E5258" s="270">
        <v>0</v>
      </c>
      <c r="F5258" s="270">
        <v>0</v>
      </c>
      <c r="G5258" s="270">
        <v>0</v>
      </c>
      <c r="H5258" s="270">
        <v>0</v>
      </c>
    </row>
    <row r="5259" spans="1:8">
      <c r="A5259" s="268">
        <v>42224</v>
      </c>
      <c r="B5259" s="269" t="s">
        <v>186</v>
      </c>
      <c r="C5259" s="270">
        <v>0</v>
      </c>
      <c r="D5259" s="270">
        <v>0</v>
      </c>
      <c r="E5259" s="270">
        <v>0</v>
      </c>
      <c r="F5259" s="270">
        <v>0</v>
      </c>
      <c r="G5259" s="270">
        <v>0</v>
      </c>
      <c r="H5259" s="270">
        <v>0</v>
      </c>
    </row>
    <row r="5260" spans="1:8">
      <c r="A5260" s="268">
        <v>42224</v>
      </c>
      <c r="B5260" s="269" t="s">
        <v>187</v>
      </c>
      <c r="C5260" s="270">
        <v>0</v>
      </c>
      <c r="D5260" s="270">
        <v>0</v>
      </c>
      <c r="E5260" s="270">
        <v>0</v>
      </c>
      <c r="F5260" s="270">
        <v>0</v>
      </c>
      <c r="G5260" s="270">
        <v>0</v>
      </c>
      <c r="H5260" s="270">
        <v>0</v>
      </c>
    </row>
    <row r="5261" spans="1:8">
      <c r="A5261" s="268">
        <v>42224</v>
      </c>
      <c r="B5261" s="269" t="s">
        <v>188</v>
      </c>
      <c r="C5261" s="270">
        <v>0</v>
      </c>
      <c r="D5261" s="270">
        <v>0</v>
      </c>
      <c r="E5261" s="270">
        <v>0</v>
      </c>
      <c r="F5261" s="270">
        <v>0</v>
      </c>
      <c r="G5261" s="270">
        <v>0</v>
      </c>
      <c r="H5261" s="270">
        <v>0</v>
      </c>
    </row>
    <row r="5262" spans="1:8">
      <c r="A5262" s="268">
        <v>42224</v>
      </c>
      <c r="B5262" s="269" t="s">
        <v>189</v>
      </c>
      <c r="C5262" s="270">
        <v>0</v>
      </c>
      <c r="D5262" s="270">
        <v>0</v>
      </c>
      <c r="E5262" s="270">
        <v>0</v>
      </c>
      <c r="F5262" s="270">
        <v>0</v>
      </c>
      <c r="G5262" s="270">
        <v>0</v>
      </c>
      <c r="H5262" s="270">
        <v>0</v>
      </c>
    </row>
    <row r="5263" spans="1:8">
      <c r="A5263" s="268">
        <v>42224</v>
      </c>
      <c r="B5263" s="269" t="s">
        <v>190</v>
      </c>
      <c r="C5263" s="270">
        <v>0</v>
      </c>
      <c r="D5263" s="270">
        <v>0</v>
      </c>
      <c r="E5263" s="270">
        <v>0</v>
      </c>
      <c r="F5263" s="270">
        <v>0</v>
      </c>
      <c r="G5263" s="270">
        <v>0</v>
      </c>
      <c r="H5263" s="270">
        <v>0</v>
      </c>
    </row>
    <row r="5264" spans="1:8">
      <c r="A5264" s="268">
        <v>42224</v>
      </c>
      <c r="B5264" s="269" t="s">
        <v>191</v>
      </c>
      <c r="C5264" s="270">
        <v>38.226199999999999</v>
      </c>
      <c r="D5264" s="270">
        <v>14.427899999999999</v>
      </c>
      <c r="E5264" s="270">
        <v>7.1943999999999999</v>
      </c>
      <c r="F5264" s="270">
        <v>0.60519999999999996</v>
      </c>
      <c r="G5264" s="270">
        <v>7.8080999999999996</v>
      </c>
      <c r="H5264" s="270">
        <v>68.261799999999994</v>
      </c>
    </row>
    <row r="5265" spans="1:8">
      <c r="A5265" s="268">
        <v>42224</v>
      </c>
      <c r="B5265" s="269" t="s">
        <v>192</v>
      </c>
      <c r="C5265" s="270">
        <v>678.51589999999999</v>
      </c>
      <c r="D5265" s="270">
        <v>256.09649999999999</v>
      </c>
      <c r="E5265" s="270">
        <v>127.69975000000001</v>
      </c>
      <c r="F5265" s="270">
        <v>10.744</v>
      </c>
      <c r="G5265" s="270">
        <v>138.5942</v>
      </c>
      <c r="H5265" s="270">
        <v>1211.6503499999999</v>
      </c>
    </row>
    <row r="5266" spans="1:8">
      <c r="A5266" s="268">
        <v>42224</v>
      </c>
      <c r="B5266" s="269" t="s">
        <v>193</v>
      </c>
      <c r="C5266" s="270">
        <v>2828.7438999999999</v>
      </c>
      <c r="D5266" s="270">
        <v>1067.6679999999999</v>
      </c>
      <c r="E5266" s="270">
        <v>532.38304999999991</v>
      </c>
      <c r="F5266" s="270">
        <v>44.792450000000002</v>
      </c>
      <c r="G5266" s="270">
        <v>577.80025000000001</v>
      </c>
      <c r="H5266" s="270">
        <v>5051.3876499999997</v>
      </c>
    </row>
    <row r="5267" spans="1:8">
      <c r="A5267" s="268">
        <v>42224</v>
      </c>
      <c r="B5267" s="269" t="s">
        <v>65</v>
      </c>
      <c r="C5267" s="270">
        <v>6130.5374499999998</v>
      </c>
      <c r="D5267" s="270">
        <v>2313.8827500000002</v>
      </c>
      <c r="E5267" s="270">
        <v>1153.7967999999998</v>
      </c>
      <c r="F5267" s="270">
        <v>97.075100000000006</v>
      </c>
      <c r="G5267" s="270">
        <v>1252.22595</v>
      </c>
      <c r="H5267" s="270">
        <v>10947.518050000001</v>
      </c>
    </row>
    <row r="5268" spans="1:8">
      <c r="A5268" s="268">
        <v>42224</v>
      </c>
      <c r="B5268" s="269" t="s">
        <v>194</v>
      </c>
      <c r="C5268" s="270">
        <v>10091.73465</v>
      </c>
      <c r="D5268" s="270">
        <v>3808.9791999999998</v>
      </c>
      <c r="E5268" s="270">
        <v>1899.3122499999999</v>
      </c>
      <c r="F5268" s="270">
        <v>159.79999999999998</v>
      </c>
      <c r="G5268" s="270">
        <v>2061.3409499999998</v>
      </c>
      <c r="H5268" s="270">
        <v>18021.16705</v>
      </c>
    </row>
    <row r="5269" spans="1:8">
      <c r="A5269" s="268">
        <v>42224</v>
      </c>
      <c r="B5269" s="269" t="s">
        <v>195</v>
      </c>
      <c r="C5269" s="270">
        <v>12523.881299999999</v>
      </c>
      <c r="D5269" s="270">
        <v>4726.9570999999996</v>
      </c>
      <c r="E5269" s="270">
        <v>2357.0542500000001</v>
      </c>
      <c r="F5269" s="270">
        <v>198.31264999999999</v>
      </c>
      <c r="G5269" s="270">
        <v>2558.13195</v>
      </c>
      <c r="H5269" s="270">
        <v>22364.33725</v>
      </c>
    </row>
    <row r="5270" spans="1:8">
      <c r="A5270" s="268">
        <v>42224</v>
      </c>
      <c r="B5270" s="269" t="s">
        <v>196</v>
      </c>
      <c r="C5270" s="270">
        <v>12963.48345</v>
      </c>
      <c r="D5270" s="270">
        <v>4892.8788000000004</v>
      </c>
      <c r="E5270" s="270">
        <v>2439.7890000000002</v>
      </c>
      <c r="F5270" s="270">
        <v>205.27329999999998</v>
      </c>
      <c r="G5270" s="270">
        <v>2647.9259499999998</v>
      </c>
      <c r="H5270" s="270">
        <v>23149.350499999997</v>
      </c>
    </row>
    <row r="5271" spans="1:8">
      <c r="A5271" s="268">
        <v>42224</v>
      </c>
      <c r="B5271" s="269" t="s">
        <v>197</v>
      </c>
      <c r="C5271" s="270">
        <v>12222.849550000001</v>
      </c>
      <c r="D5271" s="270">
        <v>4613.3367499999995</v>
      </c>
      <c r="E5271" s="270">
        <v>2300.3983499999999</v>
      </c>
      <c r="F5271" s="270">
        <v>193.54585</v>
      </c>
      <c r="G5271" s="270">
        <v>2496.6437999999998</v>
      </c>
      <c r="H5271" s="270">
        <v>21826.774299999997</v>
      </c>
    </row>
    <row r="5272" spans="1:8">
      <c r="A5272" s="268">
        <v>42224</v>
      </c>
      <c r="B5272" s="269" t="s">
        <v>198</v>
      </c>
      <c r="C5272" s="270">
        <v>13106.831699999999</v>
      </c>
      <c r="D5272" s="270">
        <v>4946.9829999999993</v>
      </c>
      <c r="E5272" s="270">
        <v>2466.768</v>
      </c>
      <c r="F5272" s="270">
        <v>207.54365000000001</v>
      </c>
      <c r="G5272" s="270">
        <v>2677.2058999999999</v>
      </c>
      <c r="H5272" s="270">
        <v>23405.332249999999</v>
      </c>
    </row>
    <row r="5273" spans="1:8">
      <c r="A5273" s="268">
        <v>42224</v>
      </c>
      <c r="B5273" s="269" t="s">
        <v>199</v>
      </c>
      <c r="C5273" s="270">
        <v>13097.275149999999</v>
      </c>
      <c r="D5273" s="270">
        <v>4943.3764499999997</v>
      </c>
      <c r="E5273" s="270">
        <v>2464.9694</v>
      </c>
      <c r="F5273" s="270">
        <v>207.39234999999999</v>
      </c>
      <c r="G5273" s="270">
        <v>2675.2543000000001</v>
      </c>
      <c r="H5273" s="270">
        <v>23388.267649999998</v>
      </c>
    </row>
    <row r="5274" spans="1:8">
      <c r="A5274" s="268">
        <v>42224</v>
      </c>
      <c r="B5274" s="269" t="s">
        <v>200</v>
      </c>
      <c r="C5274" s="270">
        <v>11095.1741</v>
      </c>
      <c r="D5274" s="270">
        <v>4187.7128499999999</v>
      </c>
      <c r="E5274" s="270">
        <v>2088.1644000000001</v>
      </c>
      <c r="F5274" s="270">
        <v>175.68905000000001</v>
      </c>
      <c r="G5274" s="270">
        <v>2266.3039999999996</v>
      </c>
      <c r="H5274" s="270">
        <v>19813.044399999999</v>
      </c>
    </row>
    <row r="5275" spans="1:8">
      <c r="A5275" s="268">
        <v>42224</v>
      </c>
      <c r="B5275" s="269" t="s">
        <v>201</v>
      </c>
      <c r="C5275" s="270">
        <v>9136.077949999999</v>
      </c>
      <c r="D5275" s="270">
        <v>3448.28</v>
      </c>
      <c r="E5275" s="270">
        <v>1719.4530999999999</v>
      </c>
      <c r="F5275" s="270">
        <v>144.66745</v>
      </c>
      <c r="G5275" s="270">
        <v>1866.1384499999999</v>
      </c>
      <c r="H5275" s="270">
        <v>16314.616949999998</v>
      </c>
    </row>
    <row r="5276" spans="1:8">
      <c r="A5276" s="268">
        <v>42224</v>
      </c>
      <c r="B5276" s="269" t="s">
        <v>202</v>
      </c>
      <c r="C5276" s="270">
        <v>5045.8677499999994</v>
      </c>
      <c r="D5276" s="270">
        <v>1904.4895999999999</v>
      </c>
      <c r="E5276" s="270">
        <v>949.65654999999992</v>
      </c>
      <c r="F5276" s="270">
        <v>79.899999999999991</v>
      </c>
      <c r="G5276" s="270">
        <v>1030.6709000000001</v>
      </c>
      <c r="H5276" s="270">
        <v>9010.5848000000005</v>
      </c>
    </row>
    <row r="5277" spans="1:8">
      <c r="A5277" s="268">
        <v>42224</v>
      </c>
      <c r="B5277" s="269" t="s">
        <v>203</v>
      </c>
      <c r="C5277" s="270">
        <v>1901.7568499999998</v>
      </c>
      <c r="D5277" s="270">
        <v>717.79014999999993</v>
      </c>
      <c r="E5277" s="270">
        <v>357.91969999999998</v>
      </c>
      <c r="F5277" s="270">
        <v>30.113799999999998</v>
      </c>
      <c r="G5277" s="270">
        <v>388.45339999999999</v>
      </c>
      <c r="H5277" s="270">
        <v>3396.0338999999994</v>
      </c>
    </row>
    <row r="5278" spans="1:8">
      <c r="A5278" s="268">
        <v>42224</v>
      </c>
      <c r="B5278" s="269" t="s">
        <v>204</v>
      </c>
      <c r="C5278" s="270">
        <v>210.2441</v>
      </c>
      <c r="D5278" s="270">
        <v>79.353449999999995</v>
      </c>
      <c r="E5278" s="270">
        <v>39.569200000000002</v>
      </c>
      <c r="F5278" s="270">
        <v>3.3294499999999996</v>
      </c>
      <c r="G5278" s="270">
        <v>42.94455</v>
      </c>
      <c r="H5278" s="270">
        <v>375.44074999999998</v>
      </c>
    </row>
    <row r="5279" spans="1:8">
      <c r="A5279" s="268">
        <v>42224</v>
      </c>
      <c r="B5279" s="269" t="s">
        <v>205</v>
      </c>
      <c r="C5279" s="270">
        <v>9.5565499999999997</v>
      </c>
      <c r="D5279" s="270">
        <v>3.6073999999999997</v>
      </c>
      <c r="E5279" s="270">
        <v>1.7986</v>
      </c>
      <c r="F5279" s="270">
        <v>0.15129999999999999</v>
      </c>
      <c r="G5279" s="270">
        <v>1.95245</v>
      </c>
      <c r="H5279" s="270">
        <v>17.066300000000002</v>
      </c>
    </row>
    <row r="5280" spans="1:8">
      <c r="A5280" s="268">
        <v>42224</v>
      </c>
      <c r="B5280" s="269" t="s">
        <v>71</v>
      </c>
      <c r="C5280" s="270">
        <v>0</v>
      </c>
      <c r="D5280" s="270">
        <v>0</v>
      </c>
      <c r="E5280" s="270">
        <v>0</v>
      </c>
      <c r="F5280" s="270">
        <v>0</v>
      </c>
      <c r="G5280" s="270">
        <v>0</v>
      </c>
      <c r="H5280" s="270">
        <v>0</v>
      </c>
    </row>
    <row r="5281" spans="1:8">
      <c r="A5281" s="268">
        <v>42224</v>
      </c>
      <c r="B5281" s="269" t="s">
        <v>206</v>
      </c>
      <c r="C5281" s="270">
        <v>0</v>
      </c>
      <c r="D5281" s="270">
        <v>0</v>
      </c>
      <c r="E5281" s="270">
        <v>0</v>
      </c>
      <c r="F5281" s="270">
        <v>0</v>
      </c>
      <c r="G5281" s="270">
        <v>0</v>
      </c>
      <c r="H5281" s="270">
        <v>0</v>
      </c>
    </row>
    <row r="5282" spans="1:8">
      <c r="A5282" s="268">
        <v>42225</v>
      </c>
      <c r="B5282" s="269" t="s">
        <v>185</v>
      </c>
      <c r="C5282" s="270">
        <v>0</v>
      </c>
      <c r="D5282" s="270">
        <v>0</v>
      </c>
      <c r="E5282" s="270">
        <v>0</v>
      </c>
      <c r="F5282" s="270">
        <v>0</v>
      </c>
      <c r="G5282" s="270">
        <v>0</v>
      </c>
      <c r="H5282" s="270">
        <v>0</v>
      </c>
    </row>
    <row r="5283" spans="1:8">
      <c r="A5283" s="268">
        <v>42225</v>
      </c>
      <c r="B5283" s="269" t="s">
        <v>186</v>
      </c>
      <c r="C5283" s="270">
        <v>0</v>
      </c>
      <c r="D5283" s="270">
        <v>0</v>
      </c>
      <c r="E5283" s="270">
        <v>0</v>
      </c>
      <c r="F5283" s="270">
        <v>0</v>
      </c>
      <c r="G5283" s="270">
        <v>0</v>
      </c>
      <c r="H5283" s="270">
        <v>0</v>
      </c>
    </row>
    <row r="5284" spans="1:8">
      <c r="A5284" s="268">
        <v>42225</v>
      </c>
      <c r="B5284" s="269" t="s">
        <v>187</v>
      </c>
      <c r="C5284" s="270">
        <v>0</v>
      </c>
      <c r="D5284" s="270">
        <v>0</v>
      </c>
      <c r="E5284" s="270">
        <v>0</v>
      </c>
      <c r="F5284" s="270">
        <v>0</v>
      </c>
      <c r="G5284" s="270">
        <v>0</v>
      </c>
      <c r="H5284" s="270">
        <v>0</v>
      </c>
    </row>
    <row r="5285" spans="1:8">
      <c r="A5285" s="268">
        <v>42225</v>
      </c>
      <c r="B5285" s="269" t="s">
        <v>188</v>
      </c>
      <c r="C5285" s="270">
        <v>0</v>
      </c>
      <c r="D5285" s="270">
        <v>0</v>
      </c>
      <c r="E5285" s="270">
        <v>0</v>
      </c>
      <c r="F5285" s="270">
        <v>0</v>
      </c>
      <c r="G5285" s="270">
        <v>0</v>
      </c>
      <c r="H5285" s="270">
        <v>0</v>
      </c>
    </row>
    <row r="5286" spans="1:8">
      <c r="A5286" s="268">
        <v>42225</v>
      </c>
      <c r="B5286" s="269" t="s">
        <v>189</v>
      </c>
      <c r="C5286" s="270">
        <v>0</v>
      </c>
      <c r="D5286" s="270">
        <v>0</v>
      </c>
      <c r="E5286" s="270">
        <v>0</v>
      </c>
      <c r="F5286" s="270">
        <v>0</v>
      </c>
      <c r="G5286" s="270">
        <v>0</v>
      </c>
      <c r="H5286" s="270">
        <v>0</v>
      </c>
    </row>
    <row r="5287" spans="1:8">
      <c r="A5287" s="268">
        <v>42225</v>
      </c>
      <c r="B5287" s="269" t="s">
        <v>190</v>
      </c>
      <c r="C5287" s="270">
        <v>0</v>
      </c>
      <c r="D5287" s="270">
        <v>0</v>
      </c>
      <c r="E5287" s="270">
        <v>0</v>
      </c>
      <c r="F5287" s="270">
        <v>0</v>
      </c>
      <c r="G5287" s="270">
        <v>0</v>
      </c>
      <c r="H5287" s="270">
        <v>0</v>
      </c>
    </row>
    <row r="5288" spans="1:8">
      <c r="A5288" s="268">
        <v>42225</v>
      </c>
      <c r="B5288" s="269" t="s">
        <v>191</v>
      </c>
      <c r="C5288" s="270">
        <v>33.448349999999998</v>
      </c>
      <c r="D5288" s="270">
        <v>12.6242</v>
      </c>
      <c r="E5288" s="270">
        <v>6.2950999999999997</v>
      </c>
      <c r="F5288" s="270">
        <v>0.52954999999999997</v>
      </c>
      <c r="G5288" s="270">
        <v>6.8323</v>
      </c>
      <c r="H5288" s="270">
        <v>59.729499999999994</v>
      </c>
    </row>
    <row r="5289" spans="1:8">
      <c r="A5289" s="268">
        <v>42225</v>
      </c>
      <c r="B5289" s="269" t="s">
        <v>192</v>
      </c>
      <c r="C5289" s="270">
        <v>640.28970000000004</v>
      </c>
      <c r="D5289" s="270">
        <v>241.66774999999998</v>
      </c>
      <c r="E5289" s="270">
        <v>120.50534999999998</v>
      </c>
      <c r="F5289" s="270">
        <v>10.1388</v>
      </c>
      <c r="G5289" s="270">
        <v>130.7861</v>
      </c>
      <c r="H5289" s="270">
        <v>1143.3877</v>
      </c>
    </row>
    <row r="5290" spans="1:8">
      <c r="A5290" s="268">
        <v>42225</v>
      </c>
      <c r="B5290" s="269" t="s">
        <v>193</v>
      </c>
      <c r="C5290" s="270">
        <v>2833.5217499999999</v>
      </c>
      <c r="D5290" s="270">
        <v>1069.4717000000001</v>
      </c>
      <c r="E5290" s="270">
        <v>533.28234999999995</v>
      </c>
      <c r="F5290" s="270">
        <v>44.868099999999998</v>
      </c>
      <c r="G5290" s="270">
        <v>578.77604999999994</v>
      </c>
      <c r="H5290" s="270">
        <v>5059.9199499999995</v>
      </c>
    </row>
    <row r="5291" spans="1:8">
      <c r="A5291" s="268">
        <v>42225</v>
      </c>
      <c r="B5291" s="269" t="s">
        <v>65</v>
      </c>
      <c r="C5291" s="270">
        <v>6336.0037000000002</v>
      </c>
      <c r="D5291" s="270">
        <v>2391.4324999999999</v>
      </c>
      <c r="E5291" s="270">
        <v>1192.46585</v>
      </c>
      <c r="F5291" s="270">
        <v>100.3289</v>
      </c>
      <c r="G5291" s="270">
        <v>1294.1947</v>
      </c>
      <c r="H5291" s="270">
        <v>11314.425649999999</v>
      </c>
    </row>
    <row r="5292" spans="1:8">
      <c r="A5292" s="268">
        <v>42225</v>
      </c>
      <c r="B5292" s="269" t="s">
        <v>194</v>
      </c>
      <c r="C5292" s="270">
        <v>10215.970650000001</v>
      </c>
      <c r="D5292" s="270">
        <v>3855.8694499999997</v>
      </c>
      <c r="E5292" s="270">
        <v>1922.6940499999998</v>
      </c>
      <c r="F5292" s="270">
        <v>161.76689999999999</v>
      </c>
      <c r="G5292" s="270">
        <v>2086.7177000000001</v>
      </c>
      <c r="H5292" s="270">
        <v>18243.018749999996</v>
      </c>
    </row>
    <row r="5293" spans="1:8">
      <c r="A5293" s="268">
        <v>42225</v>
      </c>
      <c r="B5293" s="269" t="s">
        <v>195</v>
      </c>
      <c r="C5293" s="270">
        <v>13512.985499999999</v>
      </c>
      <c r="D5293" s="270">
        <v>5100.2804999999998</v>
      </c>
      <c r="E5293" s="270">
        <v>2543.2085000000002</v>
      </c>
      <c r="F5293" s="270">
        <v>213.97475</v>
      </c>
      <c r="G5293" s="270">
        <v>2760.1667499999999</v>
      </c>
      <c r="H5293" s="270">
        <v>24130.616000000002</v>
      </c>
    </row>
    <row r="5294" spans="1:8">
      <c r="A5294" s="268">
        <v>42225</v>
      </c>
      <c r="B5294" s="269" t="s">
        <v>196</v>
      </c>
      <c r="C5294" s="270">
        <v>15605.874199999998</v>
      </c>
      <c r="D5294" s="270">
        <v>5890.2101499999999</v>
      </c>
      <c r="E5294" s="270">
        <v>2937.1001999999999</v>
      </c>
      <c r="F5294" s="270">
        <v>247.11539999999999</v>
      </c>
      <c r="G5294" s="270">
        <v>3187.6615000000002</v>
      </c>
      <c r="H5294" s="270">
        <v>27867.961449999999</v>
      </c>
    </row>
    <row r="5295" spans="1:8">
      <c r="A5295" s="268">
        <v>42225</v>
      </c>
      <c r="B5295" s="269" t="s">
        <v>197</v>
      </c>
      <c r="C5295" s="270">
        <v>16270.055699999999</v>
      </c>
      <c r="D5295" s="270">
        <v>6140.8963999999996</v>
      </c>
      <c r="E5295" s="270">
        <v>3062.10205</v>
      </c>
      <c r="F5295" s="270">
        <v>257.63244999999995</v>
      </c>
      <c r="G5295" s="270">
        <v>3323.3274499999998</v>
      </c>
      <c r="H5295" s="270">
        <v>29054.014049999998</v>
      </c>
    </row>
    <row r="5296" spans="1:8">
      <c r="A5296" s="268">
        <v>42225</v>
      </c>
      <c r="B5296" s="269" t="s">
        <v>198</v>
      </c>
      <c r="C5296" s="270">
        <v>16599.757099999999</v>
      </c>
      <c r="D5296" s="270">
        <v>6265.3372499999996</v>
      </c>
      <c r="E5296" s="270">
        <v>3124.1537499999999</v>
      </c>
      <c r="F5296" s="270">
        <v>262.85314999999997</v>
      </c>
      <c r="G5296" s="270">
        <v>3390.6720999999998</v>
      </c>
      <c r="H5296" s="270">
        <v>29642.773349999999</v>
      </c>
    </row>
    <row r="5297" spans="1:8">
      <c r="A5297" s="268">
        <v>42225</v>
      </c>
      <c r="B5297" s="269" t="s">
        <v>199</v>
      </c>
      <c r="C5297" s="270">
        <v>14893.909949999999</v>
      </c>
      <c r="D5297" s="270">
        <v>5621.4902999999995</v>
      </c>
      <c r="E5297" s="270">
        <v>2803.1044999999999</v>
      </c>
      <c r="F5297" s="270">
        <v>235.84099999999998</v>
      </c>
      <c r="G5297" s="270">
        <v>3042.2349999999997</v>
      </c>
      <c r="H5297" s="270">
        <v>26596.580749999997</v>
      </c>
    </row>
    <row r="5298" spans="1:8">
      <c r="A5298" s="268">
        <v>42225</v>
      </c>
      <c r="B5298" s="269" t="s">
        <v>200</v>
      </c>
      <c r="C5298" s="270">
        <v>13250.17995</v>
      </c>
      <c r="D5298" s="270">
        <v>5001.0880499999994</v>
      </c>
      <c r="E5298" s="270">
        <v>2493.7470000000003</v>
      </c>
      <c r="F5298" s="270">
        <v>209.81315000000001</v>
      </c>
      <c r="G5298" s="270">
        <v>2706.4866999999999</v>
      </c>
      <c r="H5298" s="270">
        <v>23661.314849999999</v>
      </c>
    </row>
    <row r="5299" spans="1:8">
      <c r="A5299" s="268">
        <v>42225</v>
      </c>
      <c r="B5299" s="269" t="s">
        <v>201</v>
      </c>
      <c r="C5299" s="270">
        <v>9547.0104499999998</v>
      </c>
      <c r="D5299" s="270">
        <v>3603.3803499999995</v>
      </c>
      <c r="E5299" s="270">
        <v>1796.7928999999997</v>
      </c>
      <c r="F5299" s="270">
        <v>151.17420000000001</v>
      </c>
      <c r="G5299" s="270">
        <v>1950.0759499999999</v>
      </c>
      <c r="H5299" s="270">
        <v>17048.433849999998</v>
      </c>
    </row>
    <row r="5300" spans="1:8">
      <c r="A5300" s="268">
        <v>42225</v>
      </c>
      <c r="B5300" s="269" t="s">
        <v>202</v>
      </c>
      <c r="C5300" s="270">
        <v>5064.9808499999999</v>
      </c>
      <c r="D5300" s="270">
        <v>1911.70355</v>
      </c>
      <c r="E5300" s="270">
        <v>953.25374999999985</v>
      </c>
      <c r="F5300" s="270">
        <v>80.20259999999999</v>
      </c>
      <c r="G5300" s="270">
        <v>1034.5749499999999</v>
      </c>
      <c r="H5300" s="270">
        <v>9044.7157000000007</v>
      </c>
    </row>
    <row r="5301" spans="1:8">
      <c r="A5301" s="268">
        <v>42225</v>
      </c>
      <c r="B5301" s="269" t="s">
        <v>203</v>
      </c>
      <c r="C5301" s="270">
        <v>1858.7519499999999</v>
      </c>
      <c r="D5301" s="270">
        <v>701.55939999999998</v>
      </c>
      <c r="E5301" s="270">
        <v>349.82599999999996</v>
      </c>
      <c r="F5301" s="270">
        <v>29.432950000000002</v>
      </c>
      <c r="G5301" s="270">
        <v>379.66950000000003</v>
      </c>
      <c r="H5301" s="270">
        <v>3319.2397999999998</v>
      </c>
    </row>
    <row r="5302" spans="1:8">
      <c r="A5302" s="268">
        <v>42225</v>
      </c>
      <c r="B5302" s="269" t="s">
        <v>204</v>
      </c>
      <c r="C5302" s="270">
        <v>191.131</v>
      </c>
      <c r="D5302" s="270">
        <v>72.139499999999998</v>
      </c>
      <c r="E5302" s="270">
        <v>35.972000000000001</v>
      </c>
      <c r="F5302" s="270">
        <v>3.02685</v>
      </c>
      <c r="G5302" s="270">
        <v>39.040500000000002</v>
      </c>
      <c r="H5302" s="270">
        <v>341.30984999999998</v>
      </c>
    </row>
    <row r="5303" spans="1:8">
      <c r="A5303" s="268">
        <v>42225</v>
      </c>
      <c r="B5303" s="269" t="s">
        <v>205</v>
      </c>
      <c r="C5303" s="270">
        <v>4.7786999999999997</v>
      </c>
      <c r="D5303" s="270">
        <v>1.8036999999999999</v>
      </c>
      <c r="E5303" s="270">
        <v>0.89929999999999999</v>
      </c>
      <c r="F5303" s="270">
        <v>7.5649999999999995E-2</v>
      </c>
      <c r="G5303" s="270">
        <v>0.97579999999999989</v>
      </c>
      <c r="H5303" s="270">
        <v>8.5331499999999991</v>
      </c>
    </row>
    <row r="5304" spans="1:8">
      <c r="A5304" s="268">
        <v>42225</v>
      </c>
      <c r="B5304" s="269" t="s">
        <v>71</v>
      </c>
      <c r="C5304" s="270">
        <v>0</v>
      </c>
      <c r="D5304" s="270">
        <v>0</v>
      </c>
      <c r="E5304" s="270">
        <v>0</v>
      </c>
      <c r="F5304" s="270">
        <v>0</v>
      </c>
      <c r="G5304" s="270">
        <v>0</v>
      </c>
      <c r="H5304" s="270">
        <v>0</v>
      </c>
    </row>
    <row r="5305" spans="1:8">
      <c r="A5305" s="268">
        <v>42225</v>
      </c>
      <c r="B5305" s="269" t="s">
        <v>206</v>
      </c>
      <c r="C5305" s="270">
        <v>0</v>
      </c>
      <c r="D5305" s="270">
        <v>0</v>
      </c>
      <c r="E5305" s="270">
        <v>0</v>
      </c>
      <c r="F5305" s="270">
        <v>0</v>
      </c>
      <c r="G5305" s="270">
        <v>0</v>
      </c>
      <c r="H5305" s="270">
        <v>0</v>
      </c>
    </row>
    <row r="5306" spans="1:8">
      <c r="A5306" s="268">
        <v>42226</v>
      </c>
      <c r="B5306" s="269" t="s">
        <v>185</v>
      </c>
      <c r="C5306" s="270">
        <v>0</v>
      </c>
      <c r="D5306" s="270">
        <v>0</v>
      </c>
      <c r="E5306" s="270">
        <v>0</v>
      </c>
      <c r="F5306" s="270">
        <v>0</v>
      </c>
      <c r="G5306" s="270">
        <v>0</v>
      </c>
      <c r="H5306" s="270">
        <v>0</v>
      </c>
    </row>
    <row r="5307" spans="1:8">
      <c r="A5307" s="268">
        <v>42226</v>
      </c>
      <c r="B5307" s="269" t="s">
        <v>186</v>
      </c>
      <c r="C5307" s="270">
        <v>14.335249999999998</v>
      </c>
      <c r="D5307" s="270">
        <v>5.4102500000000004</v>
      </c>
      <c r="E5307" s="270">
        <v>2.6978999999999997</v>
      </c>
      <c r="F5307" s="270">
        <v>0.22695000000000001</v>
      </c>
      <c r="G5307" s="270">
        <v>2.9282499999999998</v>
      </c>
      <c r="H5307" s="270">
        <v>25.598599999999998</v>
      </c>
    </row>
    <row r="5308" spans="1:8">
      <c r="A5308" s="268">
        <v>42226</v>
      </c>
      <c r="B5308" s="269" t="s">
        <v>187</v>
      </c>
      <c r="C5308" s="270">
        <v>0</v>
      </c>
      <c r="D5308" s="270">
        <v>0</v>
      </c>
      <c r="E5308" s="270">
        <v>0</v>
      </c>
      <c r="F5308" s="270">
        <v>0</v>
      </c>
      <c r="G5308" s="270">
        <v>0</v>
      </c>
      <c r="H5308" s="270">
        <v>0</v>
      </c>
    </row>
    <row r="5309" spans="1:8">
      <c r="A5309" s="268">
        <v>42226</v>
      </c>
      <c r="B5309" s="269" t="s">
        <v>188</v>
      </c>
      <c r="C5309" s="270">
        <v>0</v>
      </c>
      <c r="D5309" s="270">
        <v>0</v>
      </c>
      <c r="E5309" s="270">
        <v>0</v>
      </c>
      <c r="F5309" s="270">
        <v>0</v>
      </c>
      <c r="G5309" s="270">
        <v>0</v>
      </c>
      <c r="H5309" s="270">
        <v>0</v>
      </c>
    </row>
    <row r="5310" spans="1:8">
      <c r="A5310" s="268">
        <v>42226</v>
      </c>
      <c r="B5310" s="269" t="s">
        <v>189</v>
      </c>
      <c r="C5310" s="270">
        <v>0</v>
      </c>
      <c r="D5310" s="270">
        <v>0</v>
      </c>
      <c r="E5310" s="270">
        <v>0</v>
      </c>
      <c r="F5310" s="270">
        <v>0</v>
      </c>
      <c r="G5310" s="270">
        <v>0</v>
      </c>
      <c r="H5310" s="270">
        <v>0</v>
      </c>
    </row>
    <row r="5311" spans="1:8">
      <c r="A5311" s="268">
        <v>42226</v>
      </c>
      <c r="B5311" s="269" t="s">
        <v>190</v>
      </c>
      <c r="C5311" s="270">
        <v>0</v>
      </c>
      <c r="D5311" s="270">
        <v>0</v>
      </c>
      <c r="E5311" s="270">
        <v>0</v>
      </c>
      <c r="F5311" s="270">
        <v>0</v>
      </c>
      <c r="G5311" s="270">
        <v>0</v>
      </c>
      <c r="H5311" s="270">
        <v>0</v>
      </c>
    </row>
    <row r="5312" spans="1:8">
      <c r="A5312" s="268">
        <v>42226</v>
      </c>
      <c r="B5312" s="269" t="s">
        <v>191</v>
      </c>
      <c r="C5312" s="270">
        <v>43.004899999999999</v>
      </c>
      <c r="D5312" s="270">
        <v>16.2316</v>
      </c>
      <c r="E5312" s="270">
        <v>8.0937000000000001</v>
      </c>
      <c r="F5312" s="270">
        <v>0.68085000000000007</v>
      </c>
      <c r="G5312" s="270">
        <v>8.7838999999999992</v>
      </c>
      <c r="H5312" s="270">
        <v>76.79495</v>
      </c>
    </row>
    <row r="5313" spans="1:8">
      <c r="A5313" s="268">
        <v>42226</v>
      </c>
      <c r="B5313" s="269" t="s">
        <v>192</v>
      </c>
      <c r="C5313" s="270">
        <v>745.4126</v>
      </c>
      <c r="D5313" s="270">
        <v>281.3449</v>
      </c>
      <c r="E5313" s="270">
        <v>140.28995</v>
      </c>
      <c r="F5313" s="270">
        <v>11.803099999999999</v>
      </c>
      <c r="G5313" s="270">
        <v>152.25794999999999</v>
      </c>
      <c r="H5313" s="270">
        <v>1331.1085</v>
      </c>
    </row>
    <row r="5314" spans="1:8">
      <c r="A5314" s="268">
        <v>42226</v>
      </c>
      <c r="B5314" s="269" t="s">
        <v>193</v>
      </c>
      <c r="C5314" s="270">
        <v>2728.3996999999999</v>
      </c>
      <c r="D5314" s="270">
        <v>1029.7945499999998</v>
      </c>
      <c r="E5314" s="270">
        <v>513.49775</v>
      </c>
      <c r="F5314" s="270">
        <v>43.203800000000001</v>
      </c>
      <c r="G5314" s="270">
        <v>557.30420000000004</v>
      </c>
      <c r="H5314" s="270">
        <v>4872.2</v>
      </c>
    </row>
    <row r="5315" spans="1:8">
      <c r="A5315" s="268">
        <v>42226</v>
      </c>
      <c r="B5315" s="269" t="s">
        <v>65</v>
      </c>
      <c r="C5315" s="270">
        <v>5733.9402</v>
      </c>
      <c r="D5315" s="270">
        <v>2164.19265</v>
      </c>
      <c r="E5315" s="270">
        <v>1079.1549</v>
      </c>
      <c r="F5315" s="270">
        <v>90.795299999999997</v>
      </c>
      <c r="G5315" s="270">
        <v>1171.2166999999999</v>
      </c>
      <c r="H5315" s="270">
        <v>10239.299749999998</v>
      </c>
    </row>
    <row r="5316" spans="1:8">
      <c r="A5316" s="268">
        <v>42226</v>
      </c>
      <c r="B5316" s="269" t="s">
        <v>194</v>
      </c>
      <c r="C5316" s="270">
        <v>8954.5034999999989</v>
      </c>
      <c r="D5316" s="270">
        <v>3379.7470499999999</v>
      </c>
      <c r="E5316" s="270">
        <v>1685.2805499999999</v>
      </c>
      <c r="F5316" s="270">
        <v>141.7919</v>
      </c>
      <c r="G5316" s="270">
        <v>1829.0495499999997</v>
      </c>
      <c r="H5316" s="270">
        <v>15990.372549999998</v>
      </c>
    </row>
    <row r="5317" spans="1:8">
      <c r="A5317" s="268">
        <v>42226</v>
      </c>
      <c r="B5317" s="269" t="s">
        <v>195</v>
      </c>
      <c r="C5317" s="270">
        <v>12055.609499999999</v>
      </c>
      <c r="D5317" s="270">
        <v>4550.2148999999999</v>
      </c>
      <c r="E5317" s="270">
        <v>2268.9228499999999</v>
      </c>
      <c r="F5317" s="270">
        <v>190.89725000000001</v>
      </c>
      <c r="G5317" s="270">
        <v>2462.48315</v>
      </c>
      <c r="H5317" s="270">
        <v>21528.127649999999</v>
      </c>
    </row>
    <row r="5318" spans="1:8">
      <c r="A5318" s="268">
        <v>42226</v>
      </c>
      <c r="B5318" s="269" t="s">
        <v>196</v>
      </c>
      <c r="C5318" s="270">
        <v>14827.014099999999</v>
      </c>
      <c r="D5318" s="270">
        <v>5596.2410499999996</v>
      </c>
      <c r="E5318" s="270">
        <v>2790.5142999999998</v>
      </c>
      <c r="F5318" s="270">
        <v>234.78189999999998</v>
      </c>
      <c r="G5318" s="270">
        <v>3028.57125</v>
      </c>
      <c r="H5318" s="270">
        <v>26477.122599999995</v>
      </c>
    </row>
    <row r="5319" spans="1:8">
      <c r="A5319" s="268">
        <v>42226</v>
      </c>
      <c r="B5319" s="269" t="s">
        <v>197</v>
      </c>
      <c r="C5319" s="270">
        <v>16255.720450000001</v>
      </c>
      <c r="D5319" s="270">
        <v>6135.4852999999994</v>
      </c>
      <c r="E5319" s="270">
        <v>3059.4041499999998</v>
      </c>
      <c r="F5319" s="270">
        <v>257.40549999999996</v>
      </c>
      <c r="G5319" s="270">
        <v>3320.3991999999998</v>
      </c>
      <c r="H5319" s="270">
        <v>29028.4146</v>
      </c>
    </row>
    <row r="5320" spans="1:8">
      <c r="A5320" s="268">
        <v>42226</v>
      </c>
      <c r="B5320" s="269" t="s">
        <v>198</v>
      </c>
      <c r="C5320" s="270">
        <v>16250.9426</v>
      </c>
      <c r="D5320" s="270">
        <v>6133.6824499999993</v>
      </c>
      <c r="E5320" s="270">
        <v>3058.5048499999998</v>
      </c>
      <c r="F5320" s="270">
        <v>257.32984999999996</v>
      </c>
      <c r="G5320" s="270">
        <v>3319.4234000000001</v>
      </c>
      <c r="H5320" s="270">
        <v>29019.883150000001</v>
      </c>
    </row>
    <row r="5321" spans="1:8">
      <c r="A5321" s="268">
        <v>42226</v>
      </c>
      <c r="B5321" s="269" t="s">
        <v>199</v>
      </c>
      <c r="C5321" s="270">
        <v>14860.461600000001</v>
      </c>
      <c r="D5321" s="270">
        <v>5608.8652499999998</v>
      </c>
      <c r="E5321" s="270">
        <v>2796.8094000000001</v>
      </c>
      <c r="F5321" s="270">
        <v>235.31144999999998</v>
      </c>
      <c r="G5321" s="270">
        <v>3035.4026999999996</v>
      </c>
      <c r="H5321" s="270">
        <v>26536.850399999999</v>
      </c>
    </row>
    <row r="5322" spans="1:8">
      <c r="A5322" s="268">
        <v>42226</v>
      </c>
      <c r="B5322" s="269" t="s">
        <v>200</v>
      </c>
      <c r="C5322" s="270">
        <v>12724.56885</v>
      </c>
      <c r="D5322" s="270">
        <v>4802.7039999999997</v>
      </c>
      <c r="E5322" s="270">
        <v>2394.82485</v>
      </c>
      <c r="F5322" s="270">
        <v>201.48994999999999</v>
      </c>
      <c r="G5322" s="270">
        <v>2599.1248999999998</v>
      </c>
      <c r="H5322" s="270">
        <v>22722.712549999997</v>
      </c>
    </row>
    <row r="5323" spans="1:8">
      <c r="A5323" s="268">
        <v>42226</v>
      </c>
      <c r="B5323" s="269" t="s">
        <v>201</v>
      </c>
      <c r="C5323" s="270">
        <v>9499.2276999999995</v>
      </c>
      <c r="D5323" s="270">
        <v>3585.3458999999998</v>
      </c>
      <c r="E5323" s="270">
        <v>1787.7998999999998</v>
      </c>
      <c r="F5323" s="270">
        <v>150.4177</v>
      </c>
      <c r="G5323" s="270">
        <v>1940.3154000000002</v>
      </c>
      <c r="H5323" s="270">
        <v>16963.106599999999</v>
      </c>
    </row>
    <row r="5324" spans="1:8">
      <c r="A5324" s="268">
        <v>42226</v>
      </c>
      <c r="B5324" s="269" t="s">
        <v>202</v>
      </c>
      <c r="C5324" s="270">
        <v>4816.5096999999996</v>
      </c>
      <c r="D5324" s="270">
        <v>1817.9213500000001</v>
      </c>
      <c r="E5324" s="270">
        <v>906.49014999999997</v>
      </c>
      <c r="F5324" s="270">
        <v>76.267949999999999</v>
      </c>
      <c r="G5324" s="270">
        <v>983.82230000000004</v>
      </c>
      <c r="H5324" s="270">
        <v>8601.0114500000018</v>
      </c>
    </row>
    <row r="5325" spans="1:8">
      <c r="A5325" s="268">
        <v>42226</v>
      </c>
      <c r="B5325" s="269" t="s">
        <v>203</v>
      </c>
      <c r="C5325" s="270">
        <v>1954.3182999999999</v>
      </c>
      <c r="D5325" s="270">
        <v>737.62914999999998</v>
      </c>
      <c r="E5325" s="270">
        <v>367.81200000000001</v>
      </c>
      <c r="F5325" s="270">
        <v>30.945949999999996</v>
      </c>
      <c r="G5325" s="270">
        <v>399.18975</v>
      </c>
      <c r="H5325" s="270">
        <v>3489.8951499999998</v>
      </c>
    </row>
    <row r="5326" spans="1:8">
      <c r="A5326" s="268">
        <v>42226</v>
      </c>
      <c r="B5326" s="269" t="s">
        <v>204</v>
      </c>
      <c r="C5326" s="270">
        <v>181.57444999999998</v>
      </c>
      <c r="D5326" s="270">
        <v>68.53295</v>
      </c>
      <c r="E5326" s="270">
        <v>34.173400000000001</v>
      </c>
      <c r="F5326" s="270">
        <v>2.8755500000000001</v>
      </c>
      <c r="G5326" s="270">
        <v>37.088900000000002</v>
      </c>
      <c r="H5326" s="270">
        <v>324.24525</v>
      </c>
    </row>
    <row r="5327" spans="1:8">
      <c r="A5327" s="268">
        <v>42226</v>
      </c>
      <c r="B5327" s="269" t="s">
        <v>205</v>
      </c>
      <c r="C5327" s="270">
        <v>4.7786999999999997</v>
      </c>
      <c r="D5327" s="270">
        <v>1.8036999999999999</v>
      </c>
      <c r="E5327" s="270">
        <v>0.89929999999999999</v>
      </c>
      <c r="F5327" s="270">
        <v>7.5649999999999995E-2</v>
      </c>
      <c r="G5327" s="270">
        <v>0.97579999999999989</v>
      </c>
      <c r="H5327" s="270">
        <v>8.5331499999999991</v>
      </c>
    </row>
    <row r="5328" spans="1:8">
      <c r="A5328" s="268">
        <v>42226</v>
      </c>
      <c r="B5328" s="269" t="s">
        <v>71</v>
      </c>
      <c r="C5328" s="270">
        <v>0</v>
      </c>
      <c r="D5328" s="270">
        <v>0</v>
      </c>
      <c r="E5328" s="270">
        <v>0</v>
      </c>
      <c r="F5328" s="270">
        <v>0</v>
      </c>
      <c r="G5328" s="270">
        <v>0</v>
      </c>
      <c r="H5328" s="270">
        <v>0</v>
      </c>
    </row>
    <row r="5329" spans="1:8">
      <c r="A5329" s="268">
        <v>42226</v>
      </c>
      <c r="B5329" s="269" t="s">
        <v>206</v>
      </c>
      <c r="C5329" s="270">
        <v>0</v>
      </c>
      <c r="D5329" s="270">
        <v>0</v>
      </c>
      <c r="E5329" s="270">
        <v>0</v>
      </c>
      <c r="F5329" s="270">
        <v>0</v>
      </c>
      <c r="G5329" s="270">
        <v>0</v>
      </c>
      <c r="H5329" s="270">
        <v>0</v>
      </c>
    </row>
    <row r="5330" spans="1:8">
      <c r="A5330" s="268">
        <v>42227</v>
      </c>
      <c r="B5330" s="269" t="s">
        <v>185</v>
      </c>
      <c r="C5330" s="270">
        <v>0</v>
      </c>
      <c r="D5330" s="270">
        <v>0</v>
      </c>
      <c r="E5330" s="270">
        <v>0</v>
      </c>
      <c r="F5330" s="270">
        <v>0</v>
      </c>
      <c r="G5330" s="270">
        <v>0</v>
      </c>
      <c r="H5330" s="270">
        <v>0</v>
      </c>
    </row>
    <row r="5331" spans="1:8">
      <c r="A5331" s="268">
        <v>42227</v>
      </c>
      <c r="B5331" s="269" t="s">
        <v>186</v>
      </c>
      <c r="C5331" s="270">
        <v>0</v>
      </c>
      <c r="D5331" s="270">
        <v>0</v>
      </c>
      <c r="E5331" s="270">
        <v>0</v>
      </c>
      <c r="F5331" s="270">
        <v>0</v>
      </c>
      <c r="G5331" s="270">
        <v>0</v>
      </c>
      <c r="H5331" s="270">
        <v>0</v>
      </c>
    </row>
    <row r="5332" spans="1:8">
      <c r="A5332" s="268">
        <v>42227</v>
      </c>
      <c r="B5332" s="269" t="s">
        <v>187</v>
      </c>
      <c r="C5332" s="270">
        <v>0</v>
      </c>
      <c r="D5332" s="270">
        <v>0</v>
      </c>
      <c r="E5332" s="270">
        <v>0</v>
      </c>
      <c r="F5332" s="270">
        <v>0</v>
      </c>
      <c r="G5332" s="270">
        <v>0</v>
      </c>
      <c r="H5332" s="270">
        <v>0</v>
      </c>
    </row>
    <row r="5333" spans="1:8">
      <c r="A5333" s="268">
        <v>42227</v>
      </c>
      <c r="B5333" s="269" t="s">
        <v>188</v>
      </c>
      <c r="C5333" s="270">
        <v>0</v>
      </c>
      <c r="D5333" s="270">
        <v>0</v>
      </c>
      <c r="E5333" s="270">
        <v>0</v>
      </c>
      <c r="F5333" s="270">
        <v>0</v>
      </c>
      <c r="G5333" s="270">
        <v>0</v>
      </c>
      <c r="H5333" s="270">
        <v>0</v>
      </c>
    </row>
    <row r="5334" spans="1:8">
      <c r="A5334" s="268">
        <v>42227</v>
      </c>
      <c r="B5334" s="269" t="s">
        <v>189</v>
      </c>
      <c r="C5334" s="270">
        <v>0</v>
      </c>
      <c r="D5334" s="270">
        <v>0</v>
      </c>
      <c r="E5334" s="270">
        <v>0</v>
      </c>
      <c r="F5334" s="270">
        <v>0</v>
      </c>
      <c r="G5334" s="270">
        <v>0</v>
      </c>
      <c r="H5334" s="270">
        <v>0</v>
      </c>
    </row>
    <row r="5335" spans="1:8">
      <c r="A5335" s="268">
        <v>42227</v>
      </c>
      <c r="B5335" s="269" t="s">
        <v>190</v>
      </c>
      <c r="C5335" s="270">
        <v>0</v>
      </c>
      <c r="D5335" s="270">
        <v>0</v>
      </c>
      <c r="E5335" s="270">
        <v>0</v>
      </c>
      <c r="F5335" s="270">
        <v>0</v>
      </c>
      <c r="G5335" s="270">
        <v>0</v>
      </c>
      <c r="H5335" s="270">
        <v>0</v>
      </c>
    </row>
    <row r="5336" spans="1:8">
      <c r="A5336" s="268">
        <v>42227</v>
      </c>
      <c r="B5336" s="269" t="s">
        <v>191</v>
      </c>
      <c r="C5336" s="270">
        <v>28.669649999999997</v>
      </c>
      <c r="D5336" s="270">
        <v>10.821349999999999</v>
      </c>
      <c r="E5336" s="270">
        <v>5.3957999999999995</v>
      </c>
      <c r="F5336" s="270">
        <v>0.45390000000000003</v>
      </c>
      <c r="G5336" s="270">
        <v>5.8564999999999996</v>
      </c>
      <c r="H5336" s="270">
        <v>51.197199999999995</v>
      </c>
    </row>
    <row r="5337" spans="1:8">
      <c r="A5337" s="268">
        <v>42227</v>
      </c>
      <c r="B5337" s="269" t="s">
        <v>192</v>
      </c>
      <c r="C5337" s="270">
        <v>578.17255</v>
      </c>
      <c r="D5337" s="270">
        <v>218.22305</v>
      </c>
      <c r="E5337" s="270">
        <v>108.81444999999999</v>
      </c>
      <c r="F5337" s="270">
        <v>9.1553500000000003</v>
      </c>
      <c r="G5337" s="270">
        <v>118.09729999999999</v>
      </c>
      <c r="H5337" s="270">
        <v>1032.4626999999998</v>
      </c>
    </row>
    <row r="5338" spans="1:8">
      <c r="A5338" s="268">
        <v>42227</v>
      </c>
      <c r="B5338" s="269" t="s">
        <v>193</v>
      </c>
      <c r="C5338" s="270">
        <v>2341.3589999999999</v>
      </c>
      <c r="D5338" s="270">
        <v>883.71185000000003</v>
      </c>
      <c r="E5338" s="270">
        <v>440.65530000000001</v>
      </c>
      <c r="F5338" s="270">
        <v>37.074449999999999</v>
      </c>
      <c r="G5338" s="270">
        <v>478.24655000000001</v>
      </c>
      <c r="H5338" s="270">
        <v>4181.0471499999994</v>
      </c>
    </row>
    <row r="5339" spans="1:8">
      <c r="A5339" s="268">
        <v>42227</v>
      </c>
      <c r="B5339" s="269" t="s">
        <v>65</v>
      </c>
      <c r="C5339" s="270">
        <v>5590.59195</v>
      </c>
      <c r="D5339" s="270">
        <v>2110.0875999999998</v>
      </c>
      <c r="E5339" s="270">
        <v>1052.1759</v>
      </c>
      <c r="F5339" s="270">
        <v>88.52579999999999</v>
      </c>
      <c r="G5339" s="270">
        <v>1141.9358999999999</v>
      </c>
      <c r="H5339" s="270">
        <v>9983.3171499999971</v>
      </c>
    </row>
    <row r="5340" spans="1:8">
      <c r="A5340" s="268">
        <v>42227</v>
      </c>
      <c r="B5340" s="269" t="s">
        <v>194</v>
      </c>
      <c r="C5340" s="270">
        <v>8921.0551500000001</v>
      </c>
      <c r="D5340" s="270">
        <v>3367.1228499999997</v>
      </c>
      <c r="E5340" s="270">
        <v>1678.9854499999999</v>
      </c>
      <c r="F5340" s="270">
        <v>141.26235</v>
      </c>
      <c r="G5340" s="270">
        <v>1822.2181</v>
      </c>
      <c r="H5340" s="270">
        <v>15930.643900000001</v>
      </c>
    </row>
    <row r="5341" spans="1:8">
      <c r="A5341" s="268">
        <v>42227</v>
      </c>
      <c r="B5341" s="269" t="s">
        <v>195</v>
      </c>
      <c r="C5341" s="270">
        <v>12318.41505</v>
      </c>
      <c r="D5341" s="270">
        <v>4649.4065000000001</v>
      </c>
      <c r="E5341" s="270">
        <v>2318.3843499999998</v>
      </c>
      <c r="F5341" s="270">
        <v>195.05884999999998</v>
      </c>
      <c r="G5341" s="270">
        <v>2516.1640500000003</v>
      </c>
      <c r="H5341" s="270">
        <v>21997.428799999998</v>
      </c>
    </row>
    <row r="5342" spans="1:8">
      <c r="A5342" s="268">
        <v>42227</v>
      </c>
      <c r="B5342" s="269" t="s">
        <v>196</v>
      </c>
      <c r="C5342" s="270">
        <v>14435.194699999998</v>
      </c>
      <c r="D5342" s="270">
        <v>5448.3546499999993</v>
      </c>
      <c r="E5342" s="270">
        <v>2716.7725499999997</v>
      </c>
      <c r="F5342" s="270">
        <v>228.57775000000001</v>
      </c>
      <c r="G5342" s="270">
        <v>2948.5378000000001</v>
      </c>
      <c r="H5342" s="270">
        <v>25777.437450000001</v>
      </c>
    </row>
    <row r="5343" spans="1:8">
      <c r="A5343" s="268">
        <v>42227</v>
      </c>
      <c r="B5343" s="269" t="s">
        <v>197</v>
      </c>
      <c r="C5343" s="270">
        <v>15883.014150000001</v>
      </c>
      <c r="D5343" s="270">
        <v>5994.8128499999993</v>
      </c>
      <c r="E5343" s="270">
        <v>2989.25875</v>
      </c>
      <c r="F5343" s="270">
        <v>251.50310000000002</v>
      </c>
      <c r="G5343" s="270">
        <v>3244.2698</v>
      </c>
      <c r="H5343" s="270">
        <v>28362.858650000002</v>
      </c>
    </row>
    <row r="5344" spans="1:8">
      <c r="A5344" s="268">
        <v>42227</v>
      </c>
      <c r="B5344" s="269" t="s">
        <v>198</v>
      </c>
      <c r="C5344" s="270">
        <v>15677.5479</v>
      </c>
      <c r="D5344" s="270">
        <v>5917.2631000000001</v>
      </c>
      <c r="E5344" s="270">
        <v>2950.5897</v>
      </c>
      <c r="F5344" s="270">
        <v>248.25015000000002</v>
      </c>
      <c r="G5344" s="270">
        <v>3202.30105</v>
      </c>
      <c r="H5344" s="270">
        <v>27995.951899999996</v>
      </c>
    </row>
    <row r="5345" spans="1:8">
      <c r="A5345" s="268">
        <v>42227</v>
      </c>
      <c r="B5345" s="269" t="s">
        <v>199</v>
      </c>
      <c r="C5345" s="270">
        <v>14052.931850000001</v>
      </c>
      <c r="D5345" s="270">
        <v>5304.0747999999994</v>
      </c>
      <c r="E5345" s="270">
        <v>2644.8285500000002</v>
      </c>
      <c r="F5345" s="270">
        <v>222.52489999999997</v>
      </c>
      <c r="G5345" s="270">
        <v>2870.4567999999999</v>
      </c>
      <c r="H5345" s="270">
        <v>25094.816900000005</v>
      </c>
    </row>
    <row r="5346" spans="1:8">
      <c r="A5346" s="268">
        <v>42227</v>
      </c>
      <c r="B5346" s="269" t="s">
        <v>200</v>
      </c>
      <c r="C5346" s="270">
        <v>9422.7752999999993</v>
      </c>
      <c r="D5346" s="270">
        <v>3556.4892499999996</v>
      </c>
      <c r="E5346" s="270">
        <v>1773.4111</v>
      </c>
      <c r="F5346" s="270">
        <v>149.2073</v>
      </c>
      <c r="G5346" s="270">
        <v>1924.6991999999998</v>
      </c>
      <c r="H5346" s="270">
        <v>16826.582149999998</v>
      </c>
    </row>
    <row r="5347" spans="1:8">
      <c r="A5347" s="268">
        <v>42227</v>
      </c>
      <c r="B5347" s="269" t="s">
        <v>201</v>
      </c>
      <c r="C5347" s="270">
        <v>3335.2419</v>
      </c>
      <c r="D5347" s="270">
        <v>1258.8389500000001</v>
      </c>
      <c r="E5347" s="270">
        <v>627.70884999999998</v>
      </c>
      <c r="F5347" s="270">
        <v>52.813050000000004</v>
      </c>
      <c r="G5347" s="270">
        <v>681.25800000000004</v>
      </c>
      <c r="H5347" s="270">
        <v>5955.8607499999989</v>
      </c>
    </row>
    <row r="5348" spans="1:8">
      <c r="A5348" s="268">
        <v>42227</v>
      </c>
      <c r="B5348" s="269" t="s">
        <v>202</v>
      </c>
      <c r="C5348" s="270">
        <v>960.43539999999996</v>
      </c>
      <c r="D5348" s="270">
        <v>362.50205</v>
      </c>
      <c r="E5348" s="270">
        <v>180.75845000000001</v>
      </c>
      <c r="F5348" s="270">
        <v>15.2082</v>
      </c>
      <c r="G5348" s="270">
        <v>196.17914999999999</v>
      </c>
      <c r="H5348" s="270">
        <v>1715.0832499999999</v>
      </c>
    </row>
    <row r="5349" spans="1:8">
      <c r="A5349" s="268">
        <v>42227</v>
      </c>
      <c r="B5349" s="269" t="s">
        <v>203</v>
      </c>
      <c r="C5349" s="270">
        <v>430.04559999999998</v>
      </c>
      <c r="D5349" s="270">
        <v>162.3143</v>
      </c>
      <c r="E5349" s="270">
        <v>80.936999999999998</v>
      </c>
      <c r="F5349" s="270">
        <v>6.8093499999999993</v>
      </c>
      <c r="G5349" s="270">
        <v>87.841549999999998</v>
      </c>
      <c r="H5349" s="270">
        <v>767.94779999999992</v>
      </c>
    </row>
    <row r="5350" spans="1:8">
      <c r="A5350" s="268">
        <v>42227</v>
      </c>
      <c r="B5350" s="269" t="s">
        <v>204</v>
      </c>
      <c r="C5350" s="270">
        <v>71.674549999999996</v>
      </c>
      <c r="D5350" s="270">
        <v>27.052099999999999</v>
      </c>
      <c r="E5350" s="270">
        <v>13.4895</v>
      </c>
      <c r="F5350" s="270">
        <v>1.1347499999999999</v>
      </c>
      <c r="G5350" s="270">
        <v>14.6404</v>
      </c>
      <c r="H5350" s="270">
        <v>127.9913</v>
      </c>
    </row>
    <row r="5351" spans="1:8">
      <c r="A5351" s="268">
        <v>42227</v>
      </c>
      <c r="B5351" s="269" t="s">
        <v>205</v>
      </c>
      <c r="C5351" s="270">
        <v>0</v>
      </c>
      <c r="D5351" s="270">
        <v>0</v>
      </c>
      <c r="E5351" s="270">
        <v>0</v>
      </c>
      <c r="F5351" s="270">
        <v>0</v>
      </c>
      <c r="G5351" s="270">
        <v>0</v>
      </c>
      <c r="H5351" s="270">
        <v>0</v>
      </c>
    </row>
    <row r="5352" spans="1:8">
      <c r="A5352" s="268">
        <v>42227</v>
      </c>
      <c r="B5352" s="269" t="s">
        <v>71</v>
      </c>
      <c r="C5352" s="270">
        <v>0</v>
      </c>
      <c r="D5352" s="270">
        <v>0</v>
      </c>
      <c r="E5352" s="270">
        <v>0</v>
      </c>
      <c r="F5352" s="270">
        <v>0</v>
      </c>
      <c r="G5352" s="270">
        <v>0</v>
      </c>
      <c r="H5352" s="270">
        <v>0</v>
      </c>
    </row>
    <row r="5353" spans="1:8">
      <c r="A5353" s="268">
        <v>42227</v>
      </c>
      <c r="B5353" s="269" t="s">
        <v>206</v>
      </c>
      <c r="C5353" s="270">
        <v>0</v>
      </c>
      <c r="D5353" s="270">
        <v>0</v>
      </c>
      <c r="E5353" s="270">
        <v>0</v>
      </c>
      <c r="F5353" s="270">
        <v>0</v>
      </c>
      <c r="G5353" s="270">
        <v>0</v>
      </c>
      <c r="H5353" s="270">
        <v>0</v>
      </c>
    </row>
    <row r="5354" spans="1:8">
      <c r="A5354" s="268">
        <v>42228</v>
      </c>
      <c r="B5354" s="269" t="s">
        <v>185</v>
      </c>
      <c r="C5354" s="270">
        <v>0</v>
      </c>
      <c r="D5354" s="270">
        <v>0</v>
      </c>
      <c r="E5354" s="270">
        <v>0</v>
      </c>
      <c r="F5354" s="270">
        <v>0</v>
      </c>
      <c r="G5354" s="270">
        <v>0</v>
      </c>
      <c r="H5354" s="270">
        <v>0</v>
      </c>
    </row>
    <row r="5355" spans="1:8">
      <c r="A5355" s="268">
        <v>42228</v>
      </c>
      <c r="B5355" s="269" t="s">
        <v>186</v>
      </c>
      <c r="C5355" s="270">
        <v>0</v>
      </c>
      <c r="D5355" s="270">
        <v>0</v>
      </c>
      <c r="E5355" s="270">
        <v>0</v>
      </c>
      <c r="F5355" s="270">
        <v>0</v>
      </c>
      <c r="G5355" s="270">
        <v>0</v>
      </c>
      <c r="H5355" s="270">
        <v>0</v>
      </c>
    </row>
    <row r="5356" spans="1:8">
      <c r="A5356" s="268">
        <v>42228</v>
      </c>
      <c r="B5356" s="269" t="s">
        <v>187</v>
      </c>
      <c r="C5356" s="270">
        <v>14.335249999999998</v>
      </c>
      <c r="D5356" s="270">
        <v>5.4102500000000004</v>
      </c>
      <c r="E5356" s="270">
        <v>2.6978999999999997</v>
      </c>
      <c r="F5356" s="270">
        <v>0.22695000000000001</v>
      </c>
      <c r="G5356" s="270">
        <v>2.9282499999999998</v>
      </c>
      <c r="H5356" s="270">
        <v>25.598599999999998</v>
      </c>
    </row>
    <row r="5357" spans="1:8">
      <c r="A5357" s="268">
        <v>42228</v>
      </c>
      <c r="B5357" s="269" t="s">
        <v>188</v>
      </c>
      <c r="C5357" s="270">
        <v>0</v>
      </c>
      <c r="D5357" s="270">
        <v>0</v>
      </c>
      <c r="E5357" s="270">
        <v>0</v>
      </c>
      <c r="F5357" s="270">
        <v>0</v>
      </c>
      <c r="G5357" s="270">
        <v>0</v>
      </c>
      <c r="H5357" s="270">
        <v>0</v>
      </c>
    </row>
    <row r="5358" spans="1:8">
      <c r="A5358" s="268">
        <v>42228</v>
      </c>
      <c r="B5358" s="269" t="s">
        <v>189</v>
      </c>
      <c r="C5358" s="270">
        <v>0</v>
      </c>
      <c r="D5358" s="270">
        <v>0</v>
      </c>
      <c r="E5358" s="270">
        <v>0</v>
      </c>
      <c r="F5358" s="270">
        <v>0</v>
      </c>
      <c r="G5358" s="270">
        <v>0</v>
      </c>
      <c r="H5358" s="270">
        <v>0</v>
      </c>
    </row>
    <row r="5359" spans="1:8">
      <c r="A5359" s="268">
        <v>42228</v>
      </c>
      <c r="B5359" s="269" t="s">
        <v>190</v>
      </c>
      <c r="C5359" s="270">
        <v>14.335249999999998</v>
      </c>
      <c r="D5359" s="270">
        <v>5.4102500000000004</v>
      </c>
      <c r="E5359" s="270">
        <v>2.6978999999999997</v>
      </c>
      <c r="F5359" s="270">
        <v>0.22695000000000001</v>
      </c>
      <c r="G5359" s="270">
        <v>2.9282499999999998</v>
      </c>
      <c r="H5359" s="270">
        <v>25.598599999999998</v>
      </c>
    </row>
    <row r="5360" spans="1:8">
      <c r="A5360" s="268">
        <v>42228</v>
      </c>
      <c r="B5360" s="269" t="s">
        <v>191</v>
      </c>
      <c r="C5360" s="270">
        <v>14.335249999999998</v>
      </c>
      <c r="D5360" s="270">
        <v>5.4102500000000004</v>
      </c>
      <c r="E5360" s="270">
        <v>2.6978999999999997</v>
      </c>
      <c r="F5360" s="270">
        <v>0.22695000000000001</v>
      </c>
      <c r="G5360" s="270">
        <v>2.9282499999999998</v>
      </c>
      <c r="H5360" s="270">
        <v>25.598599999999998</v>
      </c>
    </row>
    <row r="5361" spans="1:8">
      <c r="A5361" s="268">
        <v>42228</v>
      </c>
      <c r="B5361" s="269" t="s">
        <v>192</v>
      </c>
      <c r="C5361" s="270">
        <v>874.42560000000003</v>
      </c>
      <c r="D5361" s="270">
        <v>330.03969999999998</v>
      </c>
      <c r="E5361" s="270">
        <v>164.57104999999999</v>
      </c>
      <c r="F5361" s="270">
        <v>13.846499999999999</v>
      </c>
      <c r="G5361" s="270">
        <v>178.6105</v>
      </c>
      <c r="H5361" s="270">
        <v>1561.49335</v>
      </c>
    </row>
    <row r="5362" spans="1:8">
      <c r="A5362" s="268">
        <v>42228</v>
      </c>
      <c r="B5362" s="269" t="s">
        <v>193</v>
      </c>
      <c r="C5362" s="270">
        <v>2828.7438999999999</v>
      </c>
      <c r="D5362" s="270">
        <v>1067.6679999999999</v>
      </c>
      <c r="E5362" s="270">
        <v>532.38304999999991</v>
      </c>
      <c r="F5362" s="270">
        <v>44.792450000000002</v>
      </c>
      <c r="G5362" s="270">
        <v>577.80025000000001</v>
      </c>
      <c r="H5362" s="270">
        <v>5051.3876499999997</v>
      </c>
    </row>
    <row r="5363" spans="1:8">
      <c r="A5363" s="268">
        <v>42228</v>
      </c>
      <c r="B5363" s="269" t="s">
        <v>65</v>
      </c>
      <c r="C5363" s="270">
        <v>5882.0671499999999</v>
      </c>
      <c r="D5363" s="270">
        <v>2220.1005499999997</v>
      </c>
      <c r="E5363" s="270">
        <v>1107.0332000000001</v>
      </c>
      <c r="F5363" s="270">
        <v>93.141300000000001</v>
      </c>
      <c r="G5363" s="270">
        <v>1201.4733000000001</v>
      </c>
      <c r="H5363" s="270">
        <v>10503.815499999999</v>
      </c>
    </row>
    <row r="5364" spans="1:8">
      <c r="A5364" s="268">
        <v>42228</v>
      </c>
      <c r="B5364" s="269" t="s">
        <v>194</v>
      </c>
      <c r="C5364" s="270">
        <v>8581.7971999999991</v>
      </c>
      <c r="D5364" s="270">
        <v>3239.0745999999999</v>
      </c>
      <c r="E5364" s="270">
        <v>1615.1351500000001</v>
      </c>
      <c r="F5364" s="270">
        <v>135.89035000000001</v>
      </c>
      <c r="G5364" s="270">
        <v>1752.921</v>
      </c>
      <c r="H5364" s="270">
        <v>15324.818299999997</v>
      </c>
    </row>
    <row r="5365" spans="1:8">
      <c r="A5365" s="268">
        <v>42228</v>
      </c>
      <c r="B5365" s="269" t="s">
        <v>195</v>
      </c>
      <c r="C5365" s="270">
        <v>12022.161149999998</v>
      </c>
      <c r="D5365" s="270">
        <v>4537.5898500000003</v>
      </c>
      <c r="E5365" s="270">
        <v>2262.6277500000001</v>
      </c>
      <c r="F5365" s="270">
        <v>190.36769999999999</v>
      </c>
      <c r="G5365" s="270">
        <v>2455.65085</v>
      </c>
      <c r="H5365" s="270">
        <v>21468.397299999997</v>
      </c>
    </row>
    <row r="5366" spans="1:8">
      <c r="A5366" s="268">
        <v>42228</v>
      </c>
      <c r="B5366" s="269" t="s">
        <v>196</v>
      </c>
      <c r="C5366" s="270">
        <v>14769.674799999999</v>
      </c>
      <c r="D5366" s="270">
        <v>5574.5991999999997</v>
      </c>
      <c r="E5366" s="270">
        <v>2779.7235499999997</v>
      </c>
      <c r="F5366" s="270">
        <v>233.8741</v>
      </c>
      <c r="G5366" s="270">
        <v>3016.8591000000001</v>
      </c>
      <c r="H5366" s="270">
        <v>26374.730749999999</v>
      </c>
    </row>
    <row r="5367" spans="1:8">
      <c r="A5367" s="268">
        <v>42228</v>
      </c>
      <c r="B5367" s="269" t="s">
        <v>197</v>
      </c>
      <c r="C5367" s="270">
        <v>15519.865250000001</v>
      </c>
      <c r="D5367" s="270">
        <v>5857.7478000000001</v>
      </c>
      <c r="E5367" s="270">
        <v>2920.9128000000001</v>
      </c>
      <c r="F5367" s="270">
        <v>245.75284999999997</v>
      </c>
      <c r="G5367" s="270">
        <v>3170.09285</v>
      </c>
      <c r="H5367" s="270">
        <v>27714.37155</v>
      </c>
    </row>
    <row r="5368" spans="1:8">
      <c r="A5368" s="268">
        <v>42228</v>
      </c>
      <c r="B5368" s="269" t="s">
        <v>198</v>
      </c>
      <c r="C5368" s="270">
        <v>15261.837549999998</v>
      </c>
      <c r="D5368" s="270">
        <v>5760.35905</v>
      </c>
      <c r="E5368" s="270">
        <v>2872.3505999999998</v>
      </c>
      <c r="F5368" s="270">
        <v>241.6669</v>
      </c>
      <c r="G5368" s="270">
        <v>3117.3885999999998</v>
      </c>
      <c r="H5368" s="270">
        <v>27253.602699999999</v>
      </c>
    </row>
    <row r="5369" spans="1:8">
      <c r="A5369" s="268">
        <v>42228</v>
      </c>
      <c r="B5369" s="269" t="s">
        <v>199</v>
      </c>
      <c r="C5369" s="270">
        <v>13154.614449999999</v>
      </c>
      <c r="D5369" s="270">
        <v>4965.0182999999997</v>
      </c>
      <c r="E5369" s="270">
        <v>2475.761</v>
      </c>
      <c r="F5369" s="270">
        <v>208.30015</v>
      </c>
      <c r="G5369" s="270">
        <v>2686.9664499999999</v>
      </c>
      <c r="H5369" s="270">
        <v>23490.660349999998</v>
      </c>
    </row>
    <row r="5370" spans="1:8">
      <c r="A5370" s="268">
        <v>42228</v>
      </c>
      <c r="B5370" s="269" t="s">
        <v>200</v>
      </c>
      <c r="C5370" s="270">
        <v>8744.2585499999986</v>
      </c>
      <c r="D5370" s="270">
        <v>3300.3935999999999</v>
      </c>
      <c r="E5370" s="270">
        <v>1645.71135</v>
      </c>
      <c r="F5370" s="270">
        <v>138.4633</v>
      </c>
      <c r="G5370" s="270">
        <v>1786.105</v>
      </c>
      <c r="H5370" s="270">
        <v>15614.931799999998</v>
      </c>
    </row>
    <row r="5371" spans="1:8">
      <c r="A5371" s="268">
        <v>42228</v>
      </c>
      <c r="B5371" s="269" t="s">
        <v>201</v>
      </c>
      <c r="C5371" s="270">
        <v>7535.3528499999993</v>
      </c>
      <c r="D5371" s="270">
        <v>2844.1093499999997</v>
      </c>
      <c r="E5371" s="270">
        <v>1418.1893</v>
      </c>
      <c r="F5371" s="270">
        <v>119.32045000000001</v>
      </c>
      <c r="G5371" s="270">
        <v>1539.1740499999999</v>
      </c>
      <c r="H5371" s="270">
        <v>13456.146000000001</v>
      </c>
    </row>
    <row r="5372" spans="1:8">
      <c r="A5372" s="268">
        <v>42228</v>
      </c>
      <c r="B5372" s="269" t="s">
        <v>202</v>
      </c>
      <c r="C5372" s="270">
        <v>3354.355</v>
      </c>
      <c r="D5372" s="270">
        <v>1266.0528999999999</v>
      </c>
      <c r="E5372" s="270">
        <v>631.30520000000001</v>
      </c>
      <c r="F5372" s="270">
        <v>53.115649999999995</v>
      </c>
      <c r="G5372" s="270">
        <v>685.16204999999991</v>
      </c>
      <c r="H5372" s="270">
        <v>5989.9908000000005</v>
      </c>
    </row>
    <row r="5373" spans="1:8">
      <c r="A5373" s="268">
        <v>42228</v>
      </c>
      <c r="B5373" s="269" t="s">
        <v>203</v>
      </c>
      <c r="C5373" s="270">
        <v>1323.5843</v>
      </c>
      <c r="D5373" s="270">
        <v>499.56794999999994</v>
      </c>
      <c r="E5373" s="270">
        <v>249.10524999999998</v>
      </c>
      <c r="F5373" s="270">
        <v>20.958449999999999</v>
      </c>
      <c r="G5373" s="270">
        <v>270.35609999999997</v>
      </c>
      <c r="H5373" s="270">
        <v>2363.5720499999998</v>
      </c>
    </row>
    <row r="5374" spans="1:8">
      <c r="A5374" s="268">
        <v>42228</v>
      </c>
      <c r="B5374" s="269" t="s">
        <v>204</v>
      </c>
      <c r="C5374" s="270">
        <v>210.2441</v>
      </c>
      <c r="D5374" s="270">
        <v>79.353449999999995</v>
      </c>
      <c r="E5374" s="270">
        <v>39.569200000000002</v>
      </c>
      <c r="F5374" s="270">
        <v>3.3294499999999996</v>
      </c>
      <c r="G5374" s="270">
        <v>42.94455</v>
      </c>
      <c r="H5374" s="270">
        <v>375.44074999999998</v>
      </c>
    </row>
    <row r="5375" spans="1:8">
      <c r="A5375" s="268">
        <v>42228</v>
      </c>
      <c r="B5375" s="269" t="s">
        <v>205</v>
      </c>
      <c r="C5375" s="270">
        <v>9.5565499999999997</v>
      </c>
      <c r="D5375" s="270">
        <v>3.6073999999999997</v>
      </c>
      <c r="E5375" s="270">
        <v>1.7986</v>
      </c>
      <c r="F5375" s="270">
        <v>0.15129999999999999</v>
      </c>
      <c r="G5375" s="270">
        <v>1.95245</v>
      </c>
      <c r="H5375" s="270">
        <v>17.066300000000002</v>
      </c>
    </row>
    <row r="5376" spans="1:8">
      <c r="A5376" s="268">
        <v>42228</v>
      </c>
      <c r="B5376" s="269" t="s">
        <v>71</v>
      </c>
      <c r="C5376" s="270">
        <v>0</v>
      </c>
      <c r="D5376" s="270">
        <v>0</v>
      </c>
      <c r="E5376" s="270">
        <v>0</v>
      </c>
      <c r="F5376" s="270">
        <v>0</v>
      </c>
      <c r="G5376" s="270">
        <v>0</v>
      </c>
      <c r="H5376" s="270">
        <v>0</v>
      </c>
    </row>
    <row r="5377" spans="1:8">
      <c r="A5377" s="268">
        <v>42228</v>
      </c>
      <c r="B5377" s="269" t="s">
        <v>206</v>
      </c>
      <c r="C5377" s="270">
        <v>0</v>
      </c>
      <c r="D5377" s="270">
        <v>0</v>
      </c>
      <c r="E5377" s="270">
        <v>0</v>
      </c>
      <c r="F5377" s="270">
        <v>0</v>
      </c>
      <c r="G5377" s="270">
        <v>0</v>
      </c>
      <c r="H5377" s="270">
        <v>0</v>
      </c>
    </row>
    <row r="5378" spans="1:8">
      <c r="A5378" s="268">
        <v>42229</v>
      </c>
      <c r="B5378" s="269" t="s">
        <v>185</v>
      </c>
      <c r="C5378" s="270">
        <v>0</v>
      </c>
      <c r="D5378" s="270">
        <v>0</v>
      </c>
      <c r="E5378" s="270">
        <v>0</v>
      </c>
      <c r="F5378" s="270">
        <v>0</v>
      </c>
      <c r="G5378" s="270">
        <v>0</v>
      </c>
      <c r="H5378" s="270">
        <v>0</v>
      </c>
    </row>
    <row r="5379" spans="1:8">
      <c r="A5379" s="268">
        <v>42229</v>
      </c>
      <c r="B5379" s="269" t="s">
        <v>186</v>
      </c>
      <c r="C5379" s="270">
        <v>0</v>
      </c>
      <c r="D5379" s="270">
        <v>0</v>
      </c>
      <c r="E5379" s="270">
        <v>0</v>
      </c>
      <c r="F5379" s="270">
        <v>0</v>
      </c>
      <c r="G5379" s="270">
        <v>0</v>
      </c>
      <c r="H5379" s="270">
        <v>0</v>
      </c>
    </row>
    <row r="5380" spans="1:8">
      <c r="A5380" s="268">
        <v>42229</v>
      </c>
      <c r="B5380" s="269" t="s">
        <v>187</v>
      </c>
      <c r="C5380" s="270">
        <v>0</v>
      </c>
      <c r="D5380" s="270">
        <v>0</v>
      </c>
      <c r="E5380" s="270">
        <v>0</v>
      </c>
      <c r="F5380" s="270">
        <v>0</v>
      </c>
      <c r="G5380" s="270">
        <v>0</v>
      </c>
      <c r="H5380" s="270">
        <v>0</v>
      </c>
    </row>
    <row r="5381" spans="1:8">
      <c r="A5381" s="268">
        <v>42229</v>
      </c>
      <c r="B5381" s="269" t="s">
        <v>188</v>
      </c>
      <c r="C5381" s="270">
        <v>0</v>
      </c>
      <c r="D5381" s="270">
        <v>0</v>
      </c>
      <c r="E5381" s="270">
        <v>0</v>
      </c>
      <c r="F5381" s="270">
        <v>0</v>
      </c>
      <c r="G5381" s="270">
        <v>0</v>
      </c>
      <c r="H5381" s="270">
        <v>0</v>
      </c>
    </row>
    <row r="5382" spans="1:8">
      <c r="A5382" s="268">
        <v>42229</v>
      </c>
      <c r="B5382" s="269" t="s">
        <v>189</v>
      </c>
      <c r="C5382" s="270">
        <v>0</v>
      </c>
      <c r="D5382" s="270">
        <v>0</v>
      </c>
      <c r="E5382" s="270">
        <v>0</v>
      </c>
      <c r="F5382" s="270">
        <v>0</v>
      </c>
      <c r="G5382" s="270">
        <v>0</v>
      </c>
      <c r="H5382" s="270">
        <v>0</v>
      </c>
    </row>
    <row r="5383" spans="1:8">
      <c r="A5383" s="268">
        <v>42229</v>
      </c>
      <c r="B5383" s="269" t="s">
        <v>190</v>
      </c>
      <c r="C5383" s="270">
        <v>0</v>
      </c>
      <c r="D5383" s="270">
        <v>0</v>
      </c>
      <c r="E5383" s="270">
        <v>0</v>
      </c>
      <c r="F5383" s="270">
        <v>0</v>
      </c>
      <c r="G5383" s="270">
        <v>0</v>
      </c>
      <c r="H5383" s="270">
        <v>0</v>
      </c>
    </row>
    <row r="5384" spans="1:8">
      <c r="A5384" s="268">
        <v>42229</v>
      </c>
      <c r="B5384" s="269" t="s">
        <v>191</v>
      </c>
      <c r="C5384" s="270">
        <v>23.8918</v>
      </c>
      <c r="D5384" s="270">
        <v>9.0176499999999997</v>
      </c>
      <c r="E5384" s="270">
        <v>4.4965000000000002</v>
      </c>
      <c r="F5384" s="270">
        <v>0.37824999999999998</v>
      </c>
      <c r="G5384" s="270">
        <v>4.8798499999999994</v>
      </c>
      <c r="H5384" s="270">
        <v>42.664049999999996</v>
      </c>
    </row>
    <row r="5385" spans="1:8">
      <c r="A5385" s="268">
        <v>42229</v>
      </c>
      <c r="B5385" s="269" t="s">
        <v>192</v>
      </c>
      <c r="C5385" s="270">
        <v>492.16359999999997</v>
      </c>
      <c r="D5385" s="270">
        <v>185.75985</v>
      </c>
      <c r="E5385" s="270">
        <v>92.627049999999997</v>
      </c>
      <c r="F5385" s="270">
        <v>7.7936500000000004</v>
      </c>
      <c r="G5385" s="270">
        <v>100.5295</v>
      </c>
      <c r="H5385" s="270">
        <v>878.87365</v>
      </c>
    </row>
    <row r="5386" spans="1:8">
      <c r="A5386" s="268">
        <v>42229</v>
      </c>
      <c r="B5386" s="269" t="s">
        <v>193</v>
      </c>
      <c r="C5386" s="270">
        <v>2671.0603999999998</v>
      </c>
      <c r="D5386" s="270">
        <v>1008.1526999999999</v>
      </c>
      <c r="E5386" s="270">
        <v>502.70614999999998</v>
      </c>
      <c r="F5386" s="270">
        <v>42.29515</v>
      </c>
      <c r="G5386" s="270">
        <v>545.59204999999997</v>
      </c>
      <c r="H5386" s="270">
        <v>4769.80645</v>
      </c>
    </row>
    <row r="5387" spans="1:8">
      <c r="A5387" s="268">
        <v>42229</v>
      </c>
      <c r="B5387" s="269" t="s">
        <v>65</v>
      </c>
      <c r="C5387" s="270">
        <v>6111.4243500000002</v>
      </c>
      <c r="D5387" s="270">
        <v>2306.6687999999999</v>
      </c>
      <c r="E5387" s="270">
        <v>1150.1995999999999</v>
      </c>
      <c r="F5387" s="270">
        <v>96.772499999999994</v>
      </c>
      <c r="G5387" s="270">
        <v>1248.3218999999999</v>
      </c>
      <c r="H5387" s="270">
        <v>10913.387149999999</v>
      </c>
    </row>
    <row r="5388" spans="1:8">
      <c r="A5388" s="268">
        <v>42229</v>
      </c>
      <c r="B5388" s="269" t="s">
        <v>194</v>
      </c>
      <c r="C5388" s="270">
        <v>9833.7077999999983</v>
      </c>
      <c r="D5388" s="270">
        <v>3711.5904500000001</v>
      </c>
      <c r="E5388" s="270">
        <v>1850.7508999999998</v>
      </c>
      <c r="F5388" s="270">
        <v>155.71405000000001</v>
      </c>
      <c r="G5388" s="270">
        <v>2008.6366999999998</v>
      </c>
      <c r="H5388" s="270">
        <v>17560.399899999997</v>
      </c>
    </row>
    <row r="5389" spans="1:8">
      <c r="A5389" s="268">
        <v>42229</v>
      </c>
      <c r="B5389" s="269" t="s">
        <v>195</v>
      </c>
      <c r="C5389" s="270">
        <v>13030.379300000001</v>
      </c>
      <c r="D5389" s="270">
        <v>4918.1271999999999</v>
      </c>
      <c r="E5389" s="270">
        <v>2452.3791999999999</v>
      </c>
      <c r="F5389" s="270">
        <v>206.33240000000001</v>
      </c>
      <c r="G5389" s="270">
        <v>2661.5897</v>
      </c>
      <c r="H5389" s="270">
        <v>23268.807799999999</v>
      </c>
    </row>
    <row r="5390" spans="1:8">
      <c r="A5390" s="268">
        <v>42229</v>
      </c>
      <c r="B5390" s="269" t="s">
        <v>196</v>
      </c>
      <c r="C5390" s="270">
        <v>15252.281000000001</v>
      </c>
      <c r="D5390" s="270">
        <v>5756.7516500000002</v>
      </c>
      <c r="E5390" s="270">
        <v>2870.5519999999997</v>
      </c>
      <c r="F5390" s="270">
        <v>241.51560000000001</v>
      </c>
      <c r="G5390" s="270">
        <v>3115.43615</v>
      </c>
      <c r="H5390" s="270">
        <v>27236.536400000001</v>
      </c>
    </row>
    <row r="5391" spans="1:8">
      <c r="A5391" s="268">
        <v>42229</v>
      </c>
      <c r="B5391" s="269" t="s">
        <v>197</v>
      </c>
      <c r="C5391" s="270">
        <v>16055.0329</v>
      </c>
      <c r="D5391" s="270">
        <v>6059.7392499999996</v>
      </c>
      <c r="E5391" s="270">
        <v>3021.6335499999996</v>
      </c>
      <c r="F5391" s="270">
        <v>254.22735</v>
      </c>
      <c r="G5391" s="270">
        <v>3279.40625</v>
      </c>
      <c r="H5391" s="270">
        <v>28670.039299999997</v>
      </c>
    </row>
    <row r="5392" spans="1:8">
      <c r="A5392" s="268">
        <v>42229</v>
      </c>
      <c r="B5392" s="269" t="s">
        <v>198</v>
      </c>
      <c r="C5392" s="270">
        <v>15792.227349999999</v>
      </c>
      <c r="D5392" s="270">
        <v>5960.5468000000001</v>
      </c>
      <c r="E5392" s="270">
        <v>2972.1720499999997</v>
      </c>
      <c r="F5392" s="270">
        <v>250.06574999999998</v>
      </c>
      <c r="G5392" s="270">
        <v>3225.7253499999997</v>
      </c>
      <c r="H5392" s="270">
        <v>28200.737299999997</v>
      </c>
    </row>
    <row r="5393" spans="1:8">
      <c r="A5393" s="268">
        <v>42229</v>
      </c>
      <c r="B5393" s="269" t="s">
        <v>199</v>
      </c>
      <c r="C5393" s="270">
        <v>14616.76915</v>
      </c>
      <c r="D5393" s="270">
        <v>5516.8876</v>
      </c>
      <c r="E5393" s="270">
        <v>2750.9459500000003</v>
      </c>
      <c r="F5393" s="270">
        <v>231.45245000000003</v>
      </c>
      <c r="G5393" s="270">
        <v>2985.6266999999998</v>
      </c>
      <c r="H5393" s="270">
        <v>26101.681849999997</v>
      </c>
    </row>
    <row r="5394" spans="1:8">
      <c r="A5394" s="268">
        <v>42229</v>
      </c>
      <c r="B5394" s="269" t="s">
        <v>200</v>
      </c>
      <c r="C5394" s="270">
        <v>12342.306</v>
      </c>
      <c r="D5394" s="270">
        <v>4658.4241499999998</v>
      </c>
      <c r="E5394" s="270">
        <v>2322.88085</v>
      </c>
      <c r="F5394" s="270">
        <v>195.43709999999999</v>
      </c>
      <c r="G5394" s="270">
        <v>2521.0439000000001</v>
      </c>
      <c r="H5394" s="270">
        <v>22040.092000000001</v>
      </c>
    </row>
    <row r="5395" spans="1:8">
      <c r="A5395" s="268">
        <v>42229</v>
      </c>
      <c r="B5395" s="269" t="s">
        <v>201</v>
      </c>
      <c r="C5395" s="270">
        <v>8572.2406499999997</v>
      </c>
      <c r="D5395" s="270">
        <v>3235.4680499999999</v>
      </c>
      <c r="E5395" s="270">
        <v>1613.3365499999998</v>
      </c>
      <c r="F5395" s="270">
        <v>135.73905000000002</v>
      </c>
      <c r="G5395" s="270">
        <v>1750.9685500000001</v>
      </c>
      <c r="H5395" s="270">
        <v>15307.752849999999</v>
      </c>
    </row>
    <row r="5396" spans="1:8">
      <c r="A5396" s="268">
        <v>42229</v>
      </c>
      <c r="B5396" s="269" t="s">
        <v>202</v>
      </c>
      <c r="C5396" s="270">
        <v>4200.1109499999993</v>
      </c>
      <c r="D5396" s="270">
        <v>1585.27125</v>
      </c>
      <c r="E5396" s="270">
        <v>790.48129999999992</v>
      </c>
      <c r="F5396" s="270">
        <v>66.507400000000004</v>
      </c>
      <c r="G5396" s="270">
        <v>857.91604999999993</v>
      </c>
      <c r="H5396" s="270">
        <v>7500.2869499999997</v>
      </c>
    </row>
    <row r="5397" spans="1:8">
      <c r="A5397" s="268">
        <v>42229</v>
      </c>
      <c r="B5397" s="269" t="s">
        <v>203</v>
      </c>
      <c r="C5397" s="270">
        <v>1385.7022999999999</v>
      </c>
      <c r="D5397" s="270">
        <v>523.01349999999991</v>
      </c>
      <c r="E5397" s="270">
        <v>260.79615000000001</v>
      </c>
      <c r="F5397" s="270">
        <v>21.9419</v>
      </c>
      <c r="G5397" s="270">
        <v>283.04404999999997</v>
      </c>
      <c r="H5397" s="270">
        <v>2474.4978999999994</v>
      </c>
    </row>
    <row r="5398" spans="1:8">
      <c r="A5398" s="268">
        <v>42229</v>
      </c>
      <c r="B5398" s="269" t="s">
        <v>204</v>
      </c>
      <c r="C5398" s="270">
        <v>119.4573</v>
      </c>
      <c r="D5398" s="270">
        <v>45.087399999999995</v>
      </c>
      <c r="E5398" s="270">
        <v>22.482499999999998</v>
      </c>
      <c r="F5398" s="270">
        <v>1.8912500000000001</v>
      </c>
      <c r="G5398" s="270">
        <v>24.400099999999998</v>
      </c>
      <c r="H5398" s="270">
        <v>213.31854999999996</v>
      </c>
    </row>
    <row r="5399" spans="1:8">
      <c r="A5399" s="268">
        <v>42229</v>
      </c>
      <c r="B5399" s="269" t="s">
        <v>205</v>
      </c>
      <c r="C5399" s="270">
        <v>4.7786999999999997</v>
      </c>
      <c r="D5399" s="270">
        <v>1.8036999999999999</v>
      </c>
      <c r="E5399" s="270">
        <v>0.89929999999999999</v>
      </c>
      <c r="F5399" s="270">
        <v>7.5649999999999995E-2</v>
      </c>
      <c r="G5399" s="270">
        <v>0.97579999999999989</v>
      </c>
      <c r="H5399" s="270">
        <v>8.5331499999999991</v>
      </c>
    </row>
    <row r="5400" spans="1:8">
      <c r="A5400" s="268">
        <v>42229</v>
      </c>
      <c r="B5400" s="269" t="s">
        <v>71</v>
      </c>
      <c r="C5400" s="270">
        <v>0</v>
      </c>
      <c r="D5400" s="270">
        <v>0</v>
      </c>
      <c r="E5400" s="270">
        <v>0</v>
      </c>
      <c r="F5400" s="270">
        <v>0</v>
      </c>
      <c r="G5400" s="270">
        <v>0</v>
      </c>
      <c r="H5400" s="270">
        <v>0</v>
      </c>
    </row>
    <row r="5401" spans="1:8">
      <c r="A5401" s="268">
        <v>42229</v>
      </c>
      <c r="B5401" s="269" t="s">
        <v>206</v>
      </c>
      <c r="C5401" s="270">
        <v>0</v>
      </c>
      <c r="D5401" s="270">
        <v>0</v>
      </c>
      <c r="E5401" s="270">
        <v>0</v>
      </c>
      <c r="F5401" s="270">
        <v>0</v>
      </c>
      <c r="G5401" s="270">
        <v>0</v>
      </c>
      <c r="H5401" s="270">
        <v>0</v>
      </c>
    </row>
    <row r="5402" spans="1:8">
      <c r="A5402" s="268">
        <v>42230</v>
      </c>
      <c r="B5402" s="269" t="s">
        <v>185</v>
      </c>
      <c r="C5402" s="270">
        <v>0</v>
      </c>
      <c r="D5402" s="270">
        <v>0</v>
      </c>
      <c r="E5402" s="270">
        <v>0</v>
      </c>
      <c r="F5402" s="270">
        <v>0</v>
      </c>
      <c r="G5402" s="270">
        <v>0</v>
      </c>
      <c r="H5402" s="270">
        <v>0</v>
      </c>
    </row>
    <row r="5403" spans="1:8">
      <c r="A5403" s="268">
        <v>42230</v>
      </c>
      <c r="B5403" s="269" t="s">
        <v>186</v>
      </c>
      <c r="C5403" s="270">
        <v>0</v>
      </c>
      <c r="D5403" s="270">
        <v>0</v>
      </c>
      <c r="E5403" s="270">
        <v>0</v>
      </c>
      <c r="F5403" s="270">
        <v>0</v>
      </c>
      <c r="G5403" s="270">
        <v>0</v>
      </c>
      <c r="H5403" s="270">
        <v>0</v>
      </c>
    </row>
    <row r="5404" spans="1:8">
      <c r="A5404" s="268">
        <v>42230</v>
      </c>
      <c r="B5404" s="269" t="s">
        <v>187</v>
      </c>
      <c r="C5404" s="270">
        <v>0</v>
      </c>
      <c r="D5404" s="270">
        <v>0</v>
      </c>
      <c r="E5404" s="270">
        <v>0</v>
      </c>
      <c r="F5404" s="270">
        <v>0</v>
      </c>
      <c r="G5404" s="270">
        <v>0</v>
      </c>
      <c r="H5404" s="270">
        <v>0</v>
      </c>
    </row>
    <row r="5405" spans="1:8">
      <c r="A5405" s="268">
        <v>42230</v>
      </c>
      <c r="B5405" s="269" t="s">
        <v>188</v>
      </c>
      <c r="C5405" s="270">
        <v>0</v>
      </c>
      <c r="D5405" s="270">
        <v>0</v>
      </c>
      <c r="E5405" s="270">
        <v>0</v>
      </c>
      <c r="F5405" s="270">
        <v>0</v>
      </c>
      <c r="G5405" s="270">
        <v>0</v>
      </c>
      <c r="H5405" s="270">
        <v>0</v>
      </c>
    </row>
    <row r="5406" spans="1:8">
      <c r="A5406" s="268">
        <v>42230</v>
      </c>
      <c r="B5406" s="269" t="s">
        <v>189</v>
      </c>
      <c r="C5406" s="270">
        <v>0</v>
      </c>
      <c r="D5406" s="270">
        <v>0</v>
      </c>
      <c r="E5406" s="270">
        <v>0</v>
      </c>
      <c r="F5406" s="270">
        <v>0</v>
      </c>
      <c r="G5406" s="270">
        <v>0</v>
      </c>
      <c r="H5406" s="270">
        <v>0</v>
      </c>
    </row>
    <row r="5407" spans="1:8">
      <c r="A5407" s="268">
        <v>42230</v>
      </c>
      <c r="B5407" s="269" t="s">
        <v>190</v>
      </c>
      <c r="C5407" s="270">
        <v>0</v>
      </c>
      <c r="D5407" s="270">
        <v>0</v>
      </c>
      <c r="E5407" s="270">
        <v>0</v>
      </c>
      <c r="F5407" s="270">
        <v>0</v>
      </c>
      <c r="G5407" s="270">
        <v>0</v>
      </c>
      <c r="H5407" s="270">
        <v>0</v>
      </c>
    </row>
    <row r="5408" spans="1:8">
      <c r="A5408" s="268">
        <v>42230</v>
      </c>
      <c r="B5408" s="269" t="s">
        <v>191</v>
      </c>
      <c r="C5408" s="270">
        <v>23.8918</v>
      </c>
      <c r="D5408" s="270">
        <v>9.0176499999999997</v>
      </c>
      <c r="E5408" s="270">
        <v>4.4965000000000002</v>
      </c>
      <c r="F5408" s="270">
        <v>0.37824999999999998</v>
      </c>
      <c r="G5408" s="270">
        <v>4.8798499999999994</v>
      </c>
      <c r="H5408" s="270">
        <v>42.664049999999996</v>
      </c>
    </row>
    <row r="5409" spans="1:8">
      <c r="A5409" s="268">
        <v>42230</v>
      </c>
      <c r="B5409" s="269" t="s">
        <v>192</v>
      </c>
      <c r="C5409" s="270">
        <v>535.16764999999998</v>
      </c>
      <c r="D5409" s="270">
        <v>201.99144999999999</v>
      </c>
      <c r="E5409" s="270">
        <v>100.72075</v>
      </c>
      <c r="F5409" s="270">
        <v>8.4745000000000008</v>
      </c>
      <c r="G5409" s="270">
        <v>109.3134</v>
      </c>
      <c r="H5409" s="270">
        <v>955.66775000000007</v>
      </c>
    </row>
    <row r="5410" spans="1:8">
      <c r="A5410" s="268">
        <v>42230</v>
      </c>
      <c r="B5410" s="269" t="s">
        <v>193</v>
      </c>
      <c r="C5410" s="270">
        <v>2408.2548499999998</v>
      </c>
      <c r="D5410" s="270">
        <v>908.96109999999999</v>
      </c>
      <c r="E5410" s="270">
        <v>453.24465000000004</v>
      </c>
      <c r="F5410" s="270">
        <v>38.134399999999999</v>
      </c>
      <c r="G5410" s="270">
        <v>491.91115000000002</v>
      </c>
      <c r="H5410" s="270">
        <v>4300.5061500000002</v>
      </c>
    </row>
    <row r="5411" spans="1:8">
      <c r="A5411" s="268">
        <v>42230</v>
      </c>
      <c r="B5411" s="269" t="s">
        <v>65</v>
      </c>
      <c r="C5411" s="270">
        <v>5757.8320000000003</v>
      </c>
      <c r="D5411" s="270">
        <v>2173.2102999999997</v>
      </c>
      <c r="E5411" s="270">
        <v>1083.6514</v>
      </c>
      <c r="F5411" s="270">
        <v>91.173550000000006</v>
      </c>
      <c r="G5411" s="270">
        <v>1176.09655</v>
      </c>
      <c r="H5411" s="270">
        <v>10281.9638</v>
      </c>
    </row>
    <row r="5412" spans="1:8">
      <c r="A5412" s="268">
        <v>42230</v>
      </c>
      <c r="B5412" s="269" t="s">
        <v>194</v>
      </c>
      <c r="C5412" s="270">
        <v>9594.7932000000001</v>
      </c>
      <c r="D5412" s="270">
        <v>3621.4156499999995</v>
      </c>
      <c r="E5412" s="270">
        <v>1805.7859000000001</v>
      </c>
      <c r="F5412" s="270">
        <v>151.9307</v>
      </c>
      <c r="G5412" s="270">
        <v>1959.8356499999998</v>
      </c>
      <c r="H5412" s="270">
        <v>17133.7611</v>
      </c>
    </row>
    <row r="5413" spans="1:8">
      <c r="A5413" s="268">
        <v>42230</v>
      </c>
      <c r="B5413" s="269" t="s">
        <v>195</v>
      </c>
      <c r="C5413" s="270">
        <v>13092.497299999999</v>
      </c>
      <c r="D5413" s="270">
        <v>4941.5727499999994</v>
      </c>
      <c r="E5413" s="270">
        <v>2464.0700999999999</v>
      </c>
      <c r="F5413" s="270">
        <v>207.3167</v>
      </c>
      <c r="G5413" s="270">
        <v>2674.27765</v>
      </c>
      <c r="H5413" s="270">
        <v>23379.734499999995</v>
      </c>
    </row>
    <row r="5414" spans="1:8">
      <c r="A5414" s="268">
        <v>42230</v>
      </c>
      <c r="B5414" s="269" t="s">
        <v>196</v>
      </c>
      <c r="C5414" s="270">
        <v>15257.0597</v>
      </c>
      <c r="D5414" s="270">
        <v>5758.5553499999996</v>
      </c>
      <c r="E5414" s="270">
        <v>2871.4512999999997</v>
      </c>
      <c r="F5414" s="270">
        <v>241.59125</v>
      </c>
      <c r="G5414" s="270">
        <v>3116.4119500000002</v>
      </c>
      <c r="H5414" s="270">
        <v>27245.06955</v>
      </c>
    </row>
    <row r="5415" spans="1:8">
      <c r="A5415" s="268">
        <v>42230</v>
      </c>
      <c r="B5415" s="269" t="s">
        <v>197</v>
      </c>
      <c r="C5415" s="270">
        <v>16193.603299999999</v>
      </c>
      <c r="D5415" s="270">
        <v>6112.0406000000003</v>
      </c>
      <c r="E5415" s="270">
        <v>3047.7132499999998</v>
      </c>
      <c r="F5415" s="270">
        <v>256.4212</v>
      </c>
      <c r="G5415" s="270">
        <v>3307.7112500000003</v>
      </c>
      <c r="H5415" s="270">
        <v>28917.489600000001</v>
      </c>
    </row>
    <row r="5416" spans="1:8">
      <c r="A5416" s="268">
        <v>42230</v>
      </c>
      <c r="B5416" s="269" t="s">
        <v>198</v>
      </c>
      <c r="C5416" s="270">
        <v>16098.036949999998</v>
      </c>
      <c r="D5416" s="270">
        <v>6075.9699999999993</v>
      </c>
      <c r="E5416" s="270">
        <v>3029.7272499999999</v>
      </c>
      <c r="F5416" s="270">
        <v>254.90819999999999</v>
      </c>
      <c r="G5416" s="270">
        <v>3288.1909999999998</v>
      </c>
      <c r="H5416" s="270">
        <v>28746.833399999996</v>
      </c>
    </row>
    <row r="5417" spans="1:8">
      <c r="A5417" s="268">
        <v>42230</v>
      </c>
      <c r="B5417" s="269" t="s">
        <v>199</v>
      </c>
      <c r="C5417" s="270">
        <v>14631.104399999998</v>
      </c>
      <c r="D5417" s="270">
        <v>5522.2978499999999</v>
      </c>
      <c r="E5417" s="270">
        <v>2753.6438499999999</v>
      </c>
      <c r="F5417" s="270">
        <v>231.67940000000002</v>
      </c>
      <c r="G5417" s="270">
        <v>2988.5540999999998</v>
      </c>
      <c r="H5417" s="270">
        <v>26127.279599999998</v>
      </c>
    </row>
    <row r="5418" spans="1:8">
      <c r="A5418" s="268">
        <v>42230</v>
      </c>
      <c r="B5418" s="269" t="s">
        <v>200</v>
      </c>
      <c r="C5418" s="270">
        <v>12318.41505</v>
      </c>
      <c r="D5418" s="270">
        <v>4649.4065000000001</v>
      </c>
      <c r="E5418" s="270">
        <v>2318.3843499999998</v>
      </c>
      <c r="F5418" s="270">
        <v>195.05884999999998</v>
      </c>
      <c r="G5418" s="270">
        <v>2516.1640500000003</v>
      </c>
      <c r="H5418" s="270">
        <v>21997.428799999998</v>
      </c>
    </row>
    <row r="5419" spans="1:8">
      <c r="A5419" s="268">
        <v>42230</v>
      </c>
      <c r="B5419" s="269" t="s">
        <v>201</v>
      </c>
      <c r="C5419" s="270">
        <v>7850.7198499999995</v>
      </c>
      <c r="D5419" s="270">
        <v>2963.1399499999998</v>
      </c>
      <c r="E5419" s="270">
        <v>1477.5431000000001</v>
      </c>
      <c r="F5419" s="270">
        <v>124.3142</v>
      </c>
      <c r="G5419" s="270">
        <v>1603.5904499999999</v>
      </c>
      <c r="H5419" s="270">
        <v>14019.30755</v>
      </c>
    </row>
    <row r="5420" spans="1:8">
      <c r="A5420" s="268">
        <v>42230</v>
      </c>
      <c r="B5420" s="269" t="s">
        <v>202</v>
      </c>
      <c r="C5420" s="270">
        <v>3655.3867499999997</v>
      </c>
      <c r="D5420" s="270">
        <v>1379.6723999999999</v>
      </c>
      <c r="E5420" s="270">
        <v>687.96109999999999</v>
      </c>
      <c r="F5420" s="270">
        <v>57.882449999999992</v>
      </c>
      <c r="G5420" s="270">
        <v>746.65020000000004</v>
      </c>
      <c r="H5420" s="270">
        <v>6527.5528999999997</v>
      </c>
    </row>
    <row r="5421" spans="1:8">
      <c r="A5421" s="268">
        <v>42230</v>
      </c>
      <c r="B5421" s="269" t="s">
        <v>203</v>
      </c>
      <c r="C5421" s="270">
        <v>1161.1229499999999</v>
      </c>
      <c r="D5421" s="270">
        <v>438.24894999999998</v>
      </c>
      <c r="E5421" s="270">
        <v>218.52905000000001</v>
      </c>
      <c r="F5421" s="270">
        <v>18.38635</v>
      </c>
      <c r="G5421" s="270">
        <v>237.17124999999999</v>
      </c>
      <c r="H5421" s="270">
        <v>2073.4585499999998</v>
      </c>
    </row>
    <row r="5422" spans="1:8">
      <c r="A5422" s="268">
        <v>42230</v>
      </c>
      <c r="B5422" s="269" t="s">
        <v>204</v>
      </c>
      <c r="C5422" s="270">
        <v>100.3442</v>
      </c>
      <c r="D5422" s="270">
        <v>37.873449999999998</v>
      </c>
      <c r="E5422" s="270">
        <v>18.885300000000001</v>
      </c>
      <c r="F5422" s="270">
        <v>1.5886499999999999</v>
      </c>
      <c r="G5422" s="270">
        <v>20.49605</v>
      </c>
      <c r="H5422" s="270">
        <v>179.18764999999999</v>
      </c>
    </row>
    <row r="5423" spans="1:8">
      <c r="A5423" s="268">
        <v>42230</v>
      </c>
      <c r="B5423" s="269" t="s">
        <v>205</v>
      </c>
      <c r="C5423" s="270">
        <v>4.7786999999999997</v>
      </c>
      <c r="D5423" s="270">
        <v>1.8036999999999999</v>
      </c>
      <c r="E5423" s="270">
        <v>0.89929999999999999</v>
      </c>
      <c r="F5423" s="270">
        <v>7.5649999999999995E-2</v>
      </c>
      <c r="G5423" s="270">
        <v>0.97579999999999989</v>
      </c>
      <c r="H5423" s="270">
        <v>8.5331499999999991</v>
      </c>
    </row>
    <row r="5424" spans="1:8">
      <c r="A5424" s="268">
        <v>42230</v>
      </c>
      <c r="B5424" s="269" t="s">
        <v>71</v>
      </c>
      <c r="C5424" s="270">
        <v>0</v>
      </c>
      <c r="D5424" s="270">
        <v>0</v>
      </c>
      <c r="E5424" s="270">
        <v>0</v>
      </c>
      <c r="F5424" s="270">
        <v>0</v>
      </c>
      <c r="G5424" s="270">
        <v>0</v>
      </c>
      <c r="H5424" s="270">
        <v>0</v>
      </c>
    </row>
    <row r="5425" spans="1:8">
      <c r="A5425" s="268">
        <v>42230</v>
      </c>
      <c r="B5425" s="269" t="s">
        <v>206</v>
      </c>
      <c r="C5425" s="270">
        <v>0</v>
      </c>
      <c r="D5425" s="270">
        <v>0</v>
      </c>
      <c r="E5425" s="270">
        <v>0</v>
      </c>
      <c r="F5425" s="270">
        <v>0</v>
      </c>
      <c r="G5425" s="270">
        <v>0</v>
      </c>
      <c r="H5425" s="270">
        <v>0</v>
      </c>
    </row>
    <row r="5426" spans="1:8">
      <c r="A5426" s="268">
        <v>42231</v>
      </c>
      <c r="B5426" s="269" t="s">
        <v>185</v>
      </c>
      <c r="C5426" s="270">
        <v>0</v>
      </c>
      <c r="D5426" s="270">
        <v>0</v>
      </c>
      <c r="E5426" s="270">
        <v>0</v>
      </c>
      <c r="F5426" s="270">
        <v>0</v>
      </c>
      <c r="G5426" s="270">
        <v>0</v>
      </c>
      <c r="H5426" s="270">
        <v>0</v>
      </c>
    </row>
    <row r="5427" spans="1:8">
      <c r="A5427" s="268">
        <v>42231</v>
      </c>
      <c r="B5427" s="269" t="s">
        <v>186</v>
      </c>
      <c r="C5427" s="270">
        <v>0</v>
      </c>
      <c r="D5427" s="270">
        <v>0</v>
      </c>
      <c r="E5427" s="270">
        <v>0</v>
      </c>
      <c r="F5427" s="270">
        <v>0</v>
      </c>
      <c r="G5427" s="270">
        <v>0</v>
      </c>
      <c r="H5427" s="270">
        <v>0</v>
      </c>
    </row>
    <row r="5428" spans="1:8">
      <c r="A5428" s="268">
        <v>42231</v>
      </c>
      <c r="B5428" s="269" t="s">
        <v>187</v>
      </c>
      <c r="C5428" s="270">
        <v>0</v>
      </c>
      <c r="D5428" s="270">
        <v>0</v>
      </c>
      <c r="E5428" s="270">
        <v>0</v>
      </c>
      <c r="F5428" s="270">
        <v>0</v>
      </c>
      <c r="G5428" s="270">
        <v>0</v>
      </c>
      <c r="H5428" s="270">
        <v>0</v>
      </c>
    </row>
    <row r="5429" spans="1:8">
      <c r="A5429" s="268">
        <v>42231</v>
      </c>
      <c r="B5429" s="269" t="s">
        <v>188</v>
      </c>
      <c r="C5429" s="270">
        <v>0</v>
      </c>
      <c r="D5429" s="270">
        <v>0</v>
      </c>
      <c r="E5429" s="270">
        <v>0</v>
      </c>
      <c r="F5429" s="270">
        <v>0</v>
      </c>
      <c r="G5429" s="270">
        <v>0</v>
      </c>
      <c r="H5429" s="270">
        <v>0</v>
      </c>
    </row>
    <row r="5430" spans="1:8">
      <c r="A5430" s="268">
        <v>42231</v>
      </c>
      <c r="B5430" s="269" t="s">
        <v>189</v>
      </c>
      <c r="C5430" s="270">
        <v>0</v>
      </c>
      <c r="D5430" s="270">
        <v>0</v>
      </c>
      <c r="E5430" s="270">
        <v>0</v>
      </c>
      <c r="F5430" s="270">
        <v>0</v>
      </c>
      <c r="G5430" s="270">
        <v>0</v>
      </c>
      <c r="H5430" s="270">
        <v>0</v>
      </c>
    </row>
    <row r="5431" spans="1:8">
      <c r="A5431" s="268">
        <v>42231</v>
      </c>
      <c r="B5431" s="269" t="s">
        <v>190</v>
      </c>
      <c r="C5431" s="270">
        <v>0</v>
      </c>
      <c r="D5431" s="270">
        <v>0</v>
      </c>
      <c r="E5431" s="270">
        <v>0</v>
      </c>
      <c r="F5431" s="270">
        <v>0</v>
      </c>
      <c r="G5431" s="270">
        <v>0</v>
      </c>
      <c r="H5431" s="270">
        <v>0</v>
      </c>
    </row>
    <row r="5432" spans="1:8">
      <c r="A5432" s="268">
        <v>42231</v>
      </c>
      <c r="B5432" s="269" t="s">
        <v>191</v>
      </c>
      <c r="C5432" s="270">
        <v>9.5565499999999997</v>
      </c>
      <c r="D5432" s="270">
        <v>3.6073999999999997</v>
      </c>
      <c r="E5432" s="270">
        <v>1.7986</v>
      </c>
      <c r="F5432" s="270">
        <v>0.15129999999999999</v>
      </c>
      <c r="G5432" s="270">
        <v>1.95245</v>
      </c>
      <c r="H5432" s="270">
        <v>17.066300000000002</v>
      </c>
    </row>
    <row r="5433" spans="1:8">
      <c r="A5433" s="268">
        <v>42231</v>
      </c>
      <c r="B5433" s="269" t="s">
        <v>192</v>
      </c>
      <c r="C5433" s="270">
        <v>563.83729999999991</v>
      </c>
      <c r="D5433" s="270">
        <v>212.81195</v>
      </c>
      <c r="E5433" s="270">
        <v>106.11655</v>
      </c>
      <c r="F5433" s="270">
        <v>8.9283999999999999</v>
      </c>
      <c r="G5433" s="270">
        <v>115.1699</v>
      </c>
      <c r="H5433" s="270">
        <v>1006.8640999999998</v>
      </c>
    </row>
    <row r="5434" spans="1:8">
      <c r="A5434" s="268">
        <v>42231</v>
      </c>
      <c r="B5434" s="269" t="s">
        <v>193</v>
      </c>
      <c r="C5434" s="270">
        <v>2690.1734999999999</v>
      </c>
      <c r="D5434" s="270">
        <v>1015.3666499999999</v>
      </c>
      <c r="E5434" s="270">
        <v>506.30334999999997</v>
      </c>
      <c r="F5434" s="270">
        <v>42.598599999999998</v>
      </c>
      <c r="G5434" s="270">
        <v>549.49609999999996</v>
      </c>
      <c r="H5434" s="270">
        <v>4803.9381999999996</v>
      </c>
    </row>
    <row r="5435" spans="1:8">
      <c r="A5435" s="268">
        <v>42231</v>
      </c>
      <c r="B5435" s="269" t="s">
        <v>65</v>
      </c>
      <c r="C5435" s="270">
        <v>6063.6415999999999</v>
      </c>
      <c r="D5435" s="270">
        <v>2288.6334999999999</v>
      </c>
      <c r="E5435" s="270">
        <v>1141.2066</v>
      </c>
      <c r="F5435" s="270">
        <v>96.015999999999991</v>
      </c>
      <c r="G5435" s="270">
        <v>1238.5613499999999</v>
      </c>
      <c r="H5435" s="270">
        <v>10828.059049999998</v>
      </c>
    </row>
    <row r="5436" spans="1:8">
      <c r="A5436" s="268">
        <v>42231</v>
      </c>
      <c r="B5436" s="269" t="s">
        <v>194</v>
      </c>
      <c r="C5436" s="270">
        <v>9728.5848999999998</v>
      </c>
      <c r="D5436" s="270">
        <v>3671.9133000000002</v>
      </c>
      <c r="E5436" s="270">
        <v>1830.9662999999998</v>
      </c>
      <c r="F5436" s="270">
        <v>154.04975000000002</v>
      </c>
      <c r="G5436" s="270">
        <v>1987.164</v>
      </c>
      <c r="H5436" s="270">
        <v>17372.678250000001</v>
      </c>
    </row>
    <row r="5437" spans="1:8">
      <c r="A5437" s="268">
        <v>42231</v>
      </c>
      <c r="B5437" s="269" t="s">
        <v>195</v>
      </c>
      <c r="C5437" s="270">
        <v>12801.02125</v>
      </c>
      <c r="D5437" s="270">
        <v>4831.5598</v>
      </c>
      <c r="E5437" s="270">
        <v>2409.2136500000001</v>
      </c>
      <c r="F5437" s="270">
        <v>202.7012</v>
      </c>
      <c r="G5437" s="270">
        <v>2614.7411000000002</v>
      </c>
      <c r="H5437" s="270">
        <v>22859.237000000001</v>
      </c>
    </row>
    <row r="5438" spans="1:8">
      <c r="A5438" s="268">
        <v>42231</v>
      </c>
      <c r="B5438" s="269" t="s">
        <v>196</v>
      </c>
      <c r="C5438" s="270">
        <v>14936.913999999999</v>
      </c>
      <c r="D5438" s="270">
        <v>5637.7210500000001</v>
      </c>
      <c r="E5438" s="270">
        <v>2811.1981999999998</v>
      </c>
      <c r="F5438" s="270">
        <v>236.52185</v>
      </c>
      <c r="G5438" s="270">
        <v>3051.0189</v>
      </c>
      <c r="H5438" s="270">
        <v>26673.374</v>
      </c>
    </row>
    <row r="5439" spans="1:8">
      <c r="A5439" s="268">
        <v>42231</v>
      </c>
      <c r="B5439" s="269" t="s">
        <v>197</v>
      </c>
      <c r="C5439" s="270">
        <v>15610.652050000001</v>
      </c>
      <c r="D5439" s="270">
        <v>5892.0138499999994</v>
      </c>
      <c r="E5439" s="270">
        <v>2937.9994999999999</v>
      </c>
      <c r="F5439" s="270">
        <v>247.19104999999999</v>
      </c>
      <c r="G5439" s="270">
        <v>3188.6372999999999</v>
      </c>
      <c r="H5439" s="270">
        <v>27876.493749999998</v>
      </c>
    </row>
    <row r="5440" spans="1:8">
      <c r="A5440" s="268">
        <v>42231</v>
      </c>
      <c r="B5440" s="269" t="s">
        <v>198</v>
      </c>
      <c r="C5440" s="270">
        <v>15400.407950000001</v>
      </c>
      <c r="D5440" s="270">
        <v>5812.6603999999998</v>
      </c>
      <c r="E5440" s="270">
        <v>2898.4303</v>
      </c>
      <c r="F5440" s="270">
        <v>243.86160000000001</v>
      </c>
      <c r="G5440" s="270">
        <v>3145.6927500000002</v>
      </c>
      <c r="H5440" s="270">
        <v>27501.053</v>
      </c>
    </row>
    <row r="5441" spans="1:8">
      <c r="A5441" s="268">
        <v>42231</v>
      </c>
      <c r="B5441" s="269" t="s">
        <v>199</v>
      </c>
      <c r="C5441" s="270">
        <v>13780.569749999999</v>
      </c>
      <c r="D5441" s="270">
        <v>5201.2758000000003</v>
      </c>
      <c r="E5441" s="270">
        <v>2593.5692999999997</v>
      </c>
      <c r="F5441" s="270">
        <v>218.21200000000002</v>
      </c>
      <c r="G5441" s="270">
        <v>2814.8242999999998</v>
      </c>
      <c r="H5441" s="270">
        <v>24608.451150000001</v>
      </c>
    </row>
    <row r="5442" spans="1:8">
      <c r="A5442" s="268">
        <v>42231</v>
      </c>
      <c r="B5442" s="269" t="s">
        <v>200</v>
      </c>
      <c r="C5442" s="270">
        <v>11529.998399999999</v>
      </c>
      <c r="D5442" s="270">
        <v>4351.83</v>
      </c>
      <c r="E5442" s="270">
        <v>2170.0007000000001</v>
      </c>
      <c r="F5442" s="270">
        <v>182.57490000000001</v>
      </c>
      <c r="G5442" s="270">
        <v>2355.1213500000003</v>
      </c>
      <c r="H5442" s="270">
        <v>20589.52535</v>
      </c>
    </row>
    <row r="5443" spans="1:8">
      <c r="A5443" s="268">
        <v>42231</v>
      </c>
      <c r="B5443" s="269" t="s">
        <v>201</v>
      </c>
      <c r="C5443" s="270">
        <v>8863.7158500000005</v>
      </c>
      <c r="D5443" s="270">
        <v>3345.4810000000002</v>
      </c>
      <c r="E5443" s="270">
        <v>1668.1938499999999</v>
      </c>
      <c r="F5443" s="270">
        <v>140.35454999999999</v>
      </c>
      <c r="G5443" s="270">
        <v>1810.50595</v>
      </c>
      <c r="H5443" s="270">
        <v>15828.251200000001</v>
      </c>
    </row>
    <row r="5444" spans="1:8">
      <c r="A5444" s="268">
        <v>42231</v>
      </c>
      <c r="B5444" s="269" t="s">
        <v>202</v>
      </c>
      <c r="C5444" s="270">
        <v>4482.0295999999998</v>
      </c>
      <c r="D5444" s="270">
        <v>1691.6768</v>
      </c>
      <c r="E5444" s="270">
        <v>843.53914999999995</v>
      </c>
      <c r="F5444" s="270">
        <v>70.971599999999995</v>
      </c>
      <c r="G5444" s="270">
        <v>915.50099999999998</v>
      </c>
      <c r="H5444" s="270">
        <v>8003.7181499999979</v>
      </c>
    </row>
    <row r="5445" spans="1:8">
      <c r="A5445" s="268">
        <v>42231</v>
      </c>
      <c r="B5445" s="269" t="s">
        <v>203</v>
      </c>
      <c r="C5445" s="270">
        <v>1314.02775</v>
      </c>
      <c r="D5445" s="270">
        <v>495.96054999999996</v>
      </c>
      <c r="E5445" s="270">
        <v>247.30664999999999</v>
      </c>
      <c r="F5445" s="270">
        <v>20.80715</v>
      </c>
      <c r="G5445" s="270">
        <v>268.40364999999997</v>
      </c>
      <c r="H5445" s="270">
        <v>2346.5057500000003</v>
      </c>
    </row>
    <row r="5446" spans="1:8">
      <c r="A5446" s="268">
        <v>42231</v>
      </c>
      <c r="B5446" s="269" t="s">
        <v>204</v>
      </c>
      <c r="C5446" s="270">
        <v>105.12205</v>
      </c>
      <c r="D5446" s="270">
        <v>39.677149999999997</v>
      </c>
      <c r="E5446" s="270">
        <v>19.784600000000001</v>
      </c>
      <c r="F5446" s="270">
        <v>1.6642999999999999</v>
      </c>
      <c r="G5446" s="270">
        <v>21.4727</v>
      </c>
      <c r="H5446" s="270">
        <v>187.7208</v>
      </c>
    </row>
    <row r="5447" spans="1:8">
      <c r="A5447" s="268">
        <v>42231</v>
      </c>
      <c r="B5447" s="269" t="s">
        <v>205</v>
      </c>
      <c r="C5447" s="270">
        <v>0</v>
      </c>
      <c r="D5447" s="270">
        <v>0</v>
      </c>
      <c r="E5447" s="270">
        <v>0</v>
      </c>
      <c r="F5447" s="270">
        <v>0</v>
      </c>
      <c r="G5447" s="270">
        <v>0</v>
      </c>
      <c r="H5447" s="270">
        <v>0</v>
      </c>
    </row>
    <row r="5448" spans="1:8">
      <c r="A5448" s="268">
        <v>42231</v>
      </c>
      <c r="B5448" s="269" t="s">
        <v>71</v>
      </c>
      <c r="C5448" s="270">
        <v>0</v>
      </c>
      <c r="D5448" s="270">
        <v>0</v>
      </c>
      <c r="E5448" s="270">
        <v>0</v>
      </c>
      <c r="F5448" s="270">
        <v>0</v>
      </c>
      <c r="G5448" s="270">
        <v>0</v>
      </c>
      <c r="H5448" s="270">
        <v>0</v>
      </c>
    </row>
    <row r="5449" spans="1:8">
      <c r="A5449" s="268">
        <v>42231</v>
      </c>
      <c r="B5449" s="269" t="s">
        <v>206</v>
      </c>
      <c r="C5449" s="270">
        <v>0</v>
      </c>
      <c r="D5449" s="270">
        <v>0</v>
      </c>
      <c r="E5449" s="270">
        <v>0</v>
      </c>
      <c r="F5449" s="270">
        <v>0</v>
      </c>
      <c r="G5449" s="270">
        <v>0</v>
      </c>
      <c r="H5449" s="270">
        <v>0</v>
      </c>
    </row>
    <row r="5450" spans="1:8">
      <c r="A5450" s="268">
        <v>42232</v>
      </c>
      <c r="B5450" s="269" t="s">
        <v>185</v>
      </c>
      <c r="C5450" s="270">
        <v>0</v>
      </c>
      <c r="D5450" s="270">
        <v>0</v>
      </c>
      <c r="E5450" s="270">
        <v>0</v>
      </c>
      <c r="F5450" s="270">
        <v>0</v>
      </c>
      <c r="G5450" s="270">
        <v>0</v>
      </c>
      <c r="H5450" s="270">
        <v>0</v>
      </c>
    </row>
    <row r="5451" spans="1:8">
      <c r="A5451" s="268">
        <v>42232</v>
      </c>
      <c r="B5451" s="269" t="s">
        <v>186</v>
      </c>
      <c r="C5451" s="270">
        <v>0</v>
      </c>
      <c r="D5451" s="270">
        <v>0</v>
      </c>
      <c r="E5451" s="270">
        <v>0</v>
      </c>
      <c r="F5451" s="270">
        <v>0</v>
      </c>
      <c r="G5451" s="270">
        <v>0</v>
      </c>
      <c r="H5451" s="270">
        <v>0</v>
      </c>
    </row>
    <row r="5452" spans="1:8">
      <c r="A5452" s="268">
        <v>42232</v>
      </c>
      <c r="B5452" s="269" t="s">
        <v>187</v>
      </c>
      <c r="C5452" s="270">
        <v>0</v>
      </c>
      <c r="D5452" s="270">
        <v>0</v>
      </c>
      <c r="E5452" s="270">
        <v>0</v>
      </c>
      <c r="F5452" s="270">
        <v>0</v>
      </c>
      <c r="G5452" s="270">
        <v>0</v>
      </c>
      <c r="H5452" s="270">
        <v>0</v>
      </c>
    </row>
    <row r="5453" spans="1:8">
      <c r="A5453" s="268">
        <v>42232</v>
      </c>
      <c r="B5453" s="269" t="s">
        <v>188</v>
      </c>
      <c r="C5453" s="270">
        <v>0</v>
      </c>
      <c r="D5453" s="270">
        <v>0</v>
      </c>
      <c r="E5453" s="270">
        <v>0</v>
      </c>
      <c r="F5453" s="270">
        <v>0</v>
      </c>
      <c r="G5453" s="270">
        <v>0</v>
      </c>
      <c r="H5453" s="270">
        <v>0</v>
      </c>
    </row>
    <row r="5454" spans="1:8">
      <c r="A5454" s="268">
        <v>42232</v>
      </c>
      <c r="B5454" s="269" t="s">
        <v>189</v>
      </c>
      <c r="C5454" s="270">
        <v>0</v>
      </c>
      <c r="D5454" s="270">
        <v>0</v>
      </c>
      <c r="E5454" s="270">
        <v>0</v>
      </c>
      <c r="F5454" s="270">
        <v>0</v>
      </c>
      <c r="G5454" s="270">
        <v>0</v>
      </c>
      <c r="H5454" s="270">
        <v>0</v>
      </c>
    </row>
    <row r="5455" spans="1:8">
      <c r="A5455" s="268">
        <v>42232</v>
      </c>
      <c r="B5455" s="269" t="s">
        <v>190</v>
      </c>
      <c r="C5455" s="270">
        <v>0</v>
      </c>
      <c r="D5455" s="270">
        <v>0</v>
      </c>
      <c r="E5455" s="270">
        <v>0</v>
      </c>
      <c r="F5455" s="270">
        <v>0</v>
      </c>
      <c r="G5455" s="270">
        <v>0</v>
      </c>
      <c r="H5455" s="270">
        <v>0</v>
      </c>
    </row>
    <row r="5456" spans="1:8">
      <c r="A5456" s="268">
        <v>42232</v>
      </c>
      <c r="B5456" s="269" t="s">
        <v>191</v>
      </c>
      <c r="C5456" s="270">
        <v>28.669649999999997</v>
      </c>
      <c r="D5456" s="270">
        <v>10.821349999999999</v>
      </c>
      <c r="E5456" s="270">
        <v>5.3957999999999995</v>
      </c>
      <c r="F5456" s="270">
        <v>0.45390000000000003</v>
      </c>
      <c r="G5456" s="270">
        <v>5.8564999999999996</v>
      </c>
      <c r="H5456" s="270">
        <v>51.197199999999995</v>
      </c>
    </row>
    <row r="5457" spans="1:8">
      <c r="A5457" s="268">
        <v>42232</v>
      </c>
      <c r="B5457" s="269" t="s">
        <v>192</v>
      </c>
      <c r="C5457" s="270">
        <v>606.84220000000005</v>
      </c>
      <c r="D5457" s="270">
        <v>229.04355000000001</v>
      </c>
      <c r="E5457" s="270">
        <v>114.21025</v>
      </c>
      <c r="F5457" s="270">
        <v>9.6092499999999994</v>
      </c>
      <c r="G5457" s="270">
        <v>123.9538</v>
      </c>
      <c r="H5457" s="270">
        <v>1083.65905</v>
      </c>
    </row>
    <row r="5458" spans="1:8">
      <c r="A5458" s="268">
        <v>42232</v>
      </c>
      <c r="B5458" s="269" t="s">
        <v>193</v>
      </c>
      <c r="C5458" s="270">
        <v>2632.8342000000002</v>
      </c>
      <c r="D5458" s="270">
        <v>993.72479999999996</v>
      </c>
      <c r="E5458" s="270">
        <v>495.51175000000001</v>
      </c>
      <c r="F5458" s="270">
        <v>41.689949999999996</v>
      </c>
      <c r="G5458" s="270">
        <v>537.78395</v>
      </c>
      <c r="H5458" s="270">
        <v>4701.5446499999989</v>
      </c>
    </row>
    <row r="5459" spans="1:8">
      <c r="A5459" s="268">
        <v>42232</v>
      </c>
      <c r="B5459" s="269" t="s">
        <v>65</v>
      </c>
      <c r="C5459" s="270">
        <v>5839.0622499999999</v>
      </c>
      <c r="D5459" s="270">
        <v>2203.8689499999996</v>
      </c>
      <c r="E5459" s="270">
        <v>1098.9395</v>
      </c>
      <c r="F5459" s="270">
        <v>92.460449999999994</v>
      </c>
      <c r="G5459" s="270">
        <v>1192.6885500000001</v>
      </c>
      <c r="H5459" s="270">
        <v>10427.019700000001</v>
      </c>
    </row>
    <row r="5460" spans="1:8">
      <c r="A5460" s="268">
        <v>42232</v>
      </c>
      <c r="B5460" s="269" t="s">
        <v>194</v>
      </c>
      <c r="C5460" s="270">
        <v>9489.6711500000001</v>
      </c>
      <c r="D5460" s="270">
        <v>3581.7385000000004</v>
      </c>
      <c r="E5460" s="270">
        <v>1786.0012999999999</v>
      </c>
      <c r="F5460" s="270">
        <v>150.26639999999998</v>
      </c>
      <c r="G5460" s="270">
        <v>1938.3637999999999</v>
      </c>
      <c r="H5460" s="270">
        <v>16946.041150000001</v>
      </c>
    </row>
    <row r="5461" spans="1:8">
      <c r="A5461" s="268">
        <v>42232</v>
      </c>
      <c r="B5461" s="269" t="s">
        <v>195</v>
      </c>
      <c r="C5461" s="270">
        <v>12136.8406</v>
      </c>
      <c r="D5461" s="270">
        <v>4580.8743999999997</v>
      </c>
      <c r="E5461" s="270">
        <v>2284.2109499999997</v>
      </c>
      <c r="F5461" s="270">
        <v>192.18414999999999</v>
      </c>
      <c r="G5461" s="270">
        <v>2479.0751500000001</v>
      </c>
      <c r="H5461" s="270">
        <v>21673.185250000002</v>
      </c>
    </row>
    <row r="5462" spans="1:8">
      <c r="A5462" s="268">
        <v>42232</v>
      </c>
      <c r="B5462" s="269" t="s">
        <v>196</v>
      </c>
      <c r="C5462" s="270">
        <v>13723.230450000001</v>
      </c>
      <c r="D5462" s="270">
        <v>5179.6339499999995</v>
      </c>
      <c r="E5462" s="270">
        <v>2582.7776999999996</v>
      </c>
      <c r="F5462" s="270">
        <v>217.30419999999998</v>
      </c>
      <c r="G5462" s="270">
        <v>2803.1121499999999</v>
      </c>
      <c r="H5462" s="270">
        <v>24506.05845</v>
      </c>
    </row>
    <row r="5463" spans="1:8">
      <c r="A5463" s="268">
        <v>42232</v>
      </c>
      <c r="B5463" s="269" t="s">
        <v>197</v>
      </c>
      <c r="C5463" s="270">
        <v>14411.302899999999</v>
      </c>
      <c r="D5463" s="270">
        <v>5439.3370000000004</v>
      </c>
      <c r="E5463" s="270">
        <v>2712.2760499999999</v>
      </c>
      <c r="F5463" s="270">
        <v>228.19950000000003</v>
      </c>
      <c r="G5463" s="270">
        <v>2943.6579499999998</v>
      </c>
      <c r="H5463" s="270">
        <v>25734.773400000002</v>
      </c>
    </row>
    <row r="5464" spans="1:8">
      <c r="A5464" s="268">
        <v>42232</v>
      </c>
      <c r="B5464" s="269" t="s">
        <v>198</v>
      </c>
      <c r="C5464" s="270">
        <v>14373.0767</v>
      </c>
      <c r="D5464" s="270">
        <v>5424.9090999999999</v>
      </c>
      <c r="E5464" s="270">
        <v>2705.0816500000001</v>
      </c>
      <c r="F5464" s="270">
        <v>227.59429999999998</v>
      </c>
      <c r="G5464" s="270">
        <v>2935.8498499999996</v>
      </c>
      <c r="H5464" s="270">
        <v>25666.511600000002</v>
      </c>
    </row>
    <row r="5465" spans="1:8">
      <c r="A5465" s="268">
        <v>42232</v>
      </c>
      <c r="B5465" s="269" t="s">
        <v>199</v>
      </c>
      <c r="C5465" s="270">
        <v>13751.900099999999</v>
      </c>
      <c r="D5465" s="270">
        <v>5190.4552999999996</v>
      </c>
      <c r="E5465" s="270">
        <v>2588.1734999999999</v>
      </c>
      <c r="F5465" s="270">
        <v>217.75809999999998</v>
      </c>
      <c r="G5465" s="270">
        <v>2808.9677999999999</v>
      </c>
      <c r="H5465" s="270">
        <v>24557.254800000002</v>
      </c>
    </row>
    <row r="5466" spans="1:8">
      <c r="A5466" s="268">
        <v>42232</v>
      </c>
      <c r="B5466" s="269" t="s">
        <v>200</v>
      </c>
      <c r="C5466" s="270">
        <v>11797.5818</v>
      </c>
      <c r="D5466" s="270">
        <v>4452.8261499999999</v>
      </c>
      <c r="E5466" s="270">
        <v>2220.3615</v>
      </c>
      <c r="F5466" s="270">
        <v>186.81129999999999</v>
      </c>
      <c r="G5466" s="270">
        <v>2409.7780499999999</v>
      </c>
      <c r="H5466" s="270">
        <v>21067.358799999998</v>
      </c>
    </row>
    <row r="5467" spans="1:8">
      <c r="A5467" s="268">
        <v>42232</v>
      </c>
      <c r="B5467" s="269" t="s">
        <v>201</v>
      </c>
      <c r="C5467" s="270">
        <v>8318.9916499999999</v>
      </c>
      <c r="D5467" s="270">
        <v>3139.8829999999998</v>
      </c>
      <c r="E5467" s="270">
        <v>1565.67365</v>
      </c>
      <c r="F5467" s="270">
        <v>131.72874999999999</v>
      </c>
      <c r="G5467" s="270">
        <v>1699.2401</v>
      </c>
      <c r="H5467" s="270">
        <v>14855.517150000001</v>
      </c>
    </row>
    <row r="5468" spans="1:8">
      <c r="A5468" s="268">
        <v>42232</v>
      </c>
      <c r="B5468" s="269" t="s">
        <v>202</v>
      </c>
      <c r="C5468" s="270">
        <v>4204.8896500000001</v>
      </c>
      <c r="D5468" s="270">
        <v>1587.0740999999998</v>
      </c>
      <c r="E5468" s="270">
        <v>791.38059999999996</v>
      </c>
      <c r="F5468" s="270">
        <v>66.58305</v>
      </c>
      <c r="G5468" s="270">
        <v>858.89184999999998</v>
      </c>
      <c r="H5468" s="270">
        <v>7508.8192499999986</v>
      </c>
    </row>
    <row r="5469" spans="1:8">
      <c r="A5469" s="268">
        <v>42232</v>
      </c>
      <c r="B5469" s="269" t="s">
        <v>203</v>
      </c>
      <c r="C5469" s="270">
        <v>1447.8202999999999</v>
      </c>
      <c r="D5469" s="270">
        <v>546.45820000000003</v>
      </c>
      <c r="E5469" s="270">
        <v>272.4862</v>
      </c>
      <c r="F5469" s="270">
        <v>22.926200000000001</v>
      </c>
      <c r="G5469" s="270">
        <v>295.73200000000003</v>
      </c>
      <c r="H5469" s="270">
        <v>2585.4229000000005</v>
      </c>
    </row>
    <row r="5470" spans="1:8">
      <c r="A5470" s="268">
        <v>42232</v>
      </c>
      <c r="B5470" s="269" t="s">
        <v>204</v>
      </c>
      <c r="C5470" s="270">
        <v>152.90479999999999</v>
      </c>
      <c r="D5470" s="270">
        <v>57.711599999999997</v>
      </c>
      <c r="E5470" s="270">
        <v>28.7776</v>
      </c>
      <c r="F5470" s="270">
        <v>2.4207999999999998</v>
      </c>
      <c r="G5470" s="270">
        <v>31.232399999999998</v>
      </c>
      <c r="H5470" s="270">
        <v>273.04719999999998</v>
      </c>
    </row>
    <row r="5471" spans="1:8">
      <c r="A5471" s="268">
        <v>42232</v>
      </c>
      <c r="B5471" s="269" t="s">
        <v>205</v>
      </c>
      <c r="C5471" s="270">
        <v>0</v>
      </c>
      <c r="D5471" s="270">
        <v>0</v>
      </c>
      <c r="E5471" s="270">
        <v>0</v>
      </c>
      <c r="F5471" s="270">
        <v>0</v>
      </c>
      <c r="G5471" s="270">
        <v>0</v>
      </c>
      <c r="H5471" s="270">
        <v>0</v>
      </c>
    </row>
    <row r="5472" spans="1:8">
      <c r="A5472" s="268">
        <v>42232</v>
      </c>
      <c r="B5472" s="269" t="s">
        <v>71</v>
      </c>
      <c r="C5472" s="270">
        <v>0</v>
      </c>
      <c r="D5472" s="270">
        <v>0</v>
      </c>
      <c r="E5472" s="270">
        <v>0</v>
      </c>
      <c r="F5472" s="270">
        <v>0</v>
      </c>
      <c r="G5472" s="270">
        <v>0</v>
      </c>
      <c r="H5472" s="270">
        <v>0</v>
      </c>
    </row>
    <row r="5473" spans="1:8">
      <c r="A5473" s="268">
        <v>42232</v>
      </c>
      <c r="B5473" s="269" t="s">
        <v>206</v>
      </c>
      <c r="C5473" s="270">
        <v>0</v>
      </c>
      <c r="D5473" s="270">
        <v>0</v>
      </c>
      <c r="E5473" s="270">
        <v>0</v>
      </c>
      <c r="F5473" s="270">
        <v>0</v>
      </c>
      <c r="G5473" s="270">
        <v>0</v>
      </c>
      <c r="H5473" s="270">
        <v>0</v>
      </c>
    </row>
    <row r="5474" spans="1:8">
      <c r="A5474" s="268">
        <v>42233</v>
      </c>
      <c r="B5474" s="269" t="s">
        <v>185</v>
      </c>
      <c r="C5474" s="270">
        <v>0</v>
      </c>
      <c r="D5474" s="270">
        <v>0</v>
      </c>
      <c r="E5474" s="270">
        <v>0</v>
      </c>
      <c r="F5474" s="270">
        <v>0</v>
      </c>
      <c r="G5474" s="270">
        <v>0</v>
      </c>
      <c r="H5474" s="270">
        <v>0</v>
      </c>
    </row>
    <row r="5475" spans="1:8">
      <c r="A5475" s="268">
        <v>42233</v>
      </c>
      <c r="B5475" s="269" t="s">
        <v>186</v>
      </c>
      <c r="C5475" s="270">
        <v>0</v>
      </c>
      <c r="D5475" s="270">
        <v>0</v>
      </c>
      <c r="E5475" s="270">
        <v>0</v>
      </c>
      <c r="F5475" s="270">
        <v>0</v>
      </c>
      <c r="G5475" s="270">
        <v>0</v>
      </c>
      <c r="H5475" s="270">
        <v>0</v>
      </c>
    </row>
    <row r="5476" spans="1:8">
      <c r="A5476" s="268">
        <v>42233</v>
      </c>
      <c r="B5476" s="269" t="s">
        <v>187</v>
      </c>
      <c r="C5476" s="270">
        <v>0</v>
      </c>
      <c r="D5476" s="270">
        <v>0</v>
      </c>
      <c r="E5476" s="270">
        <v>0</v>
      </c>
      <c r="F5476" s="270">
        <v>0</v>
      </c>
      <c r="G5476" s="270">
        <v>0</v>
      </c>
      <c r="H5476" s="270">
        <v>0</v>
      </c>
    </row>
    <row r="5477" spans="1:8">
      <c r="A5477" s="268">
        <v>42233</v>
      </c>
      <c r="B5477" s="269" t="s">
        <v>188</v>
      </c>
      <c r="C5477" s="270">
        <v>0</v>
      </c>
      <c r="D5477" s="270">
        <v>0</v>
      </c>
      <c r="E5477" s="270">
        <v>0</v>
      </c>
      <c r="F5477" s="270">
        <v>0</v>
      </c>
      <c r="G5477" s="270">
        <v>0</v>
      </c>
      <c r="H5477" s="270">
        <v>0</v>
      </c>
    </row>
    <row r="5478" spans="1:8">
      <c r="A5478" s="268">
        <v>42233</v>
      </c>
      <c r="B5478" s="269" t="s">
        <v>189</v>
      </c>
      <c r="C5478" s="270">
        <v>0</v>
      </c>
      <c r="D5478" s="270">
        <v>0</v>
      </c>
      <c r="E5478" s="270">
        <v>0</v>
      </c>
      <c r="F5478" s="270">
        <v>0</v>
      </c>
      <c r="G5478" s="270">
        <v>0</v>
      </c>
      <c r="H5478" s="270">
        <v>0</v>
      </c>
    </row>
    <row r="5479" spans="1:8">
      <c r="A5479" s="268">
        <v>42233</v>
      </c>
      <c r="B5479" s="269" t="s">
        <v>190</v>
      </c>
      <c r="C5479" s="270">
        <v>0</v>
      </c>
      <c r="D5479" s="270">
        <v>0</v>
      </c>
      <c r="E5479" s="270">
        <v>0</v>
      </c>
      <c r="F5479" s="270">
        <v>0</v>
      </c>
      <c r="G5479" s="270">
        <v>0</v>
      </c>
      <c r="H5479" s="270">
        <v>0</v>
      </c>
    </row>
    <row r="5480" spans="1:8">
      <c r="A5480" s="268">
        <v>42233</v>
      </c>
      <c r="B5480" s="269" t="s">
        <v>191</v>
      </c>
      <c r="C5480" s="270">
        <v>14.335249999999998</v>
      </c>
      <c r="D5480" s="270">
        <v>5.4102500000000004</v>
      </c>
      <c r="E5480" s="270">
        <v>2.6978999999999997</v>
      </c>
      <c r="F5480" s="270">
        <v>0.22695000000000001</v>
      </c>
      <c r="G5480" s="270">
        <v>2.9282499999999998</v>
      </c>
      <c r="H5480" s="270">
        <v>25.598599999999998</v>
      </c>
    </row>
    <row r="5481" spans="1:8">
      <c r="A5481" s="268">
        <v>42233</v>
      </c>
      <c r="B5481" s="269" t="s">
        <v>192</v>
      </c>
      <c r="C5481" s="270">
        <v>587.72910000000002</v>
      </c>
      <c r="D5481" s="270">
        <v>221.8296</v>
      </c>
      <c r="E5481" s="270">
        <v>110.61305</v>
      </c>
      <c r="F5481" s="270">
        <v>9.3066499999999994</v>
      </c>
      <c r="G5481" s="270">
        <v>120.04975</v>
      </c>
      <c r="H5481" s="270">
        <v>1049.5281500000001</v>
      </c>
    </row>
    <row r="5482" spans="1:8">
      <c r="A5482" s="268">
        <v>42233</v>
      </c>
      <c r="B5482" s="269" t="s">
        <v>193</v>
      </c>
      <c r="C5482" s="270">
        <v>2685.3956499999999</v>
      </c>
      <c r="D5482" s="270">
        <v>1013.5638</v>
      </c>
      <c r="E5482" s="270">
        <v>505.40404999999993</v>
      </c>
      <c r="F5482" s="270">
        <v>42.522950000000002</v>
      </c>
      <c r="G5482" s="270">
        <v>548.51945000000001</v>
      </c>
      <c r="H5482" s="270">
        <v>4795.4059000000007</v>
      </c>
    </row>
    <row r="5483" spans="1:8">
      <c r="A5483" s="268">
        <v>42233</v>
      </c>
      <c r="B5483" s="269" t="s">
        <v>65</v>
      </c>
      <c r="C5483" s="270">
        <v>6039.75065</v>
      </c>
      <c r="D5483" s="270">
        <v>2279.6158499999997</v>
      </c>
      <c r="E5483" s="270">
        <v>1136.7101</v>
      </c>
      <c r="F5483" s="270">
        <v>95.637749999999997</v>
      </c>
      <c r="G5483" s="270">
        <v>1233.6815000000001</v>
      </c>
      <c r="H5483" s="270">
        <v>10785.395849999999</v>
      </c>
    </row>
    <row r="5484" spans="1:8">
      <c r="A5484" s="268">
        <v>42233</v>
      </c>
      <c r="B5484" s="269" t="s">
        <v>194</v>
      </c>
      <c r="C5484" s="270">
        <v>9828.9290999999994</v>
      </c>
      <c r="D5484" s="270">
        <v>3709.7867499999998</v>
      </c>
      <c r="E5484" s="270">
        <v>1849.8515999999997</v>
      </c>
      <c r="F5484" s="270">
        <v>155.63840000000002</v>
      </c>
      <c r="G5484" s="270">
        <v>2007.66005</v>
      </c>
      <c r="H5484" s="270">
        <v>17551.865900000001</v>
      </c>
    </row>
    <row r="5485" spans="1:8">
      <c r="A5485" s="268">
        <v>42233</v>
      </c>
      <c r="B5485" s="269" t="s">
        <v>195</v>
      </c>
      <c r="C5485" s="270">
        <v>12996.93095</v>
      </c>
      <c r="D5485" s="270">
        <v>4905.5029999999997</v>
      </c>
      <c r="E5485" s="270">
        <v>2446.0841</v>
      </c>
      <c r="F5485" s="270">
        <v>205.80285000000001</v>
      </c>
      <c r="G5485" s="270">
        <v>2654.7574</v>
      </c>
      <c r="H5485" s="270">
        <v>23209.078299999994</v>
      </c>
    </row>
    <row r="5486" spans="1:8">
      <c r="A5486" s="268">
        <v>42233</v>
      </c>
      <c r="B5486" s="269" t="s">
        <v>196</v>
      </c>
      <c r="C5486" s="270">
        <v>15075.484400000001</v>
      </c>
      <c r="D5486" s="270">
        <v>5690.0223999999998</v>
      </c>
      <c r="E5486" s="270">
        <v>2837.2779</v>
      </c>
      <c r="F5486" s="270">
        <v>238.71655000000001</v>
      </c>
      <c r="G5486" s="270">
        <v>3079.3238999999999</v>
      </c>
      <c r="H5486" s="270">
        <v>26920.825150000004</v>
      </c>
    </row>
    <row r="5487" spans="1:8">
      <c r="A5487" s="268">
        <v>42233</v>
      </c>
      <c r="B5487" s="269" t="s">
        <v>197</v>
      </c>
      <c r="C5487" s="270">
        <v>16155.376249999999</v>
      </c>
      <c r="D5487" s="270">
        <v>6097.6126999999997</v>
      </c>
      <c r="E5487" s="270">
        <v>3040.5188499999999</v>
      </c>
      <c r="F5487" s="270">
        <v>255.81599999999997</v>
      </c>
      <c r="G5487" s="270">
        <v>3299.9031500000001</v>
      </c>
      <c r="H5487" s="270">
        <v>28849.22695</v>
      </c>
    </row>
    <row r="5488" spans="1:8">
      <c r="A5488" s="268">
        <v>42233</v>
      </c>
      <c r="B5488" s="269" t="s">
        <v>198</v>
      </c>
      <c r="C5488" s="270">
        <v>16351.28595</v>
      </c>
      <c r="D5488" s="270">
        <v>6171.5559000000003</v>
      </c>
      <c r="E5488" s="270">
        <v>3077.3901499999997</v>
      </c>
      <c r="F5488" s="270">
        <v>258.91849999999999</v>
      </c>
      <c r="G5488" s="270">
        <v>3339.9194499999999</v>
      </c>
      <c r="H5488" s="270">
        <v>29199.069950000001</v>
      </c>
    </row>
    <row r="5489" spans="1:8">
      <c r="A5489" s="268">
        <v>42233</v>
      </c>
      <c r="B5489" s="269" t="s">
        <v>199</v>
      </c>
      <c r="C5489" s="270">
        <v>15366.9596</v>
      </c>
      <c r="D5489" s="270">
        <v>5800.0361999999996</v>
      </c>
      <c r="E5489" s="270">
        <v>2892.1352000000002</v>
      </c>
      <c r="F5489" s="270">
        <v>243.33205000000001</v>
      </c>
      <c r="G5489" s="270">
        <v>3138.8604500000001</v>
      </c>
      <c r="H5489" s="270">
        <v>27441.323500000002</v>
      </c>
    </row>
    <row r="5490" spans="1:8">
      <c r="A5490" s="268">
        <v>42233</v>
      </c>
      <c r="B5490" s="269" t="s">
        <v>200</v>
      </c>
      <c r="C5490" s="270">
        <v>12944.370349999999</v>
      </c>
      <c r="D5490" s="270">
        <v>4885.6648500000001</v>
      </c>
      <c r="E5490" s="270">
        <v>2436.1918000000001</v>
      </c>
      <c r="F5490" s="270">
        <v>204.97069999999999</v>
      </c>
      <c r="G5490" s="270">
        <v>2644.0218999999997</v>
      </c>
      <c r="H5490" s="270">
        <v>23115.219600000004</v>
      </c>
    </row>
    <row r="5491" spans="1:8">
      <c r="A5491" s="268">
        <v>42233</v>
      </c>
      <c r="B5491" s="269" t="s">
        <v>201</v>
      </c>
      <c r="C5491" s="270">
        <v>9212.5303500000009</v>
      </c>
      <c r="D5491" s="270">
        <v>3477.1358</v>
      </c>
      <c r="E5491" s="270">
        <v>1733.8419000000001</v>
      </c>
      <c r="F5491" s="270">
        <v>145.87785</v>
      </c>
      <c r="G5491" s="270">
        <v>1881.7546500000001</v>
      </c>
      <c r="H5491" s="270">
        <v>16451.14055</v>
      </c>
    </row>
    <row r="5492" spans="1:8">
      <c r="A5492" s="268">
        <v>42233</v>
      </c>
      <c r="B5492" s="269" t="s">
        <v>202</v>
      </c>
      <c r="C5492" s="270">
        <v>4558.4828500000003</v>
      </c>
      <c r="D5492" s="270">
        <v>1720.5334499999999</v>
      </c>
      <c r="E5492" s="270">
        <v>857.92795000000001</v>
      </c>
      <c r="F5492" s="270">
        <v>72.182000000000002</v>
      </c>
      <c r="G5492" s="270">
        <v>931.11720000000003</v>
      </c>
      <c r="H5492" s="270">
        <v>8140.2434500000008</v>
      </c>
    </row>
    <row r="5493" spans="1:8">
      <c r="A5493" s="268">
        <v>42233</v>
      </c>
      <c r="B5493" s="269" t="s">
        <v>203</v>
      </c>
      <c r="C5493" s="270">
        <v>1533.82925</v>
      </c>
      <c r="D5493" s="270">
        <v>578.92139999999995</v>
      </c>
      <c r="E5493" s="270">
        <v>288.67359999999996</v>
      </c>
      <c r="F5493" s="270">
        <v>24.2879</v>
      </c>
      <c r="G5493" s="270">
        <v>313.30065000000002</v>
      </c>
      <c r="H5493" s="270">
        <v>2739.0128</v>
      </c>
    </row>
    <row r="5494" spans="1:8">
      <c r="A5494" s="268">
        <v>42233</v>
      </c>
      <c r="B5494" s="269" t="s">
        <v>204</v>
      </c>
      <c r="C5494" s="270">
        <v>114.67859999999999</v>
      </c>
      <c r="D5494" s="270">
        <v>43.283699999999996</v>
      </c>
      <c r="E5494" s="270">
        <v>21.583199999999998</v>
      </c>
      <c r="F5494" s="270">
        <v>1.8156000000000001</v>
      </c>
      <c r="G5494" s="270">
        <v>23.424299999999999</v>
      </c>
      <c r="H5494" s="270">
        <v>204.78539999999998</v>
      </c>
    </row>
    <row r="5495" spans="1:8">
      <c r="A5495" s="268">
        <v>42233</v>
      </c>
      <c r="B5495" s="269" t="s">
        <v>205</v>
      </c>
      <c r="C5495" s="270">
        <v>4.7786999999999997</v>
      </c>
      <c r="D5495" s="270">
        <v>1.8036999999999999</v>
      </c>
      <c r="E5495" s="270">
        <v>0.89929999999999999</v>
      </c>
      <c r="F5495" s="270">
        <v>7.5649999999999995E-2</v>
      </c>
      <c r="G5495" s="270">
        <v>0.97579999999999989</v>
      </c>
      <c r="H5495" s="270">
        <v>8.5331499999999991</v>
      </c>
    </row>
    <row r="5496" spans="1:8">
      <c r="A5496" s="268">
        <v>42233</v>
      </c>
      <c r="B5496" s="269" t="s">
        <v>71</v>
      </c>
      <c r="C5496" s="270">
        <v>0</v>
      </c>
      <c r="D5496" s="270">
        <v>0</v>
      </c>
      <c r="E5496" s="270">
        <v>0</v>
      </c>
      <c r="F5496" s="270">
        <v>0</v>
      </c>
      <c r="G5496" s="270">
        <v>0</v>
      </c>
      <c r="H5496" s="270">
        <v>0</v>
      </c>
    </row>
    <row r="5497" spans="1:8">
      <c r="A5497" s="268">
        <v>42233</v>
      </c>
      <c r="B5497" s="269" t="s">
        <v>206</v>
      </c>
      <c r="C5497" s="270">
        <v>0</v>
      </c>
      <c r="D5497" s="270">
        <v>0</v>
      </c>
      <c r="E5497" s="270">
        <v>0</v>
      </c>
      <c r="F5497" s="270">
        <v>0</v>
      </c>
      <c r="G5497" s="270">
        <v>0</v>
      </c>
      <c r="H5497" s="270">
        <v>0</v>
      </c>
    </row>
    <row r="5498" spans="1:8">
      <c r="A5498" s="268">
        <v>42234</v>
      </c>
      <c r="B5498" s="269" t="s">
        <v>185</v>
      </c>
      <c r="C5498" s="270">
        <v>0</v>
      </c>
      <c r="D5498" s="270">
        <v>0</v>
      </c>
      <c r="E5498" s="270">
        <v>0</v>
      </c>
      <c r="F5498" s="270">
        <v>0</v>
      </c>
      <c r="G5498" s="270">
        <v>0</v>
      </c>
      <c r="H5498" s="270">
        <v>0</v>
      </c>
    </row>
    <row r="5499" spans="1:8">
      <c r="A5499" s="268">
        <v>42234</v>
      </c>
      <c r="B5499" s="269" t="s">
        <v>186</v>
      </c>
      <c r="C5499" s="270">
        <v>0</v>
      </c>
      <c r="D5499" s="270">
        <v>0</v>
      </c>
      <c r="E5499" s="270">
        <v>0</v>
      </c>
      <c r="F5499" s="270">
        <v>0</v>
      </c>
      <c r="G5499" s="270">
        <v>0</v>
      </c>
      <c r="H5499" s="270">
        <v>0</v>
      </c>
    </row>
    <row r="5500" spans="1:8">
      <c r="A5500" s="268">
        <v>42234</v>
      </c>
      <c r="B5500" s="269" t="s">
        <v>187</v>
      </c>
      <c r="C5500" s="270">
        <v>0</v>
      </c>
      <c r="D5500" s="270">
        <v>0</v>
      </c>
      <c r="E5500" s="270">
        <v>0</v>
      </c>
      <c r="F5500" s="270">
        <v>0</v>
      </c>
      <c r="G5500" s="270">
        <v>0</v>
      </c>
      <c r="H5500" s="270">
        <v>0</v>
      </c>
    </row>
    <row r="5501" spans="1:8">
      <c r="A5501" s="268">
        <v>42234</v>
      </c>
      <c r="B5501" s="269" t="s">
        <v>188</v>
      </c>
      <c r="C5501" s="270">
        <v>0</v>
      </c>
      <c r="D5501" s="270">
        <v>0</v>
      </c>
      <c r="E5501" s="270">
        <v>0</v>
      </c>
      <c r="F5501" s="270">
        <v>0</v>
      </c>
      <c r="G5501" s="270">
        <v>0</v>
      </c>
      <c r="H5501" s="270">
        <v>0</v>
      </c>
    </row>
    <row r="5502" spans="1:8">
      <c r="A5502" s="268">
        <v>42234</v>
      </c>
      <c r="B5502" s="269" t="s">
        <v>189</v>
      </c>
      <c r="C5502" s="270">
        <v>0</v>
      </c>
      <c r="D5502" s="270">
        <v>0</v>
      </c>
      <c r="E5502" s="270">
        <v>0</v>
      </c>
      <c r="F5502" s="270">
        <v>0</v>
      </c>
      <c r="G5502" s="270">
        <v>0</v>
      </c>
      <c r="H5502" s="270">
        <v>0</v>
      </c>
    </row>
    <row r="5503" spans="1:8">
      <c r="A5503" s="268">
        <v>42234</v>
      </c>
      <c r="B5503" s="269" t="s">
        <v>190</v>
      </c>
      <c r="C5503" s="270">
        <v>0</v>
      </c>
      <c r="D5503" s="270">
        <v>0</v>
      </c>
      <c r="E5503" s="270">
        <v>0</v>
      </c>
      <c r="F5503" s="270">
        <v>0</v>
      </c>
      <c r="G5503" s="270">
        <v>0</v>
      </c>
      <c r="H5503" s="270">
        <v>0</v>
      </c>
    </row>
    <row r="5504" spans="1:8">
      <c r="A5504" s="268">
        <v>42234</v>
      </c>
      <c r="B5504" s="269" t="s">
        <v>191</v>
      </c>
      <c r="C5504" s="270">
        <v>19.113099999999999</v>
      </c>
      <c r="D5504" s="270">
        <v>7.2139499999999996</v>
      </c>
      <c r="E5504" s="270">
        <v>3.5972</v>
      </c>
      <c r="F5504" s="270">
        <v>0.30259999999999998</v>
      </c>
      <c r="G5504" s="270">
        <v>3.9040499999999998</v>
      </c>
      <c r="H5504" s="270">
        <v>34.130899999999997</v>
      </c>
    </row>
    <row r="5505" spans="1:8">
      <c r="A5505" s="268">
        <v>42234</v>
      </c>
      <c r="B5505" s="269" t="s">
        <v>192</v>
      </c>
      <c r="C5505" s="270">
        <v>554.28075000000001</v>
      </c>
      <c r="D5505" s="270">
        <v>209.2054</v>
      </c>
      <c r="E5505" s="270">
        <v>104.31795</v>
      </c>
      <c r="F5505" s="270">
        <v>8.7771000000000008</v>
      </c>
      <c r="G5505" s="270">
        <v>113.21745</v>
      </c>
      <c r="H5505" s="270">
        <v>989.79865000000007</v>
      </c>
    </row>
    <row r="5506" spans="1:8">
      <c r="A5506" s="268">
        <v>42234</v>
      </c>
      <c r="B5506" s="269" t="s">
        <v>193</v>
      </c>
      <c r="C5506" s="270">
        <v>2709.2865999999999</v>
      </c>
      <c r="D5506" s="270">
        <v>1022.5806</v>
      </c>
      <c r="E5506" s="270">
        <v>509.90055000000001</v>
      </c>
      <c r="F5506" s="270">
        <v>42.901200000000003</v>
      </c>
      <c r="G5506" s="270">
        <v>553.40014999999994</v>
      </c>
      <c r="H5506" s="270">
        <v>4838.0691000000006</v>
      </c>
    </row>
    <row r="5507" spans="1:8">
      <c r="A5507" s="268">
        <v>42234</v>
      </c>
      <c r="B5507" s="269" t="s">
        <v>65</v>
      </c>
      <c r="C5507" s="270">
        <v>6063.6415999999999</v>
      </c>
      <c r="D5507" s="270">
        <v>2288.6334999999999</v>
      </c>
      <c r="E5507" s="270">
        <v>1141.2066</v>
      </c>
      <c r="F5507" s="270">
        <v>96.015999999999991</v>
      </c>
      <c r="G5507" s="270">
        <v>1238.5613499999999</v>
      </c>
      <c r="H5507" s="270">
        <v>10828.059049999998</v>
      </c>
    </row>
    <row r="5508" spans="1:8">
      <c r="A5508" s="268">
        <v>42234</v>
      </c>
      <c r="B5508" s="269" t="s">
        <v>194</v>
      </c>
      <c r="C5508" s="270">
        <v>9862.37745</v>
      </c>
      <c r="D5508" s="270">
        <v>3722.4109499999995</v>
      </c>
      <c r="E5508" s="270">
        <v>1856.1467000000002</v>
      </c>
      <c r="F5508" s="270">
        <v>156.16794999999999</v>
      </c>
      <c r="G5508" s="270">
        <v>2014.49235</v>
      </c>
      <c r="H5508" s="270">
        <v>17611.595399999998</v>
      </c>
    </row>
    <row r="5509" spans="1:8">
      <c r="A5509" s="268">
        <v>42234</v>
      </c>
      <c r="B5509" s="269" t="s">
        <v>195</v>
      </c>
      <c r="C5509" s="270">
        <v>13087.7186</v>
      </c>
      <c r="D5509" s="270">
        <v>4939.7690499999999</v>
      </c>
      <c r="E5509" s="270">
        <v>2463.1707999999999</v>
      </c>
      <c r="F5509" s="270">
        <v>207.24104999999997</v>
      </c>
      <c r="G5509" s="270">
        <v>2673.3018499999998</v>
      </c>
      <c r="H5509" s="270">
        <v>23371.201349999999</v>
      </c>
    </row>
    <row r="5510" spans="1:8">
      <c r="A5510" s="268">
        <v>42234</v>
      </c>
      <c r="B5510" s="269" t="s">
        <v>196</v>
      </c>
      <c r="C5510" s="270">
        <v>15352.6252</v>
      </c>
      <c r="D5510" s="270">
        <v>5794.6251000000002</v>
      </c>
      <c r="E5510" s="270">
        <v>2889.4373000000001</v>
      </c>
      <c r="F5510" s="270">
        <v>243.10509999999996</v>
      </c>
      <c r="G5510" s="270">
        <v>3135.9321999999997</v>
      </c>
      <c r="H5510" s="270">
        <v>27415.724900000001</v>
      </c>
    </row>
    <row r="5511" spans="1:8">
      <c r="A5511" s="268">
        <v>42234</v>
      </c>
      <c r="B5511" s="269" t="s">
        <v>197</v>
      </c>
      <c r="C5511" s="270">
        <v>16499.412899999999</v>
      </c>
      <c r="D5511" s="270">
        <v>6227.4637999999995</v>
      </c>
      <c r="E5511" s="270">
        <v>3105.26845</v>
      </c>
      <c r="F5511" s="270">
        <v>261.26365000000004</v>
      </c>
      <c r="G5511" s="270">
        <v>3370.17605</v>
      </c>
      <c r="H5511" s="270">
        <v>29463.584849999996</v>
      </c>
    </row>
    <row r="5512" spans="1:8">
      <c r="A5512" s="268">
        <v>42234</v>
      </c>
      <c r="B5512" s="269" t="s">
        <v>198</v>
      </c>
      <c r="C5512" s="270">
        <v>16485.0785</v>
      </c>
      <c r="D5512" s="270">
        <v>6222.0535499999996</v>
      </c>
      <c r="E5512" s="270">
        <v>3102.5705499999999</v>
      </c>
      <c r="F5512" s="270">
        <v>261.0367</v>
      </c>
      <c r="G5512" s="270">
        <v>3367.2477999999996</v>
      </c>
      <c r="H5512" s="270">
        <v>29437.987099999998</v>
      </c>
    </row>
    <row r="5513" spans="1:8">
      <c r="A5513" s="268">
        <v>42234</v>
      </c>
      <c r="B5513" s="269" t="s">
        <v>199</v>
      </c>
      <c r="C5513" s="270">
        <v>15357.403049999999</v>
      </c>
      <c r="D5513" s="270">
        <v>5796.4288000000006</v>
      </c>
      <c r="E5513" s="270">
        <v>2890.3366000000001</v>
      </c>
      <c r="F5513" s="270">
        <v>243.18075000000002</v>
      </c>
      <c r="G5513" s="270">
        <v>3136.9088500000003</v>
      </c>
      <c r="H5513" s="270">
        <v>27424.25805</v>
      </c>
    </row>
    <row r="5514" spans="1:8">
      <c r="A5514" s="268">
        <v>42234</v>
      </c>
      <c r="B5514" s="269" t="s">
        <v>200</v>
      </c>
      <c r="C5514" s="270">
        <v>12844.02615</v>
      </c>
      <c r="D5514" s="270">
        <v>4847.7913999999992</v>
      </c>
      <c r="E5514" s="270">
        <v>2417.30735</v>
      </c>
      <c r="F5514" s="270">
        <v>203.38204999999999</v>
      </c>
      <c r="G5514" s="270">
        <v>2623.5250000000001</v>
      </c>
      <c r="H5514" s="270">
        <v>22936.031949999997</v>
      </c>
    </row>
    <row r="5515" spans="1:8">
      <c r="A5515" s="268">
        <v>42234</v>
      </c>
      <c r="B5515" s="269" t="s">
        <v>201</v>
      </c>
      <c r="C5515" s="270">
        <v>9050.0689999999995</v>
      </c>
      <c r="D5515" s="270">
        <v>3415.8168000000001</v>
      </c>
      <c r="E5515" s="270">
        <v>1703.2665500000001</v>
      </c>
      <c r="F5515" s="270">
        <v>143.30574999999999</v>
      </c>
      <c r="G5515" s="270">
        <v>1848.5698</v>
      </c>
      <c r="H5515" s="270">
        <v>16161.027900000001</v>
      </c>
    </row>
    <row r="5516" spans="1:8">
      <c r="A5516" s="268">
        <v>42234</v>
      </c>
      <c r="B5516" s="269" t="s">
        <v>202</v>
      </c>
      <c r="C5516" s="270">
        <v>4491.5861500000001</v>
      </c>
      <c r="D5516" s="270">
        <v>1695.2842000000001</v>
      </c>
      <c r="E5516" s="270">
        <v>845.33774999999991</v>
      </c>
      <c r="F5516" s="270">
        <v>71.122900000000001</v>
      </c>
      <c r="G5516" s="270">
        <v>917.45259999999996</v>
      </c>
      <c r="H5516" s="270">
        <v>8020.7835999999998</v>
      </c>
    </row>
    <row r="5517" spans="1:8">
      <c r="A5517" s="268">
        <v>42234</v>
      </c>
      <c r="B5517" s="269" t="s">
        <v>203</v>
      </c>
      <c r="C5517" s="270">
        <v>1500.3808999999999</v>
      </c>
      <c r="D5517" s="270">
        <v>566.29719999999998</v>
      </c>
      <c r="E5517" s="270">
        <v>282.37849999999997</v>
      </c>
      <c r="F5517" s="270">
        <v>23.75835</v>
      </c>
      <c r="G5517" s="270">
        <v>306.46834999999999</v>
      </c>
      <c r="H5517" s="270">
        <v>2679.2833000000001</v>
      </c>
    </row>
    <row r="5518" spans="1:8">
      <c r="A5518" s="268">
        <v>42234</v>
      </c>
      <c r="B5518" s="269" t="s">
        <v>204</v>
      </c>
      <c r="C5518" s="270">
        <v>129.01384999999999</v>
      </c>
      <c r="D5518" s="270">
        <v>48.693950000000001</v>
      </c>
      <c r="E5518" s="270">
        <v>24.281099999999999</v>
      </c>
      <c r="F5518" s="270">
        <v>2.0425499999999999</v>
      </c>
      <c r="G5518" s="270">
        <v>26.352550000000001</v>
      </c>
      <c r="H5518" s="270">
        <v>230.38400000000001</v>
      </c>
    </row>
    <row r="5519" spans="1:8">
      <c r="A5519" s="268">
        <v>42234</v>
      </c>
      <c r="B5519" s="269" t="s">
        <v>205</v>
      </c>
      <c r="C5519" s="270">
        <v>4.7786999999999997</v>
      </c>
      <c r="D5519" s="270">
        <v>1.8036999999999999</v>
      </c>
      <c r="E5519" s="270">
        <v>0.89929999999999999</v>
      </c>
      <c r="F5519" s="270">
        <v>7.5649999999999995E-2</v>
      </c>
      <c r="G5519" s="270">
        <v>0.97579999999999989</v>
      </c>
      <c r="H5519" s="270">
        <v>8.5331499999999991</v>
      </c>
    </row>
    <row r="5520" spans="1:8">
      <c r="A5520" s="268">
        <v>42234</v>
      </c>
      <c r="B5520" s="269" t="s">
        <v>71</v>
      </c>
      <c r="C5520" s="270">
        <v>0</v>
      </c>
      <c r="D5520" s="270">
        <v>0</v>
      </c>
      <c r="E5520" s="270">
        <v>0</v>
      </c>
      <c r="F5520" s="270">
        <v>0</v>
      </c>
      <c r="G5520" s="270">
        <v>0</v>
      </c>
      <c r="H5520" s="270">
        <v>0</v>
      </c>
    </row>
    <row r="5521" spans="1:8">
      <c r="A5521" s="268">
        <v>42234</v>
      </c>
      <c r="B5521" s="269" t="s">
        <v>206</v>
      </c>
      <c r="C5521" s="270">
        <v>0</v>
      </c>
      <c r="D5521" s="270">
        <v>0</v>
      </c>
      <c r="E5521" s="270">
        <v>0</v>
      </c>
      <c r="F5521" s="270">
        <v>0</v>
      </c>
      <c r="G5521" s="270">
        <v>0</v>
      </c>
      <c r="H5521" s="270">
        <v>0</v>
      </c>
    </row>
    <row r="5522" spans="1:8">
      <c r="A5522" s="268">
        <v>42235</v>
      </c>
      <c r="B5522" s="269" t="s">
        <v>185</v>
      </c>
      <c r="C5522" s="270">
        <v>0</v>
      </c>
      <c r="D5522" s="270">
        <v>0</v>
      </c>
      <c r="E5522" s="270">
        <v>0</v>
      </c>
      <c r="F5522" s="270">
        <v>0</v>
      </c>
      <c r="G5522" s="270">
        <v>0</v>
      </c>
      <c r="H5522" s="270">
        <v>0</v>
      </c>
    </row>
    <row r="5523" spans="1:8">
      <c r="A5523" s="268">
        <v>42235</v>
      </c>
      <c r="B5523" s="269" t="s">
        <v>186</v>
      </c>
      <c r="C5523" s="270">
        <v>0</v>
      </c>
      <c r="D5523" s="270">
        <v>0</v>
      </c>
      <c r="E5523" s="270">
        <v>0</v>
      </c>
      <c r="F5523" s="270">
        <v>0</v>
      </c>
      <c r="G5523" s="270">
        <v>0</v>
      </c>
      <c r="H5523" s="270">
        <v>0</v>
      </c>
    </row>
    <row r="5524" spans="1:8">
      <c r="A5524" s="268">
        <v>42235</v>
      </c>
      <c r="B5524" s="269" t="s">
        <v>187</v>
      </c>
      <c r="C5524" s="270">
        <v>0</v>
      </c>
      <c r="D5524" s="270">
        <v>0</v>
      </c>
      <c r="E5524" s="270">
        <v>0</v>
      </c>
      <c r="F5524" s="270">
        <v>0</v>
      </c>
      <c r="G5524" s="270">
        <v>0</v>
      </c>
      <c r="H5524" s="270">
        <v>0</v>
      </c>
    </row>
    <row r="5525" spans="1:8">
      <c r="A5525" s="268">
        <v>42235</v>
      </c>
      <c r="B5525" s="269" t="s">
        <v>188</v>
      </c>
      <c r="C5525" s="270">
        <v>0</v>
      </c>
      <c r="D5525" s="270">
        <v>0</v>
      </c>
      <c r="E5525" s="270">
        <v>0</v>
      </c>
      <c r="F5525" s="270">
        <v>0</v>
      </c>
      <c r="G5525" s="270">
        <v>0</v>
      </c>
      <c r="H5525" s="270">
        <v>0</v>
      </c>
    </row>
    <row r="5526" spans="1:8">
      <c r="A5526" s="268">
        <v>42235</v>
      </c>
      <c r="B5526" s="269" t="s">
        <v>189</v>
      </c>
      <c r="C5526" s="270">
        <v>0</v>
      </c>
      <c r="D5526" s="270">
        <v>0</v>
      </c>
      <c r="E5526" s="270">
        <v>0</v>
      </c>
      <c r="F5526" s="270">
        <v>0</v>
      </c>
      <c r="G5526" s="270">
        <v>0</v>
      </c>
      <c r="H5526" s="270">
        <v>0</v>
      </c>
    </row>
    <row r="5527" spans="1:8">
      <c r="A5527" s="268">
        <v>42235</v>
      </c>
      <c r="B5527" s="269" t="s">
        <v>190</v>
      </c>
      <c r="C5527" s="270">
        <v>0</v>
      </c>
      <c r="D5527" s="270">
        <v>0</v>
      </c>
      <c r="E5527" s="270">
        <v>0</v>
      </c>
      <c r="F5527" s="270">
        <v>0</v>
      </c>
      <c r="G5527" s="270">
        <v>0</v>
      </c>
      <c r="H5527" s="270">
        <v>0</v>
      </c>
    </row>
    <row r="5528" spans="1:8">
      <c r="A5528" s="268">
        <v>42235</v>
      </c>
      <c r="B5528" s="269" t="s">
        <v>191</v>
      </c>
      <c r="C5528" s="270">
        <v>14.335249999999998</v>
      </c>
      <c r="D5528" s="270">
        <v>5.4102500000000004</v>
      </c>
      <c r="E5528" s="270">
        <v>2.6978999999999997</v>
      </c>
      <c r="F5528" s="270">
        <v>0.22695000000000001</v>
      </c>
      <c r="G5528" s="270">
        <v>2.9282499999999998</v>
      </c>
      <c r="H5528" s="270">
        <v>25.598599999999998</v>
      </c>
    </row>
    <row r="5529" spans="1:8">
      <c r="A5529" s="268">
        <v>42235</v>
      </c>
      <c r="B5529" s="269" t="s">
        <v>192</v>
      </c>
      <c r="C5529" s="270">
        <v>597.28564999999992</v>
      </c>
      <c r="D5529" s="270">
        <v>225.43700000000001</v>
      </c>
      <c r="E5529" s="270">
        <v>112.41164999999999</v>
      </c>
      <c r="F5529" s="270">
        <v>9.4579500000000003</v>
      </c>
      <c r="G5529" s="270">
        <v>122.00135</v>
      </c>
      <c r="H5529" s="270">
        <v>1066.5935999999997</v>
      </c>
    </row>
    <row r="5530" spans="1:8">
      <c r="A5530" s="268">
        <v>42235</v>
      </c>
      <c r="B5530" s="269" t="s">
        <v>193</v>
      </c>
      <c r="C5530" s="270">
        <v>2651.9472999999998</v>
      </c>
      <c r="D5530" s="270">
        <v>1000.93875</v>
      </c>
      <c r="E5530" s="270">
        <v>499.10894999999999</v>
      </c>
      <c r="F5530" s="270">
        <v>41.992549999999994</v>
      </c>
      <c r="G5530" s="270">
        <v>541.68799999999999</v>
      </c>
      <c r="H5530" s="270">
        <v>4735.6755499999999</v>
      </c>
    </row>
    <row r="5531" spans="1:8">
      <c r="A5531" s="268">
        <v>42235</v>
      </c>
      <c r="B5531" s="269" t="s">
        <v>65</v>
      </c>
      <c r="C5531" s="270">
        <v>6011.0809999999992</v>
      </c>
      <c r="D5531" s="270">
        <v>2268.7953499999999</v>
      </c>
      <c r="E5531" s="270">
        <v>1131.3143</v>
      </c>
      <c r="F5531" s="270">
        <v>95.183849999999993</v>
      </c>
      <c r="G5531" s="270">
        <v>1227.825</v>
      </c>
      <c r="H5531" s="270">
        <v>10734.199499999999</v>
      </c>
    </row>
    <row r="5532" spans="1:8">
      <c r="A5532" s="268">
        <v>42235</v>
      </c>
      <c r="B5532" s="269" t="s">
        <v>194</v>
      </c>
      <c r="C5532" s="270">
        <v>9776.3685000000005</v>
      </c>
      <c r="D5532" s="270">
        <v>3689.9485999999997</v>
      </c>
      <c r="E5532" s="270">
        <v>1839.9592999999998</v>
      </c>
      <c r="F5532" s="270">
        <v>154.80625000000001</v>
      </c>
      <c r="G5532" s="270">
        <v>1996.9245499999997</v>
      </c>
      <c r="H5532" s="270">
        <v>17458.0072</v>
      </c>
    </row>
    <row r="5533" spans="1:8">
      <c r="A5533" s="268">
        <v>42235</v>
      </c>
      <c r="B5533" s="269" t="s">
        <v>195</v>
      </c>
      <c r="C5533" s="270">
        <v>12949.1482</v>
      </c>
      <c r="D5533" s="270">
        <v>4887.4677000000001</v>
      </c>
      <c r="E5533" s="270">
        <v>2437.0911000000001</v>
      </c>
      <c r="F5533" s="270">
        <v>205.04634999999999</v>
      </c>
      <c r="G5533" s="270">
        <v>2644.9976999999999</v>
      </c>
      <c r="H5533" s="270">
        <v>23123.751049999999</v>
      </c>
    </row>
    <row r="5534" spans="1:8">
      <c r="A5534" s="268">
        <v>42235</v>
      </c>
      <c r="B5534" s="269" t="s">
        <v>196</v>
      </c>
      <c r="C5534" s="270">
        <v>15147.158950000001</v>
      </c>
      <c r="D5534" s="270">
        <v>5717.0753499999992</v>
      </c>
      <c r="E5534" s="270">
        <v>2850.7674000000002</v>
      </c>
      <c r="F5534" s="270">
        <v>239.85129999999998</v>
      </c>
      <c r="G5534" s="270">
        <v>3093.9634499999997</v>
      </c>
      <c r="H5534" s="270">
        <v>27048.816450000002</v>
      </c>
    </row>
    <row r="5535" spans="1:8">
      <c r="A5535" s="268">
        <v>42235</v>
      </c>
      <c r="B5535" s="269" t="s">
        <v>197</v>
      </c>
      <c r="C5535" s="270">
        <v>16055.0329</v>
      </c>
      <c r="D5535" s="270">
        <v>6059.7392499999996</v>
      </c>
      <c r="E5535" s="270">
        <v>3021.6335499999996</v>
      </c>
      <c r="F5535" s="270">
        <v>254.22735</v>
      </c>
      <c r="G5535" s="270">
        <v>3279.40625</v>
      </c>
      <c r="H5535" s="270">
        <v>28670.039299999997</v>
      </c>
    </row>
    <row r="5536" spans="1:8">
      <c r="A5536" s="268">
        <v>42235</v>
      </c>
      <c r="B5536" s="269" t="s">
        <v>198</v>
      </c>
      <c r="C5536" s="270">
        <v>16040.69765</v>
      </c>
      <c r="D5536" s="270">
        <v>6054.3281499999994</v>
      </c>
      <c r="E5536" s="270">
        <v>3018.9356499999999</v>
      </c>
      <c r="F5536" s="270">
        <v>254.00040000000001</v>
      </c>
      <c r="G5536" s="270">
        <v>3276.47885</v>
      </c>
      <c r="H5536" s="270">
        <v>28644.440699999996</v>
      </c>
    </row>
    <row r="5537" spans="1:8">
      <c r="A5537" s="268">
        <v>42235</v>
      </c>
      <c r="B5537" s="269" t="s">
        <v>199</v>
      </c>
      <c r="C5537" s="270">
        <v>14879.574700000001</v>
      </c>
      <c r="D5537" s="270">
        <v>5616.0792000000001</v>
      </c>
      <c r="E5537" s="270">
        <v>2800.4065999999998</v>
      </c>
      <c r="F5537" s="270">
        <v>235.61404999999999</v>
      </c>
      <c r="G5537" s="270">
        <v>3039.3067500000002</v>
      </c>
      <c r="H5537" s="270">
        <v>26570.981299999999</v>
      </c>
    </row>
    <row r="5538" spans="1:8">
      <c r="A5538" s="268">
        <v>42235</v>
      </c>
      <c r="B5538" s="269" t="s">
        <v>200</v>
      </c>
      <c r="C5538" s="270">
        <v>12361.41995</v>
      </c>
      <c r="D5538" s="270">
        <v>4665.6381000000001</v>
      </c>
      <c r="E5538" s="270">
        <v>2326.4780499999997</v>
      </c>
      <c r="F5538" s="270">
        <v>195.7397</v>
      </c>
      <c r="G5538" s="270">
        <v>2524.9479499999998</v>
      </c>
      <c r="H5538" s="270">
        <v>22074.223749999997</v>
      </c>
    </row>
    <row r="5539" spans="1:8">
      <c r="A5539" s="268">
        <v>42235</v>
      </c>
      <c r="B5539" s="269" t="s">
        <v>201</v>
      </c>
      <c r="C5539" s="270">
        <v>8720.3675999999996</v>
      </c>
      <c r="D5539" s="270">
        <v>3291.3759499999996</v>
      </c>
      <c r="E5539" s="270">
        <v>1641.2148499999998</v>
      </c>
      <c r="F5539" s="270">
        <v>138.08505</v>
      </c>
      <c r="G5539" s="270">
        <v>1781.2251500000002</v>
      </c>
      <c r="H5539" s="270">
        <v>15572.268599999999</v>
      </c>
    </row>
    <row r="5540" spans="1:8">
      <c r="A5540" s="268">
        <v>42235</v>
      </c>
      <c r="B5540" s="269" t="s">
        <v>202</v>
      </c>
      <c r="C5540" s="270">
        <v>4252.6724000000004</v>
      </c>
      <c r="D5540" s="270">
        <v>1605.1094000000001</v>
      </c>
      <c r="E5540" s="270">
        <v>800.37360000000001</v>
      </c>
      <c r="F5540" s="270">
        <v>67.340400000000002</v>
      </c>
      <c r="G5540" s="270">
        <v>868.65239999999994</v>
      </c>
      <c r="H5540" s="270">
        <v>7594.1481999999996</v>
      </c>
    </row>
    <row r="5541" spans="1:8">
      <c r="A5541" s="268">
        <v>42235</v>
      </c>
      <c r="B5541" s="269" t="s">
        <v>203</v>
      </c>
      <c r="C5541" s="270">
        <v>1352.2539499999998</v>
      </c>
      <c r="D5541" s="270">
        <v>510.38844999999998</v>
      </c>
      <c r="E5541" s="270">
        <v>254.50104999999999</v>
      </c>
      <c r="F5541" s="270">
        <v>21.41235</v>
      </c>
      <c r="G5541" s="270">
        <v>276.21174999999999</v>
      </c>
      <c r="H5541" s="270">
        <v>2414.7675499999996</v>
      </c>
    </row>
    <row r="5542" spans="1:8">
      <c r="A5542" s="268">
        <v>42235</v>
      </c>
      <c r="B5542" s="269" t="s">
        <v>204</v>
      </c>
      <c r="C5542" s="270">
        <v>119.4573</v>
      </c>
      <c r="D5542" s="270">
        <v>45.087399999999995</v>
      </c>
      <c r="E5542" s="270">
        <v>22.482499999999998</v>
      </c>
      <c r="F5542" s="270">
        <v>1.8912500000000001</v>
      </c>
      <c r="G5542" s="270">
        <v>24.400099999999998</v>
      </c>
      <c r="H5542" s="270">
        <v>213.31854999999996</v>
      </c>
    </row>
    <row r="5543" spans="1:8">
      <c r="A5543" s="268">
        <v>42235</v>
      </c>
      <c r="B5543" s="269" t="s">
        <v>205</v>
      </c>
      <c r="C5543" s="270">
        <v>4.7786999999999997</v>
      </c>
      <c r="D5543" s="270">
        <v>1.8036999999999999</v>
      </c>
      <c r="E5543" s="270">
        <v>0.89929999999999999</v>
      </c>
      <c r="F5543" s="270">
        <v>7.5649999999999995E-2</v>
      </c>
      <c r="G5543" s="270">
        <v>0.97579999999999989</v>
      </c>
      <c r="H5543" s="270">
        <v>8.5331499999999991</v>
      </c>
    </row>
    <row r="5544" spans="1:8">
      <c r="A5544" s="268">
        <v>42235</v>
      </c>
      <c r="B5544" s="269" t="s">
        <v>71</v>
      </c>
      <c r="C5544" s="270">
        <v>0</v>
      </c>
      <c r="D5544" s="270">
        <v>0</v>
      </c>
      <c r="E5544" s="270">
        <v>0</v>
      </c>
      <c r="F5544" s="270">
        <v>0</v>
      </c>
      <c r="G5544" s="270">
        <v>0</v>
      </c>
      <c r="H5544" s="270">
        <v>0</v>
      </c>
    </row>
    <row r="5545" spans="1:8">
      <c r="A5545" s="268">
        <v>42235</v>
      </c>
      <c r="B5545" s="269" t="s">
        <v>206</v>
      </c>
      <c r="C5545" s="270">
        <v>0</v>
      </c>
      <c r="D5545" s="270">
        <v>0</v>
      </c>
      <c r="E5545" s="270">
        <v>0</v>
      </c>
      <c r="F5545" s="270">
        <v>0</v>
      </c>
      <c r="G5545" s="270">
        <v>0</v>
      </c>
      <c r="H5545" s="270">
        <v>0</v>
      </c>
    </row>
    <row r="5546" spans="1:8">
      <c r="A5546" s="268">
        <v>42236</v>
      </c>
      <c r="B5546" s="269" t="s">
        <v>185</v>
      </c>
      <c r="C5546" s="270">
        <v>0</v>
      </c>
      <c r="D5546" s="270">
        <v>0</v>
      </c>
      <c r="E5546" s="270">
        <v>0</v>
      </c>
      <c r="F5546" s="270">
        <v>0</v>
      </c>
      <c r="G5546" s="270">
        <v>0</v>
      </c>
      <c r="H5546" s="270">
        <v>0</v>
      </c>
    </row>
    <row r="5547" spans="1:8">
      <c r="A5547" s="268">
        <v>42236</v>
      </c>
      <c r="B5547" s="269" t="s">
        <v>186</v>
      </c>
      <c r="C5547" s="270">
        <v>0</v>
      </c>
      <c r="D5547" s="270">
        <v>0</v>
      </c>
      <c r="E5547" s="270">
        <v>0</v>
      </c>
      <c r="F5547" s="270">
        <v>0</v>
      </c>
      <c r="G5547" s="270">
        <v>0</v>
      </c>
      <c r="H5547" s="270">
        <v>0</v>
      </c>
    </row>
    <row r="5548" spans="1:8">
      <c r="A5548" s="268">
        <v>42236</v>
      </c>
      <c r="B5548" s="269" t="s">
        <v>187</v>
      </c>
      <c r="C5548" s="270">
        <v>0</v>
      </c>
      <c r="D5548" s="270">
        <v>0</v>
      </c>
      <c r="E5548" s="270">
        <v>0</v>
      </c>
      <c r="F5548" s="270">
        <v>0</v>
      </c>
      <c r="G5548" s="270">
        <v>0</v>
      </c>
      <c r="H5548" s="270">
        <v>0</v>
      </c>
    </row>
    <row r="5549" spans="1:8">
      <c r="A5549" s="268">
        <v>42236</v>
      </c>
      <c r="B5549" s="269" t="s">
        <v>188</v>
      </c>
      <c r="C5549" s="270">
        <v>0</v>
      </c>
      <c r="D5549" s="270">
        <v>0</v>
      </c>
      <c r="E5549" s="270">
        <v>0</v>
      </c>
      <c r="F5549" s="270">
        <v>0</v>
      </c>
      <c r="G5549" s="270">
        <v>0</v>
      </c>
      <c r="H5549" s="270">
        <v>0</v>
      </c>
    </row>
    <row r="5550" spans="1:8">
      <c r="A5550" s="268">
        <v>42236</v>
      </c>
      <c r="B5550" s="269" t="s">
        <v>189</v>
      </c>
      <c r="C5550" s="270">
        <v>0</v>
      </c>
      <c r="D5550" s="270">
        <v>0</v>
      </c>
      <c r="E5550" s="270">
        <v>0</v>
      </c>
      <c r="F5550" s="270">
        <v>0</v>
      </c>
      <c r="G5550" s="270">
        <v>0</v>
      </c>
      <c r="H5550" s="270">
        <v>0</v>
      </c>
    </row>
    <row r="5551" spans="1:8">
      <c r="A5551" s="268">
        <v>42236</v>
      </c>
      <c r="B5551" s="269" t="s">
        <v>190</v>
      </c>
      <c r="C5551" s="270">
        <v>0</v>
      </c>
      <c r="D5551" s="270">
        <v>0</v>
      </c>
      <c r="E5551" s="270">
        <v>0</v>
      </c>
      <c r="F5551" s="270">
        <v>0</v>
      </c>
      <c r="G5551" s="270">
        <v>0</v>
      </c>
      <c r="H5551" s="270">
        <v>0</v>
      </c>
    </row>
    <row r="5552" spans="1:8">
      <c r="A5552" s="268">
        <v>42236</v>
      </c>
      <c r="B5552" s="269" t="s">
        <v>191</v>
      </c>
      <c r="C5552" s="270">
        <v>14.335249999999998</v>
      </c>
      <c r="D5552" s="270">
        <v>5.4102500000000004</v>
      </c>
      <c r="E5552" s="270">
        <v>2.6978999999999997</v>
      </c>
      <c r="F5552" s="270">
        <v>0.22695000000000001</v>
      </c>
      <c r="G5552" s="270">
        <v>2.9282499999999998</v>
      </c>
      <c r="H5552" s="270">
        <v>25.598599999999998</v>
      </c>
    </row>
    <row r="5553" spans="1:8">
      <c r="A5553" s="268">
        <v>42236</v>
      </c>
      <c r="B5553" s="269" t="s">
        <v>192</v>
      </c>
      <c r="C5553" s="270">
        <v>587.72910000000002</v>
      </c>
      <c r="D5553" s="270">
        <v>221.8296</v>
      </c>
      <c r="E5553" s="270">
        <v>110.61305</v>
      </c>
      <c r="F5553" s="270">
        <v>9.3066499999999994</v>
      </c>
      <c r="G5553" s="270">
        <v>120.04975</v>
      </c>
      <c r="H5553" s="270">
        <v>1049.5281500000001</v>
      </c>
    </row>
    <row r="5554" spans="1:8">
      <c r="A5554" s="268">
        <v>42236</v>
      </c>
      <c r="B5554" s="269" t="s">
        <v>193</v>
      </c>
      <c r="C5554" s="270">
        <v>2513.3769000000002</v>
      </c>
      <c r="D5554" s="270">
        <v>948.63740000000007</v>
      </c>
      <c r="E5554" s="270">
        <v>473.02924999999999</v>
      </c>
      <c r="F5554" s="270">
        <v>39.798700000000004</v>
      </c>
      <c r="G5554" s="270">
        <v>513.38300000000004</v>
      </c>
      <c r="H5554" s="270">
        <v>4488.2252500000013</v>
      </c>
    </row>
    <row r="5555" spans="1:8">
      <c r="A5555" s="268">
        <v>42236</v>
      </c>
      <c r="B5555" s="269" t="s">
        <v>65</v>
      </c>
      <c r="C5555" s="270">
        <v>5600.1484999999993</v>
      </c>
      <c r="D5555" s="270">
        <v>2113.6949999999997</v>
      </c>
      <c r="E5555" s="270">
        <v>1053.9745</v>
      </c>
      <c r="F5555" s="270">
        <v>88.677099999999996</v>
      </c>
      <c r="G5555" s="270">
        <v>1143.8883499999999</v>
      </c>
      <c r="H5555" s="270">
        <v>10000.383449999999</v>
      </c>
    </row>
    <row r="5556" spans="1:8">
      <c r="A5556" s="268">
        <v>42236</v>
      </c>
      <c r="B5556" s="269" t="s">
        <v>194</v>
      </c>
      <c r="C5556" s="270">
        <v>9145.6345000000001</v>
      </c>
      <c r="D5556" s="270">
        <v>3451.8873999999996</v>
      </c>
      <c r="E5556" s="270">
        <v>1721.2517</v>
      </c>
      <c r="F5556" s="270">
        <v>144.81874999999999</v>
      </c>
      <c r="G5556" s="270">
        <v>1868.0908999999999</v>
      </c>
      <c r="H5556" s="270">
        <v>16331.683249999998</v>
      </c>
    </row>
    <row r="5557" spans="1:8">
      <c r="A5557" s="268">
        <v>42236</v>
      </c>
      <c r="B5557" s="269" t="s">
        <v>195</v>
      </c>
      <c r="C5557" s="270">
        <v>12213.293</v>
      </c>
      <c r="D5557" s="270">
        <v>4609.7302</v>
      </c>
      <c r="E5557" s="270">
        <v>2298.5997499999999</v>
      </c>
      <c r="F5557" s="270">
        <v>193.39454999999998</v>
      </c>
      <c r="G5557" s="270">
        <v>2494.6913500000001</v>
      </c>
      <c r="H5557" s="270">
        <v>21809.708850000003</v>
      </c>
    </row>
    <row r="5558" spans="1:8">
      <c r="A5558" s="268">
        <v>42236</v>
      </c>
      <c r="B5558" s="269" t="s">
        <v>196</v>
      </c>
      <c r="C5558" s="270">
        <v>14320.516100000001</v>
      </c>
      <c r="D5558" s="270">
        <v>5405.0709500000003</v>
      </c>
      <c r="E5558" s="270">
        <v>2695.1893500000001</v>
      </c>
      <c r="F5558" s="270">
        <v>226.76130000000001</v>
      </c>
      <c r="G5558" s="270">
        <v>2925.1134999999999</v>
      </c>
      <c r="H5558" s="270">
        <v>25572.6512</v>
      </c>
    </row>
    <row r="5559" spans="1:8">
      <c r="A5559" s="268">
        <v>42236</v>
      </c>
      <c r="B5559" s="269" t="s">
        <v>197</v>
      </c>
      <c r="C5559" s="270">
        <v>15376.516149999999</v>
      </c>
      <c r="D5559" s="270">
        <v>5803.6427499999991</v>
      </c>
      <c r="E5559" s="270">
        <v>2893.9338000000002</v>
      </c>
      <c r="F5559" s="270">
        <v>243.48335</v>
      </c>
      <c r="G5559" s="270">
        <v>3140.8128999999999</v>
      </c>
      <c r="H5559" s="270">
        <v>27458.38895</v>
      </c>
    </row>
    <row r="5560" spans="1:8">
      <c r="A5560" s="268">
        <v>42236</v>
      </c>
      <c r="B5560" s="269" t="s">
        <v>198</v>
      </c>
      <c r="C5560" s="270">
        <v>15395.62925</v>
      </c>
      <c r="D5560" s="270">
        <v>5810.8566999999994</v>
      </c>
      <c r="E5560" s="270">
        <v>2897.5309999999999</v>
      </c>
      <c r="F5560" s="270">
        <v>243.78595000000001</v>
      </c>
      <c r="G5560" s="270">
        <v>3144.71695</v>
      </c>
      <c r="H5560" s="270">
        <v>27492.519850000001</v>
      </c>
    </row>
    <row r="5561" spans="1:8">
      <c r="A5561" s="268">
        <v>42236</v>
      </c>
      <c r="B5561" s="269" t="s">
        <v>199</v>
      </c>
      <c r="C5561" s="270">
        <v>14353.963599999999</v>
      </c>
      <c r="D5561" s="270">
        <v>5417.6951499999996</v>
      </c>
      <c r="E5561" s="270">
        <v>2701.4844499999999</v>
      </c>
      <c r="F5561" s="270">
        <v>227.29169999999999</v>
      </c>
      <c r="G5561" s="270">
        <v>2931.9458</v>
      </c>
      <c r="H5561" s="270">
        <v>25632.380699999998</v>
      </c>
    </row>
    <row r="5562" spans="1:8">
      <c r="A5562" s="268">
        <v>42236</v>
      </c>
      <c r="B5562" s="269" t="s">
        <v>200</v>
      </c>
      <c r="C5562" s="270">
        <v>11864.477650000001</v>
      </c>
      <c r="D5562" s="270">
        <v>4478.0745500000003</v>
      </c>
      <c r="E5562" s="270">
        <v>2232.9517000000001</v>
      </c>
      <c r="F5562" s="270">
        <v>187.87125</v>
      </c>
      <c r="G5562" s="270">
        <v>2423.44265</v>
      </c>
      <c r="H5562" s="270">
        <v>21186.817800000001</v>
      </c>
    </row>
    <row r="5563" spans="1:8">
      <c r="A5563" s="268">
        <v>42236</v>
      </c>
      <c r="B5563" s="269" t="s">
        <v>201</v>
      </c>
      <c r="C5563" s="270">
        <v>8256.8736499999995</v>
      </c>
      <c r="D5563" s="270">
        <v>3116.4374499999999</v>
      </c>
      <c r="E5563" s="270">
        <v>1553.9827499999999</v>
      </c>
      <c r="F5563" s="270">
        <v>130.74530000000001</v>
      </c>
      <c r="G5563" s="270">
        <v>1686.55215</v>
      </c>
      <c r="H5563" s="270">
        <v>14744.591299999998</v>
      </c>
    </row>
    <row r="5564" spans="1:8">
      <c r="A5564" s="268">
        <v>42236</v>
      </c>
      <c r="B5564" s="269" t="s">
        <v>202</v>
      </c>
      <c r="C5564" s="270">
        <v>3999.4233999999997</v>
      </c>
      <c r="D5564" s="270">
        <v>1509.5243499999999</v>
      </c>
      <c r="E5564" s="270">
        <v>752.71069999999997</v>
      </c>
      <c r="F5564" s="270">
        <v>63.330100000000002</v>
      </c>
      <c r="G5564" s="270">
        <v>816.92394999999999</v>
      </c>
      <c r="H5564" s="270">
        <v>7141.9124999999995</v>
      </c>
    </row>
    <row r="5565" spans="1:8">
      <c r="A5565" s="268">
        <v>42236</v>
      </c>
      <c r="B5565" s="269" t="s">
        <v>203</v>
      </c>
      <c r="C5565" s="270">
        <v>1242.3540500000001</v>
      </c>
      <c r="D5565" s="270">
        <v>468.90845000000002</v>
      </c>
      <c r="E5565" s="270">
        <v>233.81715</v>
      </c>
      <c r="F5565" s="270">
        <v>19.6724</v>
      </c>
      <c r="G5565" s="270">
        <v>253.76325</v>
      </c>
      <c r="H5565" s="270">
        <v>2218.5153</v>
      </c>
    </row>
    <row r="5566" spans="1:8">
      <c r="A5566" s="268">
        <v>42236</v>
      </c>
      <c r="B5566" s="269" t="s">
        <v>204</v>
      </c>
      <c r="C5566" s="270">
        <v>105.12205</v>
      </c>
      <c r="D5566" s="270">
        <v>39.677149999999997</v>
      </c>
      <c r="E5566" s="270">
        <v>19.784600000000001</v>
      </c>
      <c r="F5566" s="270">
        <v>1.6642999999999999</v>
      </c>
      <c r="G5566" s="270">
        <v>21.4727</v>
      </c>
      <c r="H5566" s="270">
        <v>187.7208</v>
      </c>
    </row>
    <row r="5567" spans="1:8">
      <c r="A5567" s="268">
        <v>42236</v>
      </c>
      <c r="B5567" s="269" t="s">
        <v>205</v>
      </c>
      <c r="C5567" s="270">
        <v>0</v>
      </c>
      <c r="D5567" s="270">
        <v>0</v>
      </c>
      <c r="E5567" s="270">
        <v>0</v>
      </c>
      <c r="F5567" s="270">
        <v>0</v>
      </c>
      <c r="G5567" s="270">
        <v>0</v>
      </c>
      <c r="H5567" s="270">
        <v>0</v>
      </c>
    </row>
    <row r="5568" spans="1:8">
      <c r="A5568" s="268">
        <v>42236</v>
      </c>
      <c r="B5568" s="269" t="s">
        <v>71</v>
      </c>
      <c r="C5568" s="270">
        <v>0</v>
      </c>
      <c r="D5568" s="270">
        <v>0</v>
      </c>
      <c r="E5568" s="270">
        <v>0</v>
      </c>
      <c r="F5568" s="270">
        <v>0</v>
      </c>
      <c r="G5568" s="270">
        <v>0</v>
      </c>
      <c r="H5568" s="270">
        <v>0</v>
      </c>
    </row>
    <row r="5569" spans="1:8">
      <c r="A5569" s="268">
        <v>42236</v>
      </c>
      <c r="B5569" s="269" t="s">
        <v>206</v>
      </c>
      <c r="C5569" s="270">
        <v>0</v>
      </c>
      <c r="D5569" s="270">
        <v>0</v>
      </c>
      <c r="E5569" s="270">
        <v>0</v>
      </c>
      <c r="F5569" s="270">
        <v>0</v>
      </c>
      <c r="G5569" s="270">
        <v>0</v>
      </c>
      <c r="H5569" s="270">
        <v>0</v>
      </c>
    </row>
    <row r="5570" spans="1:8">
      <c r="A5570" s="268">
        <v>42237</v>
      </c>
      <c r="B5570" s="269" t="s">
        <v>185</v>
      </c>
      <c r="C5570" s="270">
        <v>0</v>
      </c>
      <c r="D5570" s="270">
        <v>0</v>
      </c>
      <c r="E5570" s="270">
        <v>0</v>
      </c>
      <c r="F5570" s="270">
        <v>0</v>
      </c>
      <c r="G5570" s="270">
        <v>0</v>
      </c>
      <c r="H5570" s="270">
        <v>0</v>
      </c>
    </row>
    <row r="5571" spans="1:8">
      <c r="A5571" s="268">
        <v>42237</v>
      </c>
      <c r="B5571" s="269" t="s">
        <v>186</v>
      </c>
      <c r="C5571" s="270">
        <v>0</v>
      </c>
      <c r="D5571" s="270">
        <v>0</v>
      </c>
      <c r="E5571" s="270">
        <v>0</v>
      </c>
      <c r="F5571" s="270">
        <v>0</v>
      </c>
      <c r="G5571" s="270">
        <v>0</v>
      </c>
      <c r="H5571" s="270">
        <v>0</v>
      </c>
    </row>
    <row r="5572" spans="1:8">
      <c r="A5572" s="268">
        <v>42237</v>
      </c>
      <c r="B5572" s="269" t="s">
        <v>187</v>
      </c>
      <c r="C5572" s="270">
        <v>0</v>
      </c>
      <c r="D5572" s="270">
        <v>0</v>
      </c>
      <c r="E5572" s="270">
        <v>0</v>
      </c>
      <c r="F5572" s="270">
        <v>0</v>
      </c>
      <c r="G5572" s="270">
        <v>0</v>
      </c>
      <c r="H5572" s="270">
        <v>0</v>
      </c>
    </row>
    <row r="5573" spans="1:8">
      <c r="A5573" s="268">
        <v>42237</v>
      </c>
      <c r="B5573" s="269" t="s">
        <v>188</v>
      </c>
      <c r="C5573" s="270">
        <v>0</v>
      </c>
      <c r="D5573" s="270">
        <v>0</v>
      </c>
      <c r="E5573" s="270">
        <v>0</v>
      </c>
      <c r="F5573" s="270">
        <v>0</v>
      </c>
      <c r="G5573" s="270">
        <v>0</v>
      </c>
      <c r="H5573" s="270">
        <v>0</v>
      </c>
    </row>
    <row r="5574" spans="1:8">
      <c r="A5574" s="268">
        <v>42237</v>
      </c>
      <c r="B5574" s="269" t="s">
        <v>189</v>
      </c>
      <c r="C5574" s="270">
        <v>0</v>
      </c>
      <c r="D5574" s="270">
        <v>0</v>
      </c>
      <c r="E5574" s="270">
        <v>0</v>
      </c>
      <c r="F5574" s="270">
        <v>0</v>
      </c>
      <c r="G5574" s="270">
        <v>0</v>
      </c>
      <c r="H5574" s="270">
        <v>0</v>
      </c>
    </row>
    <row r="5575" spans="1:8">
      <c r="A5575" s="268">
        <v>42237</v>
      </c>
      <c r="B5575" s="269" t="s">
        <v>190</v>
      </c>
      <c r="C5575" s="270">
        <v>0</v>
      </c>
      <c r="D5575" s="270">
        <v>0</v>
      </c>
      <c r="E5575" s="270">
        <v>0</v>
      </c>
      <c r="F5575" s="270">
        <v>0</v>
      </c>
      <c r="G5575" s="270">
        <v>0</v>
      </c>
      <c r="H5575" s="270">
        <v>0</v>
      </c>
    </row>
    <row r="5576" spans="1:8">
      <c r="A5576" s="268">
        <v>42237</v>
      </c>
      <c r="B5576" s="269" t="s">
        <v>191</v>
      </c>
      <c r="C5576" s="270">
        <v>9.5565499999999997</v>
      </c>
      <c r="D5576" s="270">
        <v>3.6073999999999997</v>
      </c>
      <c r="E5576" s="270">
        <v>1.7986</v>
      </c>
      <c r="F5576" s="270">
        <v>0.15129999999999999</v>
      </c>
      <c r="G5576" s="270">
        <v>1.95245</v>
      </c>
      <c r="H5576" s="270">
        <v>17.066300000000002</v>
      </c>
    </row>
    <row r="5577" spans="1:8">
      <c r="A5577" s="268">
        <v>42237</v>
      </c>
      <c r="B5577" s="269" t="s">
        <v>192</v>
      </c>
      <c r="C5577" s="270">
        <v>592.50694999999996</v>
      </c>
      <c r="D5577" s="270">
        <v>223.63329999999999</v>
      </c>
      <c r="E5577" s="270">
        <v>111.51235</v>
      </c>
      <c r="F5577" s="270">
        <v>9.3823000000000008</v>
      </c>
      <c r="G5577" s="270">
        <v>121.02555000000001</v>
      </c>
      <c r="H5577" s="270">
        <v>1058.0604499999999</v>
      </c>
    </row>
    <row r="5578" spans="1:8">
      <c r="A5578" s="268">
        <v>42237</v>
      </c>
      <c r="B5578" s="269" t="s">
        <v>193</v>
      </c>
      <c r="C5578" s="270">
        <v>2537.2687000000001</v>
      </c>
      <c r="D5578" s="270">
        <v>957.65504999999996</v>
      </c>
      <c r="E5578" s="270">
        <v>477.52574999999996</v>
      </c>
      <c r="F5578" s="270">
        <v>40.176950000000005</v>
      </c>
      <c r="G5578" s="270">
        <v>518.26369999999997</v>
      </c>
      <c r="H5578" s="270">
        <v>4530.8901500000002</v>
      </c>
    </row>
    <row r="5579" spans="1:8">
      <c r="A5579" s="268">
        <v>42237</v>
      </c>
      <c r="B5579" s="269" t="s">
        <v>65</v>
      </c>
      <c r="C5579" s="270">
        <v>5719.6058000000003</v>
      </c>
      <c r="D5579" s="270">
        <v>2158.7824000000001</v>
      </c>
      <c r="E5579" s="270">
        <v>1076.4570000000001</v>
      </c>
      <c r="F5579" s="270">
        <v>90.568349999999995</v>
      </c>
      <c r="G5579" s="270">
        <v>1168.28845</v>
      </c>
      <c r="H5579" s="270">
        <v>10213.702000000001</v>
      </c>
    </row>
    <row r="5580" spans="1:8">
      <c r="A5580" s="268">
        <v>42237</v>
      </c>
      <c r="B5580" s="269" t="s">
        <v>194</v>
      </c>
      <c r="C5580" s="270">
        <v>9441.8883999999998</v>
      </c>
      <c r="D5580" s="270">
        <v>3563.7040499999998</v>
      </c>
      <c r="E5580" s="270">
        <v>1777.0083</v>
      </c>
      <c r="F5580" s="270">
        <v>149.50989999999999</v>
      </c>
      <c r="G5580" s="270">
        <v>1928.6032500000001</v>
      </c>
      <c r="H5580" s="270">
        <v>16860.713899999999</v>
      </c>
    </row>
    <row r="5581" spans="1:8">
      <c r="A5581" s="268">
        <v>42237</v>
      </c>
      <c r="B5581" s="269" t="s">
        <v>195</v>
      </c>
      <c r="C5581" s="270">
        <v>12672.008250000001</v>
      </c>
      <c r="D5581" s="270">
        <v>4782.8649999999998</v>
      </c>
      <c r="E5581" s="270">
        <v>2384.93255</v>
      </c>
      <c r="F5581" s="270">
        <v>200.65780000000001</v>
      </c>
      <c r="G5581" s="270">
        <v>2588.3885500000001</v>
      </c>
      <c r="H5581" s="270">
        <v>22628.852149999999</v>
      </c>
    </row>
    <row r="5582" spans="1:8">
      <c r="A5582" s="268">
        <v>42237</v>
      </c>
      <c r="B5582" s="269" t="s">
        <v>196</v>
      </c>
      <c r="C5582" s="270">
        <v>14741.005149999999</v>
      </c>
      <c r="D5582" s="270">
        <v>5563.7778499999995</v>
      </c>
      <c r="E5582" s="270">
        <v>2774.3277499999999</v>
      </c>
      <c r="F5582" s="270">
        <v>233.42020000000002</v>
      </c>
      <c r="G5582" s="270">
        <v>3011.0026000000003</v>
      </c>
      <c r="H5582" s="270">
        <v>26323.53355</v>
      </c>
    </row>
    <row r="5583" spans="1:8">
      <c r="A5583" s="268">
        <v>42237</v>
      </c>
      <c r="B5583" s="269" t="s">
        <v>197</v>
      </c>
      <c r="C5583" s="270">
        <v>15572.42585</v>
      </c>
      <c r="D5583" s="270">
        <v>5877.5859499999997</v>
      </c>
      <c r="E5583" s="270">
        <v>2930.8050999999996</v>
      </c>
      <c r="F5583" s="270">
        <v>246.58500000000001</v>
      </c>
      <c r="G5583" s="270">
        <v>3180.8292000000001</v>
      </c>
      <c r="H5583" s="270">
        <v>27808.231099999997</v>
      </c>
    </row>
    <row r="5584" spans="1:8">
      <c r="A5584" s="268">
        <v>42237</v>
      </c>
      <c r="B5584" s="269" t="s">
        <v>198</v>
      </c>
      <c r="C5584" s="270">
        <v>15476.860349999999</v>
      </c>
      <c r="D5584" s="270">
        <v>5841.5162</v>
      </c>
      <c r="E5584" s="270">
        <v>2912.8190999999997</v>
      </c>
      <c r="F5584" s="270">
        <v>245.07199999999997</v>
      </c>
      <c r="G5584" s="270">
        <v>3161.3089499999996</v>
      </c>
      <c r="H5584" s="270">
        <v>27637.5766</v>
      </c>
    </row>
    <row r="5585" spans="1:8">
      <c r="A5585" s="268">
        <v>42237</v>
      </c>
      <c r="B5585" s="269" t="s">
        <v>199</v>
      </c>
      <c r="C5585" s="270">
        <v>14392.1898</v>
      </c>
      <c r="D5585" s="270">
        <v>5432.1230500000001</v>
      </c>
      <c r="E5585" s="270">
        <v>2708.6788499999998</v>
      </c>
      <c r="F5585" s="270">
        <v>227.89689999999996</v>
      </c>
      <c r="G5585" s="270">
        <v>2939.7539000000002</v>
      </c>
      <c r="H5585" s="270">
        <v>25700.642500000002</v>
      </c>
    </row>
    <row r="5586" spans="1:8">
      <c r="A5586" s="268">
        <v>42237</v>
      </c>
      <c r="B5586" s="269" t="s">
        <v>200</v>
      </c>
      <c r="C5586" s="270">
        <v>11874.034199999998</v>
      </c>
      <c r="D5586" s="270">
        <v>4481.6819500000001</v>
      </c>
      <c r="E5586" s="270">
        <v>2234.7502999999997</v>
      </c>
      <c r="F5586" s="270">
        <v>188.02255</v>
      </c>
      <c r="G5586" s="270">
        <v>2425.3942500000003</v>
      </c>
      <c r="H5586" s="270">
        <v>21203.883249999999</v>
      </c>
    </row>
    <row r="5587" spans="1:8">
      <c r="A5587" s="268">
        <v>42237</v>
      </c>
      <c r="B5587" s="269" t="s">
        <v>201</v>
      </c>
      <c r="C5587" s="270">
        <v>8156.5302999999994</v>
      </c>
      <c r="D5587" s="270">
        <v>3078.5639999999999</v>
      </c>
      <c r="E5587" s="270">
        <v>1535.09745</v>
      </c>
      <c r="F5587" s="270">
        <v>129.15665000000001</v>
      </c>
      <c r="G5587" s="270">
        <v>1666.0552500000001</v>
      </c>
      <c r="H5587" s="270">
        <v>14565.40365</v>
      </c>
    </row>
    <row r="5588" spans="1:8">
      <c r="A5588" s="268">
        <v>42237</v>
      </c>
      <c r="B5588" s="269" t="s">
        <v>202</v>
      </c>
      <c r="C5588" s="270">
        <v>3913.4144499999998</v>
      </c>
      <c r="D5588" s="270">
        <v>1477.06115</v>
      </c>
      <c r="E5588" s="270">
        <v>736.52330000000006</v>
      </c>
      <c r="F5588" s="270">
        <v>61.967550000000003</v>
      </c>
      <c r="G5588" s="270">
        <v>799.35529999999994</v>
      </c>
      <c r="H5588" s="270">
        <v>6988.3217500000001</v>
      </c>
    </row>
    <row r="5589" spans="1:8">
      <c r="A5589" s="268">
        <v>42237</v>
      </c>
      <c r="B5589" s="269" t="s">
        <v>203</v>
      </c>
      <c r="C5589" s="270">
        <v>1161.1229499999999</v>
      </c>
      <c r="D5589" s="270">
        <v>438.24894999999998</v>
      </c>
      <c r="E5589" s="270">
        <v>218.52905000000001</v>
      </c>
      <c r="F5589" s="270">
        <v>18.38635</v>
      </c>
      <c r="G5589" s="270">
        <v>237.17124999999999</v>
      </c>
      <c r="H5589" s="270">
        <v>2073.4585499999998</v>
      </c>
    </row>
    <row r="5590" spans="1:8">
      <c r="A5590" s="268">
        <v>42237</v>
      </c>
      <c r="B5590" s="269" t="s">
        <v>204</v>
      </c>
      <c r="C5590" s="270">
        <v>90.787649999999999</v>
      </c>
      <c r="D5590" s="270">
        <v>34.26605</v>
      </c>
      <c r="E5590" s="270">
        <v>17.0867</v>
      </c>
      <c r="F5590" s="270">
        <v>1.4373499999999999</v>
      </c>
      <c r="G5590" s="270">
        <v>18.544450000000001</v>
      </c>
      <c r="H5590" s="270">
        <v>162.12220000000002</v>
      </c>
    </row>
    <row r="5591" spans="1:8">
      <c r="A5591" s="268">
        <v>42237</v>
      </c>
      <c r="B5591" s="269" t="s">
        <v>205</v>
      </c>
      <c r="C5591" s="270">
        <v>0</v>
      </c>
      <c r="D5591" s="270">
        <v>0</v>
      </c>
      <c r="E5591" s="270">
        <v>0</v>
      </c>
      <c r="F5591" s="270">
        <v>0</v>
      </c>
      <c r="G5591" s="270">
        <v>0</v>
      </c>
      <c r="H5591" s="270">
        <v>0</v>
      </c>
    </row>
    <row r="5592" spans="1:8">
      <c r="A5592" s="268">
        <v>42237</v>
      </c>
      <c r="B5592" s="269" t="s">
        <v>71</v>
      </c>
      <c r="C5592" s="270">
        <v>0</v>
      </c>
      <c r="D5592" s="270">
        <v>0</v>
      </c>
      <c r="E5592" s="270">
        <v>0</v>
      </c>
      <c r="F5592" s="270">
        <v>0</v>
      </c>
      <c r="G5592" s="270">
        <v>0</v>
      </c>
      <c r="H5592" s="270">
        <v>0</v>
      </c>
    </row>
    <row r="5593" spans="1:8">
      <c r="A5593" s="268">
        <v>42237</v>
      </c>
      <c r="B5593" s="269" t="s">
        <v>206</v>
      </c>
      <c r="C5593" s="270">
        <v>0</v>
      </c>
      <c r="D5593" s="270">
        <v>0</v>
      </c>
      <c r="E5593" s="270">
        <v>0</v>
      </c>
      <c r="F5593" s="270">
        <v>0</v>
      </c>
      <c r="G5593" s="270">
        <v>0</v>
      </c>
      <c r="H5593" s="270">
        <v>0</v>
      </c>
    </row>
    <row r="5594" spans="1:8">
      <c r="A5594" s="268">
        <v>42238</v>
      </c>
      <c r="B5594" s="269" t="s">
        <v>185</v>
      </c>
      <c r="C5594" s="270">
        <v>0</v>
      </c>
      <c r="D5594" s="270">
        <v>0</v>
      </c>
      <c r="E5594" s="270">
        <v>0</v>
      </c>
      <c r="F5594" s="270">
        <v>0</v>
      </c>
      <c r="G5594" s="270">
        <v>0</v>
      </c>
      <c r="H5594" s="270">
        <v>0</v>
      </c>
    </row>
    <row r="5595" spans="1:8">
      <c r="A5595" s="268">
        <v>42238</v>
      </c>
      <c r="B5595" s="269" t="s">
        <v>186</v>
      </c>
      <c r="C5595" s="270">
        <v>0</v>
      </c>
      <c r="D5595" s="270">
        <v>0</v>
      </c>
      <c r="E5595" s="270">
        <v>0</v>
      </c>
      <c r="F5595" s="270">
        <v>0</v>
      </c>
      <c r="G5595" s="270">
        <v>0</v>
      </c>
      <c r="H5595" s="270">
        <v>0</v>
      </c>
    </row>
    <row r="5596" spans="1:8">
      <c r="A5596" s="268">
        <v>42238</v>
      </c>
      <c r="B5596" s="269" t="s">
        <v>187</v>
      </c>
      <c r="C5596" s="270">
        <v>0</v>
      </c>
      <c r="D5596" s="270">
        <v>0</v>
      </c>
      <c r="E5596" s="270">
        <v>0</v>
      </c>
      <c r="F5596" s="270">
        <v>0</v>
      </c>
      <c r="G5596" s="270">
        <v>0</v>
      </c>
      <c r="H5596" s="270">
        <v>0</v>
      </c>
    </row>
    <row r="5597" spans="1:8">
      <c r="A5597" s="268">
        <v>42238</v>
      </c>
      <c r="B5597" s="269" t="s">
        <v>188</v>
      </c>
      <c r="C5597" s="270">
        <v>0</v>
      </c>
      <c r="D5597" s="270">
        <v>0</v>
      </c>
      <c r="E5597" s="270">
        <v>0</v>
      </c>
      <c r="F5597" s="270">
        <v>0</v>
      </c>
      <c r="G5597" s="270">
        <v>0</v>
      </c>
      <c r="H5597" s="270">
        <v>0</v>
      </c>
    </row>
    <row r="5598" spans="1:8">
      <c r="A5598" s="268">
        <v>42238</v>
      </c>
      <c r="B5598" s="269" t="s">
        <v>189</v>
      </c>
      <c r="C5598" s="270">
        <v>0</v>
      </c>
      <c r="D5598" s="270">
        <v>0</v>
      </c>
      <c r="E5598" s="270">
        <v>0</v>
      </c>
      <c r="F5598" s="270">
        <v>0</v>
      </c>
      <c r="G5598" s="270">
        <v>0</v>
      </c>
      <c r="H5598" s="270">
        <v>0</v>
      </c>
    </row>
    <row r="5599" spans="1:8">
      <c r="A5599" s="268">
        <v>42238</v>
      </c>
      <c r="B5599" s="269" t="s">
        <v>190</v>
      </c>
      <c r="C5599" s="270">
        <v>0</v>
      </c>
      <c r="D5599" s="270">
        <v>0</v>
      </c>
      <c r="E5599" s="270">
        <v>0</v>
      </c>
      <c r="F5599" s="270">
        <v>0</v>
      </c>
      <c r="G5599" s="270">
        <v>0</v>
      </c>
      <c r="H5599" s="270">
        <v>0</v>
      </c>
    </row>
    <row r="5600" spans="1:8">
      <c r="A5600" s="268">
        <v>42238</v>
      </c>
      <c r="B5600" s="269" t="s">
        <v>191</v>
      </c>
      <c r="C5600" s="270">
        <v>9.5565499999999997</v>
      </c>
      <c r="D5600" s="270">
        <v>3.6073999999999997</v>
      </c>
      <c r="E5600" s="270">
        <v>1.7986</v>
      </c>
      <c r="F5600" s="270">
        <v>0.15129999999999999</v>
      </c>
      <c r="G5600" s="270">
        <v>1.95245</v>
      </c>
      <c r="H5600" s="270">
        <v>17.066300000000002</v>
      </c>
    </row>
    <row r="5601" spans="1:8">
      <c r="A5601" s="268">
        <v>42238</v>
      </c>
      <c r="B5601" s="269" t="s">
        <v>192</v>
      </c>
      <c r="C5601" s="270">
        <v>549.50290000000007</v>
      </c>
      <c r="D5601" s="270">
        <v>207.40170000000001</v>
      </c>
      <c r="E5601" s="270">
        <v>103.41865</v>
      </c>
      <c r="F5601" s="270">
        <v>8.7014499999999995</v>
      </c>
      <c r="G5601" s="270">
        <v>112.24165000000001</v>
      </c>
      <c r="H5601" s="270">
        <v>981.26634999999999</v>
      </c>
    </row>
    <row r="5602" spans="1:8">
      <c r="A5602" s="268">
        <v>42238</v>
      </c>
      <c r="B5602" s="269" t="s">
        <v>193</v>
      </c>
      <c r="C5602" s="270">
        <v>2594.6080000000002</v>
      </c>
      <c r="D5602" s="270">
        <v>979.29690000000005</v>
      </c>
      <c r="E5602" s="270">
        <v>488.31734999999998</v>
      </c>
      <c r="F5602" s="270">
        <v>41.08475</v>
      </c>
      <c r="G5602" s="270">
        <v>529.97584999999992</v>
      </c>
      <c r="H5602" s="270">
        <v>4633.2828500000005</v>
      </c>
    </row>
    <row r="5603" spans="1:8">
      <c r="A5603" s="268">
        <v>42238</v>
      </c>
      <c r="B5603" s="269" t="s">
        <v>65</v>
      </c>
      <c r="C5603" s="270">
        <v>5901.1802499999994</v>
      </c>
      <c r="D5603" s="270">
        <v>2227.3145</v>
      </c>
      <c r="E5603" s="270">
        <v>1110.6304</v>
      </c>
      <c r="F5603" s="270">
        <v>93.443899999999999</v>
      </c>
      <c r="G5603" s="270">
        <v>1205.37735</v>
      </c>
      <c r="H5603" s="270">
        <v>10537.946399999999</v>
      </c>
    </row>
    <row r="5604" spans="1:8">
      <c r="A5604" s="268">
        <v>42238</v>
      </c>
      <c r="B5604" s="269" t="s">
        <v>194</v>
      </c>
      <c r="C5604" s="270">
        <v>9714.2505000000001</v>
      </c>
      <c r="D5604" s="270">
        <v>3666.5030500000003</v>
      </c>
      <c r="E5604" s="270">
        <v>1828.2683999999999</v>
      </c>
      <c r="F5604" s="270">
        <v>153.8228</v>
      </c>
      <c r="G5604" s="270">
        <v>1984.2357499999998</v>
      </c>
      <c r="H5604" s="270">
        <v>17347.0805</v>
      </c>
    </row>
    <row r="5605" spans="1:8">
      <c r="A5605" s="268">
        <v>42238</v>
      </c>
      <c r="B5605" s="269" t="s">
        <v>195</v>
      </c>
      <c r="C5605" s="270">
        <v>12930.035100000001</v>
      </c>
      <c r="D5605" s="270">
        <v>4880.2537499999999</v>
      </c>
      <c r="E5605" s="270">
        <v>2433.4938999999999</v>
      </c>
      <c r="F5605" s="270">
        <v>204.74375000000001</v>
      </c>
      <c r="G5605" s="270">
        <v>2641.0936499999998</v>
      </c>
      <c r="H5605" s="270">
        <v>23089.620150000002</v>
      </c>
    </row>
    <row r="5606" spans="1:8">
      <c r="A5606" s="268">
        <v>42238</v>
      </c>
      <c r="B5606" s="269" t="s">
        <v>196</v>
      </c>
      <c r="C5606" s="270">
        <v>15085.040949999999</v>
      </c>
      <c r="D5606" s="270">
        <v>5693.6297999999997</v>
      </c>
      <c r="E5606" s="270">
        <v>2839.0765000000001</v>
      </c>
      <c r="F5606" s="270">
        <v>238.86785</v>
      </c>
      <c r="G5606" s="270">
        <v>3081.2755000000002</v>
      </c>
      <c r="H5606" s="270">
        <v>26937.890599999999</v>
      </c>
    </row>
    <row r="5607" spans="1:8">
      <c r="A5607" s="268">
        <v>42238</v>
      </c>
      <c r="B5607" s="269" t="s">
        <v>197</v>
      </c>
      <c r="C5607" s="270">
        <v>16217.494249999998</v>
      </c>
      <c r="D5607" s="270">
        <v>6121.0573999999997</v>
      </c>
      <c r="E5607" s="270">
        <v>3052.20975</v>
      </c>
      <c r="F5607" s="270">
        <v>256.80029999999999</v>
      </c>
      <c r="G5607" s="270">
        <v>3312.5911000000001</v>
      </c>
      <c r="H5607" s="270">
        <v>28960.152799999996</v>
      </c>
    </row>
    <row r="5608" spans="1:8">
      <c r="A5608" s="268">
        <v>42238</v>
      </c>
      <c r="B5608" s="269" t="s">
        <v>198</v>
      </c>
      <c r="C5608" s="270">
        <v>16289.168799999999</v>
      </c>
      <c r="D5608" s="270">
        <v>6148.1103499999999</v>
      </c>
      <c r="E5608" s="270">
        <v>3065.6992499999997</v>
      </c>
      <c r="F5608" s="270">
        <v>257.93504999999999</v>
      </c>
      <c r="G5608" s="270">
        <v>3327.2314999999999</v>
      </c>
      <c r="H5608" s="270">
        <v>29088.144950000002</v>
      </c>
    </row>
    <row r="5609" spans="1:8">
      <c r="A5609" s="268">
        <v>42238</v>
      </c>
      <c r="B5609" s="269" t="s">
        <v>199</v>
      </c>
      <c r="C5609" s="270">
        <v>15199.71955</v>
      </c>
      <c r="D5609" s="270">
        <v>5736.9135000000006</v>
      </c>
      <c r="E5609" s="270">
        <v>2860.6596999999997</v>
      </c>
      <c r="F5609" s="270">
        <v>240.68344999999997</v>
      </c>
      <c r="G5609" s="270">
        <v>3104.6997999999999</v>
      </c>
      <c r="H5609" s="270">
        <v>27142.675999999999</v>
      </c>
    </row>
    <row r="5610" spans="1:8">
      <c r="A5610" s="268">
        <v>42238</v>
      </c>
      <c r="B5610" s="269" t="s">
        <v>200</v>
      </c>
      <c r="C5610" s="270">
        <v>12705.455749999999</v>
      </c>
      <c r="D5610" s="270">
        <v>4795.4900499999994</v>
      </c>
      <c r="E5610" s="270">
        <v>2391.2276499999998</v>
      </c>
      <c r="F5610" s="270">
        <v>201.18735000000001</v>
      </c>
      <c r="G5610" s="270">
        <v>2595.2208500000002</v>
      </c>
      <c r="H5610" s="270">
        <v>22688.581649999996</v>
      </c>
    </row>
    <row r="5611" spans="1:8">
      <c r="A5611" s="268">
        <v>42238</v>
      </c>
      <c r="B5611" s="269" t="s">
        <v>201</v>
      </c>
      <c r="C5611" s="270">
        <v>9107.4082999999991</v>
      </c>
      <c r="D5611" s="270">
        <v>3437.45865</v>
      </c>
      <c r="E5611" s="270">
        <v>1714.0572999999999</v>
      </c>
      <c r="F5611" s="270">
        <v>144.21355</v>
      </c>
      <c r="G5611" s="270">
        <v>1860.2828000000002</v>
      </c>
      <c r="H5611" s="270">
        <v>16263.420599999998</v>
      </c>
    </row>
    <row r="5612" spans="1:8">
      <c r="A5612" s="268">
        <v>42238</v>
      </c>
      <c r="B5612" s="269" t="s">
        <v>202</v>
      </c>
      <c r="C5612" s="270">
        <v>4310.0117</v>
      </c>
      <c r="D5612" s="270">
        <v>1626.75125</v>
      </c>
      <c r="E5612" s="270">
        <v>811.16435000000001</v>
      </c>
      <c r="F5612" s="270">
        <v>68.248199999999997</v>
      </c>
      <c r="G5612" s="270">
        <v>880.36454999999989</v>
      </c>
      <c r="H5612" s="270">
        <v>7696.5400500000005</v>
      </c>
    </row>
    <row r="5613" spans="1:8">
      <c r="A5613" s="268">
        <v>42238</v>
      </c>
      <c r="B5613" s="269" t="s">
        <v>203</v>
      </c>
      <c r="C5613" s="270">
        <v>1333.14085</v>
      </c>
      <c r="D5613" s="270">
        <v>503.17450000000002</v>
      </c>
      <c r="E5613" s="270">
        <v>250.90384999999998</v>
      </c>
      <c r="F5613" s="270">
        <v>21.109750000000002</v>
      </c>
      <c r="G5613" s="270">
        <v>272.30770000000001</v>
      </c>
      <c r="H5613" s="270">
        <v>2380.6366500000004</v>
      </c>
    </row>
    <row r="5614" spans="1:8">
      <c r="A5614" s="268">
        <v>42238</v>
      </c>
      <c r="B5614" s="269" t="s">
        <v>204</v>
      </c>
      <c r="C5614" s="270">
        <v>81.231099999999998</v>
      </c>
      <c r="D5614" s="270">
        <v>30.659499999999998</v>
      </c>
      <c r="E5614" s="270">
        <v>15.2881</v>
      </c>
      <c r="F5614" s="270">
        <v>1.2860499999999999</v>
      </c>
      <c r="G5614" s="270">
        <v>16.591999999999999</v>
      </c>
      <c r="H5614" s="270">
        <v>145.05674999999999</v>
      </c>
    </row>
    <row r="5615" spans="1:8">
      <c r="A5615" s="268">
        <v>42238</v>
      </c>
      <c r="B5615" s="269" t="s">
        <v>205</v>
      </c>
      <c r="C5615" s="270">
        <v>0</v>
      </c>
      <c r="D5615" s="270">
        <v>0</v>
      </c>
      <c r="E5615" s="270">
        <v>0</v>
      </c>
      <c r="F5615" s="270">
        <v>0</v>
      </c>
      <c r="G5615" s="270">
        <v>0</v>
      </c>
      <c r="H5615" s="270">
        <v>0</v>
      </c>
    </row>
    <row r="5616" spans="1:8">
      <c r="A5616" s="268">
        <v>42238</v>
      </c>
      <c r="B5616" s="269" t="s">
        <v>71</v>
      </c>
      <c r="C5616" s="270">
        <v>0</v>
      </c>
      <c r="D5616" s="270">
        <v>0</v>
      </c>
      <c r="E5616" s="270">
        <v>0</v>
      </c>
      <c r="F5616" s="270">
        <v>0</v>
      </c>
      <c r="G5616" s="270">
        <v>0</v>
      </c>
      <c r="H5616" s="270">
        <v>0</v>
      </c>
    </row>
    <row r="5617" spans="1:8">
      <c r="A5617" s="268">
        <v>42238</v>
      </c>
      <c r="B5617" s="269" t="s">
        <v>206</v>
      </c>
      <c r="C5617" s="270">
        <v>0</v>
      </c>
      <c r="D5617" s="270">
        <v>0</v>
      </c>
      <c r="E5617" s="270">
        <v>0</v>
      </c>
      <c r="F5617" s="270">
        <v>0</v>
      </c>
      <c r="G5617" s="270">
        <v>0</v>
      </c>
      <c r="H5617" s="270">
        <v>0</v>
      </c>
    </row>
    <row r="5618" spans="1:8">
      <c r="A5618" s="268">
        <v>42239</v>
      </c>
      <c r="B5618" s="269" t="s">
        <v>185</v>
      </c>
      <c r="C5618" s="270">
        <v>0</v>
      </c>
      <c r="D5618" s="270">
        <v>0</v>
      </c>
      <c r="E5618" s="270">
        <v>0</v>
      </c>
      <c r="F5618" s="270">
        <v>0</v>
      </c>
      <c r="G5618" s="270">
        <v>0</v>
      </c>
      <c r="H5618" s="270">
        <v>0</v>
      </c>
    </row>
    <row r="5619" spans="1:8">
      <c r="A5619" s="268">
        <v>42239</v>
      </c>
      <c r="B5619" s="269" t="s">
        <v>186</v>
      </c>
      <c r="C5619" s="270">
        <v>0</v>
      </c>
      <c r="D5619" s="270">
        <v>0</v>
      </c>
      <c r="E5619" s="270">
        <v>0</v>
      </c>
      <c r="F5619" s="270">
        <v>0</v>
      </c>
      <c r="G5619" s="270">
        <v>0</v>
      </c>
      <c r="H5619" s="270">
        <v>0</v>
      </c>
    </row>
    <row r="5620" spans="1:8">
      <c r="A5620" s="268">
        <v>42239</v>
      </c>
      <c r="B5620" s="269" t="s">
        <v>187</v>
      </c>
      <c r="C5620" s="270">
        <v>0</v>
      </c>
      <c r="D5620" s="270">
        <v>0</v>
      </c>
      <c r="E5620" s="270">
        <v>0</v>
      </c>
      <c r="F5620" s="270">
        <v>0</v>
      </c>
      <c r="G5620" s="270">
        <v>0</v>
      </c>
      <c r="H5620" s="270">
        <v>0</v>
      </c>
    </row>
    <row r="5621" spans="1:8">
      <c r="A5621" s="268">
        <v>42239</v>
      </c>
      <c r="B5621" s="269" t="s">
        <v>188</v>
      </c>
      <c r="C5621" s="270">
        <v>0</v>
      </c>
      <c r="D5621" s="270">
        <v>0</v>
      </c>
      <c r="E5621" s="270">
        <v>0</v>
      </c>
      <c r="F5621" s="270">
        <v>0</v>
      </c>
      <c r="G5621" s="270">
        <v>0</v>
      </c>
      <c r="H5621" s="270">
        <v>0</v>
      </c>
    </row>
    <row r="5622" spans="1:8">
      <c r="A5622" s="268">
        <v>42239</v>
      </c>
      <c r="B5622" s="269" t="s">
        <v>189</v>
      </c>
      <c r="C5622" s="270">
        <v>0</v>
      </c>
      <c r="D5622" s="270">
        <v>0</v>
      </c>
      <c r="E5622" s="270">
        <v>0</v>
      </c>
      <c r="F5622" s="270">
        <v>0</v>
      </c>
      <c r="G5622" s="270">
        <v>0</v>
      </c>
      <c r="H5622" s="270">
        <v>0</v>
      </c>
    </row>
    <row r="5623" spans="1:8">
      <c r="A5623" s="268">
        <v>42239</v>
      </c>
      <c r="B5623" s="269" t="s">
        <v>190</v>
      </c>
      <c r="C5623" s="270">
        <v>0</v>
      </c>
      <c r="D5623" s="270">
        <v>0</v>
      </c>
      <c r="E5623" s="270">
        <v>0</v>
      </c>
      <c r="F5623" s="270">
        <v>0</v>
      </c>
      <c r="G5623" s="270">
        <v>0</v>
      </c>
      <c r="H5623" s="270">
        <v>0</v>
      </c>
    </row>
    <row r="5624" spans="1:8">
      <c r="A5624" s="268">
        <v>42239</v>
      </c>
      <c r="B5624" s="269" t="s">
        <v>191</v>
      </c>
      <c r="C5624" s="270">
        <v>4.7786999999999997</v>
      </c>
      <c r="D5624" s="270">
        <v>1.8036999999999999</v>
      </c>
      <c r="E5624" s="270">
        <v>0.89929999999999999</v>
      </c>
      <c r="F5624" s="270">
        <v>7.5649999999999995E-2</v>
      </c>
      <c r="G5624" s="270">
        <v>0.97579999999999989</v>
      </c>
      <c r="H5624" s="270">
        <v>8.5331499999999991</v>
      </c>
    </row>
    <row r="5625" spans="1:8">
      <c r="A5625" s="268">
        <v>42239</v>
      </c>
      <c r="B5625" s="269" t="s">
        <v>192</v>
      </c>
      <c r="C5625" s="270">
        <v>563.83729999999991</v>
      </c>
      <c r="D5625" s="270">
        <v>212.81195</v>
      </c>
      <c r="E5625" s="270">
        <v>106.11655</v>
      </c>
      <c r="F5625" s="270">
        <v>8.9283999999999999</v>
      </c>
      <c r="G5625" s="270">
        <v>115.1699</v>
      </c>
      <c r="H5625" s="270">
        <v>1006.8640999999998</v>
      </c>
    </row>
    <row r="5626" spans="1:8">
      <c r="A5626" s="268">
        <v>42239</v>
      </c>
      <c r="B5626" s="269" t="s">
        <v>193</v>
      </c>
      <c r="C5626" s="270">
        <v>2532.4900000000002</v>
      </c>
      <c r="D5626" s="270">
        <v>955.85134999999991</v>
      </c>
      <c r="E5626" s="270">
        <v>476.62644999999998</v>
      </c>
      <c r="F5626" s="270">
        <v>40.101299999999995</v>
      </c>
      <c r="G5626" s="270">
        <v>517.28705000000002</v>
      </c>
      <c r="H5626" s="270">
        <v>4522.3561500000005</v>
      </c>
    </row>
    <row r="5627" spans="1:8">
      <c r="A5627" s="268">
        <v>42239</v>
      </c>
      <c r="B5627" s="269" t="s">
        <v>65</v>
      </c>
      <c r="C5627" s="270">
        <v>5848.6188000000002</v>
      </c>
      <c r="D5627" s="270">
        <v>2207.4763499999999</v>
      </c>
      <c r="E5627" s="270">
        <v>1100.7381</v>
      </c>
      <c r="F5627" s="270">
        <v>92.611750000000001</v>
      </c>
      <c r="G5627" s="270">
        <v>1194.6410000000001</v>
      </c>
      <c r="H5627" s="270">
        <v>10444.085999999999</v>
      </c>
    </row>
    <row r="5628" spans="1:8">
      <c r="A5628" s="268">
        <v>42239</v>
      </c>
      <c r="B5628" s="269" t="s">
        <v>194</v>
      </c>
      <c r="C5628" s="270">
        <v>9408.4400500000011</v>
      </c>
      <c r="D5628" s="270">
        <v>3551.0789999999997</v>
      </c>
      <c r="E5628" s="270">
        <v>1770.7131999999999</v>
      </c>
      <c r="F5628" s="270">
        <v>148.98034999999999</v>
      </c>
      <c r="G5628" s="270">
        <v>1921.7709500000001</v>
      </c>
      <c r="H5628" s="270">
        <v>16800.983550000001</v>
      </c>
    </row>
    <row r="5629" spans="1:8">
      <c r="A5629" s="268">
        <v>42239</v>
      </c>
      <c r="B5629" s="269" t="s">
        <v>195</v>
      </c>
      <c r="C5629" s="270">
        <v>12456.98545</v>
      </c>
      <c r="D5629" s="270">
        <v>4701.7078499999998</v>
      </c>
      <c r="E5629" s="270">
        <v>2344.46405</v>
      </c>
      <c r="F5629" s="270">
        <v>197.25354999999999</v>
      </c>
      <c r="G5629" s="270">
        <v>2544.4682000000003</v>
      </c>
      <c r="H5629" s="270">
        <v>22244.879099999995</v>
      </c>
    </row>
    <row r="5630" spans="1:8">
      <c r="A5630" s="268">
        <v>42239</v>
      </c>
      <c r="B5630" s="269" t="s">
        <v>196</v>
      </c>
      <c r="C5630" s="270">
        <v>12901.365449999999</v>
      </c>
      <c r="D5630" s="270">
        <v>4869.43325</v>
      </c>
      <c r="E5630" s="270">
        <v>2428.0989500000001</v>
      </c>
      <c r="F5630" s="270">
        <v>204.28985</v>
      </c>
      <c r="G5630" s="270">
        <v>2635.2371499999999</v>
      </c>
      <c r="H5630" s="270">
        <v>23038.424649999997</v>
      </c>
    </row>
    <row r="5631" spans="1:8">
      <c r="A5631" s="268">
        <v>42239</v>
      </c>
      <c r="B5631" s="269" t="s">
        <v>197</v>
      </c>
      <c r="C5631" s="270">
        <v>13455.646199999999</v>
      </c>
      <c r="D5631" s="270">
        <v>5078.6386499999999</v>
      </c>
      <c r="E5631" s="270">
        <v>2532.4168999999997</v>
      </c>
      <c r="F5631" s="270">
        <v>213.06694999999999</v>
      </c>
      <c r="G5631" s="270">
        <v>2748.4546</v>
      </c>
      <c r="H5631" s="270">
        <v>24028.223299999998</v>
      </c>
    </row>
    <row r="5632" spans="1:8">
      <c r="A5632" s="268">
        <v>42239</v>
      </c>
      <c r="B5632" s="269" t="s">
        <v>198</v>
      </c>
      <c r="C5632" s="270">
        <v>13522.54205</v>
      </c>
      <c r="D5632" s="270">
        <v>5103.8870500000003</v>
      </c>
      <c r="E5632" s="270">
        <v>2545.0071000000003</v>
      </c>
      <c r="F5632" s="270">
        <v>214.12604999999999</v>
      </c>
      <c r="G5632" s="270">
        <v>2762.1192000000001</v>
      </c>
      <c r="H5632" s="270">
        <v>24147.68145</v>
      </c>
    </row>
    <row r="5633" spans="1:8">
      <c r="A5633" s="268">
        <v>42239</v>
      </c>
      <c r="B5633" s="269" t="s">
        <v>199</v>
      </c>
      <c r="C5633" s="270">
        <v>13460.4249</v>
      </c>
      <c r="D5633" s="270">
        <v>5080.4414999999999</v>
      </c>
      <c r="E5633" s="270">
        <v>2533.3161999999998</v>
      </c>
      <c r="F5633" s="270">
        <v>213.14259999999999</v>
      </c>
      <c r="G5633" s="270">
        <v>2749.4312500000001</v>
      </c>
      <c r="H5633" s="270">
        <v>24036.756450000001</v>
      </c>
    </row>
    <row r="5634" spans="1:8">
      <c r="A5634" s="268">
        <v>42239</v>
      </c>
      <c r="B5634" s="269" t="s">
        <v>200</v>
      </c>
      <c r="C5634" s="270">
        <v>11367.5362</v>
      </c>
      <c r="D5634" s="270">
        <v>4290.5118499999999</v>
      </c>
      <c r="E5634" s="270">
        <v>2139.4244999999996</v>
      </c>
      <c r="F5634" s="270">
        <v>180.00194999999999</v>
      </c>
      <c r="G5634" s="270">
        <v>2321.9373499999997</v>
      </c>
      <c r="H5634" s="270">
        <v>20299.41185</v>
      </c>
    </row>
    <row r="5635" spans="1:8">
      <c r="A5635" s="268">
        <v>42239</v>
      </c>
      <c r="B5635" s="269" t="s">
        <v>201</v>
      </c>
      <c r="C5635" s="270">
        <v>8070.5204999999996</v>
      </c>
      <c r="D5635" s="270">
        <v>3046.1008000000002</v>
      </c>
      <c r="E5635" s="270">
        <v>1518.9108999999999</v>
      </c>
      <c r="F5635" s="270">
        <v>127.79495</v>
      </c>
      <c r="G5635" s="270">
        <v>1648.4874499999999</v>
      </c>
      <c r="H5635" s="270">
        <v>14411.8146</v>
      </c>
    </row>
    <row r="5636" spans="1:8">
      <c r="A5636" s="268">
        <v>42239</v>
      </c>
      <c r="B5636" s="269" t="s">
        <v>202</v>
      </c>
      <c r="C5636" s="270">
        <v>3922.971</v>
      </c>
      <c r="D5636" s="270">
        <v>1480.6685499999999</v>
      </c>
      <c r="E5636" s="270">
        <v>738.32190000000003</v>
      </c>
      <c r="F5636" s="270">
        <v>62.118850000000002</v>
      </c>
      <c r="G5636" s="270">
        <v>801.30775000000006</v>
      </c>
      <c r="H5636" s="270">
        <v>7005.3880499999996</v>
      </c>
    </row>
    <row r="5637" spans="1:8">
      <c r="A5637" s="268">
        <v>42239</v>
      </c>
      <c r="B5637" s="269" t="s">
        <v>203</v>
      </c>
      <c r="C5637" s="270">
        <v>1118.11805</v>
      </c>
      <c r="D5637" s="270">
        <v>422.01734999999996</v>
      </c>
      <c r="E5637" s="270">
        <v>210.43535</v>
      </c>
      <c r="F5637" s="270">
        <v>17.705499999999997</v>
      </c>
      <c r="G5637" s="270">
        <v>228.38734999999997</v>
      </c>
      <c r="H5637" s="270">
        <v>1996.6635999999996</v>
      </c>
    </row>
    <row r="5638" spans="1:8">
      <c r="A5638" s="268">
        <v>42239</v>
      </c>
      <c r="B5638" s="269" t="s">
        <v>204</v>
      </c>
      <c r="C5638" s="270">
        <v>86.008949999999999</v>
      </c>
      <c r="D5638" s="270">
        <v>32.463200000000001</v>
      </c>
      <c r="E5638" s="270">
        <v>16.1874</v>
      </c>
      <c r="F5638" s="270">
        <v>1.3617000000000001</v>
      </c>
      <c r="G5638" s="270">
        <v>17.568650000000002</v>
      </c>
      <c r="H5638" s="270">
        <v>153.5899</v>
      </c>
    </row>
    <row r="5639" spans="1:8">
      <c r="A5639" s="268">
        <v>42239</v>
      </c>
      <c r="B5639" s="269" t="s">
        <v>205</v>
      </c>
      <c r="C5639" s="270">
        <v>0</v>
      </c>
      <c r="D5639" s="270">
        <v>0</v>
      </c>
      <c r="E5639" s="270">
        <v>0</v>
      </c>
      <c r="F5639" s="270">
        <v>0</v>
      </c>
      <c r="G5639" s="270">
        <v>0</v>
      </c>
      <c r="H5639" s="270">
        <v>0</v>
      </c>
    </row>
    <row r="5640" spans="1:8">
      <c r="A5640" s="268">
        <v>42239</v>
      </c>
      <c r="B5640" s="269" t="s">
        <v>71</v>
      </c>
      <c r="C5640" s="270">
        <v>0</v>
      </c>
      <c r="D5640" s="270">
        <v>0</v>
      </c>
      <c r="E5640" s="270">
        <v>0</v>
      </c>
      <c r="F5640" s="270">
        <v>0</v>
      </c>
      <c r="G5640" s="270">
        <v>0</v>
      </c>
      <c r="H5640" s="270">
        <v>0</v>
      </c>
    </row>
    <row r="5641" spans="1:8">
      <c r="A5641" s="268">
        <v>42239</v>
      </c>
      <c r="B5641" s="269" t="s">
        <v>206</v>
      </c>
      <c r="C5641" s="270">
        <v>0</v>
      </c>
      <c r="D5641" s="270">
        <v>0</v>
      </c>
      <c r="E5641" s="270">
        <v>0</v>
      </c>
      <c r="F5641" s="270">
        <v>0</v>
      </c>
      <c r="G5641" s="270">
        <v>0</v>
      </c>
      <c r="H5641" s="270">
        <v>0</v>
      </c>
    </row>
    <row r="5642" spans="1:8">
      <c r="A5642" s="268">
        <v>42240</v>
      </c>
      <c r="B5642" s="269" t="s">
        <v>185</v>
      </c>
      <c r="C5642" s="270">
        <v>0</v>
      </c>
      <c r="D5642" s="270">
        <v>0</v>
      </c>
      <c r="E5642" s="270">
        <v>0</v>
      </c>
      <c r="F5642" s="270">
        <v>0</v>
      </c>
      <c r="G5642" s="270">
        <v>0</v>
      </c>
      <c r="H5642" s="270">
        <v>0</v>
      </c>
    </row>
    <row r="5643" spans="1:8">
      <c r="A5643" s="268">
        <v>42240</v>
      </c>
      <c r="B5643" s="269" t="s">
        <v>186</v>
      </c>
      <c r="C5643" s="270">
        <v>0</v>
      </c>
      <c r="D5643" s="270">
        <v>0</v>
      </c>
      <c r="E5643" s="270">
        <v>0</v>
      </c>
      <c r="F5643" s="270">
        <v>0</v>
      </c>
      <c r="G5643" s="270">
        <v>0</v>
      </c>
      <c r="H5643" s="270">
        <v>0</v>
      </c>
    </row>
    <row r="5644" spans="1:8">
      <c r="A5644" s="268">
        <v>42240</v>
      </c>
      <c r="B5644" s="269" t="s">
        <v>187</v>
      </c>
      <c r="C5644" s="270">
        <v>0</v>
      </c>
      <c r="D5644" s="270">
        <v>0</v>
      </c>
      <c r="E5644" s="270">
        <v>0</v>
      </c>
      <c r="F5644" s="270">
        <v>0</v>
      </c>
      <c r="G5644" s="270">
        <v>0</v>
      </c>
      <c r="H5644" s="270">
        <v>0</v>
      </c>
    </row>
    <row r="5645" spans="1:8">
      <c r="A5645" s="268">
        <v>42240</v>
      </c>
      <c r="B5645" s="269" t="s">
        <v>188</v>
      </c>
      <c r="C5645" s="270">
        <v>0</v>
      </c>
      <c r="D5645" s="270">
        <v>0</v>
      </c>
      <c r="E5645" s="270">
        <v>0</v>
      </c>
      <c r="F5645" s="270">
        <v>0</v>
      </c>
      <c r="G5645" s="270">
        <v>0</v>
      </c>
      <c r="H5645" s="270">
        <v>0</v>
      </c>
    </row>
    <row r="5646" spans="1:8">
      <c r="A5646" s="268">
        <v>42240</v>
      </c>
      <c r="B5646" s="269" t="s">
        <v>189</v>
      </c>
      <c r="C5646" s="270">
        <v>0</v>
      </c>
      <c r="D5646" s="270">
        <v>0</v>
      </c>
      <c r="E5646" s="270">
        <v>0</v>
      </c>
      <c r="F5646" s="270">
        <v>0</v>
      </c>
      <c r="G5646" s="270">
        <v>0</v>
      </c>
      <c r="H5646" s="270">
        <v>0</v>
      </c>
    </row>
    <row r="5647" spans="1:8">
      <c r="A5647" s="268">
        <v>42240</v>
      </c>
      <c r="B5647" s="269" t="s">
        <v>190</v>
      </c>
      <c r="C5647" s="270">
        <v>0</v>
      </c>
      <c r="D5647" s="270">
        <v>0</v>
      </c>
      <c r="E5647" s="270">
        <v>0</v>
      </c>
      <c r="F5647" s="270">
        <v>0</v>
      </c>
      <c r="G5647" s="270">
        <v>0</v>
      </c>
      <c r="H5647" s="270">
        <v>0</v>
      </c>
    </row>
    <row r="5648" spans="1:8">
      <c r="A5648" s="268">
        <v>42240</v>
      </c>
      <c r="B5648" s="269" t="s">
        <v>191</v>
      </c>
      <c r="C5648" s="270">
        <v>9.5565499999999997</v>
      </c>
      <c r="D5648" s="270">
        <v>3.6073999999999997</v>
      </c>
      <c r="E5648" s="270">
        <v>1.7986</v>
      </c>
      <c r="F5648" s="270">
        <v>0.15129999999999999</v>
      </c>
      <c r="G5648" s="270">
        <v>1.95245</v>
      </c>
      <c r="H5648" s="270">
        <v>17.066300000000002</v>
      </c>
    </row>
    <row r="5649" spans="1:8">
      <c r="A5649" s="268">
        <v>42240</v>
      </c>
      <c r="B5649" s="269" t="s">
        <v>192</v>
      </c>
      <c r="C5649" s="270">
        <v>578.17255</v>
      </c>
      <c r="D5649" s="270">
        <v>218.22305</v>
      </c>
      <c r="E5649" s="270">
        <v>108.81444999999999</v>
      </c>
      <c r="F5649" s="270">
        <v>9.1553500000000003</v>
      </c>
      <c r="G5649" s="270">
        <v>118.09729999999999</v>
      </c>
      <c r="H5649" s="270">
        <v>1032.4626999999998</v>
      </c>
    </row>
    <row r="5650" spans="1:8">
      <c r="A5650" s="268">
        <v>42240</v>
      </c>
      <c r="B5650" s="269" t="s">
        <v>193</v>
      </c>
      <c r="C5650" s="270">
        <v>2470.3728499999997</v>
      </c>
      <c r="D5650" s="270">
        <v>932.40665000000001</v>
      </c>
      <c r="E5650" s="270">
        <v>464.93554999999992</v>
      </c>
      <c r="F5650" s="270">
        <v>39.117849999999997</v>
      </c>
      <c r="G5650" s="270">
        <v>504.59909999999996</v>
      </c>
      <c r="H5650" s="270">
        <v>4411.4319999999989</v>
      </c>
    </row>
    <row r="5651" spans="1:8">
      <c r="A5651" s="268">
        <v>42240</v>
      </c>
      <c r="B5651" s="269" t="s">
        <v>65</v>
      </c>
      <c r="C5651" s="270">
        <v>5848.6188000000002</v>
      </c>
      <c r="D5651" s="270">
        <v>2207.4763499999999</v>
      </c>
      <c r="E5651" s="270">
        <v>1100.7381</v>
      </c>
      <c r="F5651" s="270">
        <v>92.611750000000001</v>
      </c>
      <c r="G5651" s="270">
        <v>1194.6410000000001</v>
      </c>
      <c r="H5651" s="270">
        <v>10444.085999999999</v>
      </c>
    </row>
    <row r="5652" spans="1:8">
      <c r="A5652" s="268">
        <v>42240</v>
      </c>
      <c r="B5652" s="269" t="s">
        <v>194</v>
      </c>
      <c r="C5652" s="270">
        <v>8371.553100000001</v>
      </c>
      <c r="D5652" s="270">
        <v>3159.7211499999999</v>
      </c>
      <c r="E5652" s="270">
        <v>1575.5659499999999</v>
      </c>
      <c r="F5652" s="270">
        <v>132.56175000000002</v>
      </c>
      <c r="G5652" s="270">
        <v>1709.9764500000001</v>
      </c>
      <c r="H5652" s="270">
        <v>14949.3784</v>
      </c>
    </row>
    <row r="5653" spans="1:8">
      <c r="A5653" s="268">
        <v>42240</v>
      </c>
      <c r="B5653" s="269" t="s">
        <v>195</v>
      </c>
      <c r="C5653" s="270">
        <v>12304.0798</v>
      </c>
      <c r="D5653" s="270">
        <v>4643.9962499999992</v>
      </c>
      <c r="E5653" s="270">
        <v>2315.6864500000001</v>
      </c>
      <c r="F5653" s="270">
        <v>194.83189999999999</v>
      </c>
      <c r="G5653" s="270">
        <v>2513.2357999999999</v>
      </c>
      <c r="H5653" s="270">
        <v>21971.8302</v>
      </c>
    </row>
    <row r="5654" spans="1:8">
      <c r="A5654" s="268">
        <v>42240</v>
      </c>
      <c r="B5654" s="269" t="s">
        <v>196</v>
      </c>
      <c r="C5654" s="270">
        <v>14683.665000000001</v>
      </c>
      <c r="D5654" s="270">
        <v>5542.1359999999995</v>
      </c>
      <c r="E5654" s="270">
        <v>2763.5361499999999</v>
      </c>
      <c r="F5654" s="270">
        <v>232.51239999999999</v>
      </c>
      <c r="G5654" s="270">
        <v>2999.29045</v>
      </c>
      <c r="H5654" s="270">
        <v>26221.140000000003</v>
      </c>
    </row>
    <row r="5655" spans="1:8">
      <c r="A5655" s="268">
        <v>42240</v>
      </c>
      <c r="B5655" s="269" t="s">
        <v>197</v>
      </c>
      <c r="C5655" s="270">
        <v>15825.674849999999</v>
      </c>
      <c r="D5655" s="270">
        <v>5973.1710000000003</v>
      </c>
      <c r="E5655" s="270">
        <v>2978.4671499999999</v>
      </c>
      <c r="F5655" s="270">
        <v>250.59529999999998</v>
      </c>
      <c r="G5655" s="270">
        <v>3232.5576499999997</v>
      </c>
      <c r="H5655" s="270">
        <v>28260.465950000002</v>
      </c>
    </row>
    <row r="5656" spans="1:8">
      <c r="A5656" s="268">
        <v>42240</v>
      </c>
      <c r="B5656" s="269" t="s">
        <v>198</v>
      </c>
      <c r="C5656" s="270">
        <v>15902.127249999998</v>
      </c>
      <c r="D5656" s="270">
        <v>6002.0267999999996</v>
      </c>
      <c r="E5656" s="270">
        <v>2992.8559500000001</v>
      </c>
      <c r="F5656" s="270">
        <v>251.80654999999999</v>
      </c>
      <c r="G5656" s="270">
        <v>3248.1738499999997</v>
      </c>
      <c r="H5656" s="270">
        <v>28396.990399999995</v>
      </c>
    </row>
    <row r="5657" spans="1:8">
      <c r="A5657" s="268">
        <v>42240</v>
      </c>
      <c r="B5657" s="269" t="s">
        <v>199</v>
      </c>
      <c r="C5657" s="270">
        <v>14057.71055</v>
      </c>
      <c r="D5657" s="270">
        <v>5305.8784999999998</v>
      </c>
      <c r="E5657" s="270">
        <v>2645.7278500000002</v>
      </c>
      <c r="F5657" s="270">
        <v>222.60054999999997</v>
      </c>
      <c r="G5657" s="270">
        <v>2871.4326000000001</v>
      </c>
      <c r="H5657" s="270">
        <v>25103.350049999997</v>
      </c>
    </row>
    <row r="5658" spans="1:8">
      <c r="A5658" s="268">
        <v>42240</v>
      </c>
      <c r="B5658" s="269" t="s">
        <v>200</v>
      </c>
      <c r="C5658" s="270">
        <v>11252.857600000001</v>
      </c>
      <c r="D5658" s="270">
        <v>4247.2281499999999</v>
      </c>
      <c r="E5658" s="270">
        <v>2117.8413</v>
      </c>
      <c r="F5658" s="270">
        <v>178.18635</v>
      </c>
      <c r="G5658" s="270">
        <v>2298.5122000000001</v>
      </c>
      <c r="H5658" s="270">
        <v>20094.625600000003</v>
      </c>
    </row>
    <row r="5659" spans="1:8">
      <c r="A5659" s="268">
        <v>42240</v>
      </c>
      <c r="B5659" s="269" t="s">
        <v>201</v>
      </c>
      <c r="C5659" s="270">
        <v>7974.954999999999</v>
      </c>
      <c r="D5659" s="270">
        <v>3010.0310500000001</v>
      </c>
      <c r="E5659" s="270">
        <v>1500.9249</v>
      </c>
      <c r="F5659" s="270">
        <v>126.2811</v>
      </c>
      <c r="G5659" s="270">
        <v>1628.9672</v>
      </c>
      <c r="H5659" s="270">
        <v>14241.159250000001</v>
      </c>
    </row>
    <row r="5660" spans="1:8">
      <c r="A5660" s="268">
        <v>42240</v>
      </c>
      <c r="B5660" s="269" t="s">
        <v>202</v>
      </c>
      <c r="C5660" s="270">
        <v>4032.8708999999999</v>
      </c>
      <c r="D5660" s="270">
        <v>1522.1485499999999</v>
      </c>
      <c r="E5660" s="270">
        <v>759.00579999999991</v>
      </c>
      <c r="F5660" s="270">
        <v>63.859650000000002</v>
      </c>
      <c r="G5660" s="270">
        <v>823.75540000000001</v>
      </c>
      <c r="H5660" s="270">
        <v>7201.6403</v>
      </c>
    </row>
    <row r="5661" spans="1:8">
      <c r="A5661" s="268">
        <v>42240</v>
      </c>
      <c r="B5661" s="269" t="s">
        <v>203</v>
      </c>
      <c r="C5661" s="270">
        <v>1271.0237</v>
      </c>
      <c r="D5661" s="270">
        <v>479.72894999999994</v>
      </c>
      <c r="E5661" s="270">
        <v>239.21295000000001</v>
      </c>
      <c r="F5661" s="270">
        <v>20.126300000000001</v>
      </c>
      <c r="G5661" s="270">
        <v>259.61975000000001</v>
      </c>
      <c r="H5661" s="270">
        <v>2269.7116499999997</v>
      </c>
    </row>
    <row r="5662" spans="1:8">
      <c r="A5662" s="268">
        <v>42240</v>
      </c>
      <c r="B5662" s="269" t="s">
        <v>204</v>
      </c>
      <c r="C5662" s="270">
        <v>62.117999999999995</v>
      </c>
      <c r="D5662" s="270">
        <v>23.445549999999997</v>
      </c>
      <c r="E5662" s="270">
        <v>11.690899999999999</v>
      </c>
      <c r="F5662" s="270">
        <v>0.98345000000000005</v>
      </c>
      <c r="G5662" s="270">
        <v>12.687949999999999</v>
      </c>
      <c r="H5662" s="270">
        <v>110.92585</v>
      </c>
    </row>
    <row r="5663" spans="1:8">
      <c r="A5663" s="268">
        <v>42240</v>
      </c>
      <c r="B5663" s="269" t="s">
        <v>205</v>
      </c>
      <c r="C5663" s="270">
        <v>0</v>
      </c>
      <c r="D5663" s="270">
        <v>0</v>
      </c>
      <c r="E5663" s="270">
        <v>0</v>
      </c>
      <c r="F5663" s="270">
        <v>0</v>
      </c>
      <c r="G5663" s="270">
        <v>0</v>
      </c>
      <c r="H5663" s="270">
        <v>0</v>
      </c>
    </row>
    <row r="5664" spans="1:8">
      <c r="A5664" s="268">
        <v>42240</v>
      </c>
      <c r="B5664" s="269" t="s">
        <v>71</v>
      </c>
      <c r="C5664" s="270">
        <v>0</v>
      </c>
      <c r="D5664" s="270">
        <v>0</v>
      </c>
      <c r="E5664" s="270">
        <v>0</v>
      </c>
      <c r="F5664" s="270">
        <v>0</v>
      </c>
      <c r="G5664" s="270">
        <v>0</v>
      </c>
      <c r="H5664" s="270">
        <v>0</v>
      </c>
    </row>
    <row r="5665" spans="1:8">
      <c r="A5665" s="268">
        <v>42240</v>
      </c>
      <c r="B5665" s="269" t="s">
        <v>206</v>
      </c>
      <c r="C5665" s="270">
        <v>0</v>
      </c>
      <c r="D5665" s="270">
        <v>0</v>
      </c>
      <c r="E5665" s="270">
        <v>0</v>
      </c>
      <c r="F5665" s="270">
        <v>0</v>
      </c>
      <c r="G5665" s="270">
        <v>0</v>
      </c>
      <c r="H5665" s="270">
        <v>0</v>
      </c>
    </row>
    <row r="5666" spans="1:8">
      <c r="A5666" s="268">
        <v>42241</v>
      </c>
      <c r="B5666" s="269" t="s">
        <v>185</v>
      </c>
      <c r="C5666" s="270">
        <v>0</v>
      </c>
      <c r="D5666" s="270">
        <v>0</v>
      </c>
      <c r="E5666" s="270">
        <v>0</v>
      </c>
      <c r="F5666" s="270">
        <v>0</v>
      </c>
      <c r="G5666" s="270">
        <v>0</v>
      </c>
      <c r="H5666" s="270">
        <v>0</v>
      </c>
    </row>
    <row r="5667" spans="1:8">
      <c r="A5667" s="268">
        <v>42241</v>
      </c>
      <c r="B5667" s="269" t="s">
        <v>186</v>
      </c>
      <c r="C5667" s="270">
        <v>0</v>
      </c>
      <c r="D5667" s="270">
        <v>0</v>
      </c>
      <c r="E5667" s="270">
        <v>0</v>
      </c>
      <c r="F5667" s="270">
        <v>0</v>
      </c>
      <c r="G5667" s="270">
        <v>0</v>
      </c>
      <c r="H5667" s="270">
        <v>0</v>
      </c>
    </row>
    <row r="5668" spans="1:8">
      <c r="A5668" s="268">
        <v>42241</v>
      </c>
      <c r="B5668" s="269" t="s">
        <v>187</v>
      </c>
      <c r="C5668" s="270">
        <v>0</v>
      </c>
      <c r="D5668" s="270">
        <v>0</v>
      </c>
      <c r="E5668" s="270">
        <v>0</v>
      </c>
      <c r="F5668" s="270">
        <v>0</v>
      </c>
      <c r="G5668" s="270">
        <v>0</v>
      </c>
      <c r="H5668" s="270">
        <v>0</v>
      </c>
    </row>
    <row r="5669" spans="1:8">
      <c r="A5669" s="268">
        <v>42241</v>
      </c>
      <c r="B5669" s="269" t="s">
        <v>188</v>
      </c>
      <c r="C5669" s="270">
        <v>0</v>
      </c>
      <c r="D5669" s="270">
        <v>0</v>
      </c>
      <c r="E5669" s="270">
        <v>0</v>
      </c>
      <c r="F5669" s="270">
        <v>0</v>
      </c>
      <c r="G5669" s="270">
        <v>0</v>
      </c>
      <c r="H5669" s="270">
        <v>0</v>
      </c>
    </row>
    <row r="5670" spans="1:8">
      <c r="A5670" s="268">
        <v>42241</v>
      </c>
      <c r="B5670" s="269" t="s">
        <v>189</v>
      </c>
      <c r="C5670" s="270">
        <v>0</v>
      </c>
      <c r="D5670" s="270">
        <v>0</v>
      </c>
      <c r="E5670" s="270">
        <v>0</v>
      </c>
      <c r="F5670" s="270">
        <v>0</v>
      </c>
      <c r="G5670" s="270">
        <v>0</v>
      </c>
      <c r="H5670" s="270">
        <v>0</v>
      </c>
    </row>
    <row r="5671" spans="1:8">
      <c r="A5671" s="268">
        <v>42241</v>
      </c>
      <c r="B5671" s="269" t="s">
        <v>190</v>
      </c>
      <c r="C5671" s="270">
        <v>0</v>
      </c>
      <c r="D5671" s="270">
        <v>0</v>
      </c>
      <c r="E5671" s="270">
        <v>0</v>
      </c>
      <c r="F5671" s="270">
        <v>0</v>
      </c>
      <c r="G5671" s="270">
        <v>0</v>
      </c>
      <c r="H5671" s="270">
        <v>0</v>
      </c>
    </row>
    <row r="5672" spans="1:8">
      <c r="A5672" s="268">
        <v>42241</v>
      </c>
      <c r="B5672" s="269" t="s">
        <v>191</v>
      </c>
      <c r="C5672" s="270">
        <v>9.5565499999999997</v>
      </c>
      <c r="D5672" s="270">
        <v>3.6073999999999997</v>
      </c>
      <c r="E5672" s="270">
        <v>1.7986</v>
      </c>
      <c r="F5672" s="270">
        <v>0.15129999999999999</v>
      </c>
      <c r="G5672" s="270">
        <v>1.95245</v>
      </c>
      <c r="H5672" s="270">
        <v>17.066300000000002</v>
      </c>
    </row>
    <row r="5673" spans="1:8">
      <c r="A5673" s="268">
        <v>42241</v>
      </c>
      <c r="B5673" s="269" t="s">
        <v>192</v>
      </c>
      <c r="C5673" s="270">
        <v>487.38490000000002</v>
      </c>
      <c r="D5673" s="270">
        <v>183.95615000000001</v>
      </c>
      <c r="E5673" s="270">
        <v>91.72775</v>
      </c>
      <c r="F5673" s="270">
        <v>7.718</v>
      </c>
      <c r="G5673" s="270">
        <v>99.553699999999992</v>
      </c>
      <c r="H5673" s="270">
        <v>870.34049999999991</v>
      </c>
    </row>
    <row r="5674" spans="1:8">
      <c r="A5674" s="268">
        <v>42241</v>
      </c>
      <c r="B5674" s="269" t="s">
        <v>193</v>
      </c>
      <c r="C5674" s="270">
        <v>2599.3858500000001</v>
      </c>
      <c r="D5674" s="270">
        <v>981.1006000000001</v>
      </c>
      <c r="E5674" s="270">
        <v>489.21664999999996</v>
      </c>
      <c r="F5674" s="270">
        <v>41.160399999999996</v>
      </c>
      <c r="G5674" s="270">
        <v>530.95164999999997</v>
      </c>
      <c r="H5674" s="270">
        <v>4641.8151500000004</v>
      </c>
    </row>
    <row r="5675" spans="1:8">
      <c r="A5675" s="268">
        <v>42241</v>
      </c>
      <c r="B5675" s="269" t="s">
        <v>65</v>
      </c>
      <c r="C5675" s="270">
        <v>5652.7091</v>
      </c>
      <c r="D5675" s="270">
        <v>2133.5331500000002</v>
      </c>
      <c r="E5675" s="270">
        <v>1063.8668</v>
      </c>
      <c r="F5675" s="270">
        <v>89.509250000000009</v>
      </c>
      <c r="G5675" s="270">
        <v>1154.6247000000001</v>
      </c>
      <c r="H5675" s="270">
        <v>10094.243</v>
      </c>
    </row>
    <row r="5676" spans="1:8">
      <c r="A5676" s="268">
        <v>42241</v>
      </c>
      <c r="B5676" s="269" t="s">
        <v>194</v>
      </c>
      <c r="C5676" s="270">
        <v>9322.4310999999998</v>
      </c>
      <c r="D5676" s="270">
        <v>3518.6166499999999</v>
      </c>
      <c r="E5676" s="270">
        <v>1754.5258000000001</v>
      </c>
      <c r="F5676" s="270">
        <v>147.61865</v>
      </c>
      <c r="G5676" s="270">
        <v>1904.2031500000001</v>
      </c>
      <c r="H5676" s="270">
        <v>16647.395350000006</v>
      </c>
    </row>
    <row r="5677" spans="1:8">
      <c r="A5677" s="268">
        <v>42241</v>
      </c>
      <c r="B5677" s="269" t="s">
        <v>195</v>
      </c>
      <c r="C5677" s="270">
        <v>12428.3158</v>
      </c>
      <c r="D5677" s="270">
        <v>4690.88735</v>
      </c>
      <c r="E5677" s="270">
        <v>2339.0682499999998</v>
      </c>
      <c r="F5677" s="270">
        <v>196.7988</v>
      </c>
      <c r="G5677" s="270">
        <v>2538.6116999999999</v>
      </c>
      <c r="H5677" s="270">
        <v>22193.6819</v>
      </c>
    </row>
    <row r="5678" spans="1:8">
      <c r="A5678" s="268">
        <v>42241</v>
      </c>
      <c r="B5678" s="269" t="s">
        <v>196</v>
      </c>
      <c r="C5678" s="270">
        <v>14167.610449999998</v>
      </c>
      <c r="D5678" s="270">
        <v>5347.3593500000006</v>
      </c>
      <c r="E5678" s="270">
        <v>2666.4117499999998</v>
      </c>
      <c r="F5678" s="270">
        <v>224.34049999999999</v>
      </c>
      <c r="G5678" s="270">
        <v>2893.8810999999996</v>
      </c>
      <c r="H5678" s="270">
        <v>25299.603149999999</v>
      </c>
    </row>
    <row r="5679" spans="1:8">
      <c r="A5679" s="268">
        <v>42241</v>
      </c>
      <c r="B5679" s="269" t="s">
        <v>197</v>
      </c>
      <c r="C5679" s="270">
        <v>15046.814749999998</v>
      </c>
      <c r="D5679" s="270">
        <v>5679.2019</v>
      </c>
      <c r="E5679" s="270">
        <v>2831.8821000000003</v>
      </c>
      <c r="F5679" s="270">
        <v>238.26265000000001</v>
      </c>
      <c r="G5679" s="270">
        <v>3073.4674</v>
      </c>
      <c r="H5679" s="270">
        <v>26869.628800000002</v>
      </c>
    </row>
    <row r="5680" spans="1:8">
      <c r="A5680" s="268">
        <v>42241</v>
      </c>
      <c r="B5680" s="269" t="s">
        <v>198</v>
      </c>
      <c r="C5680" s="270">
        <v>14229.728449999999</v>
      </c>
      <c r="D5680" s="270">
        <v>5370.8040499999997</v>
      </c>
      <c r="E5680" s="270">
        <v>2678.1026499999998</v>
      </c>
      <c r="F5680" s="270">
        <v>225.32395</v>
      </c>
      <c r="G5680" s="270">
        <v>2906.5690500000001</v>
      </c>
      <c r="H5680" s="270">
        <v>25410.528149999998</v>
      </c>
    </row>
    <row r="5681" spans="1:8">
      <c r="A5681" s="268">
        <v>42241</v>
      </c>
      <c r="B5681" s="269" t="s">
        <v>199</v>
      </c>
      <c r="C5681" s="270">
        <v>11157.292100000001</v>
      </c>
      <c r="D5681" s="270">
        <v>4211.1575499999999</v>
      </c>
      <c r="E5681" s="270">
        <v>2099.8553000000002</v>
      </c>
      <c r="F5681" s="270">
        <v>176.67249999999999</v>
      </c>
      <c r="G5681" s="270">
        <v>2278.9919500000001</v>
      </c>
      <c r="H5681" s="270">
        <v>19923.969400000002</v>
      </c>
    </row>
    <row r="5682" spans="1:8">
      <c r="A5682" s="268">
        <v>42241</v>
      </c>
      <c r="B5682" s="269" t="s">
        <v>200</v>
      </c>
      <c r="C5682" s="270">
        <v>7057.5244999999995</v>
      </c>
      <c r="D5682" s="270">
        <v>2663.7605999999996</v>
      </c>
      <c r="E5682" s="270">
        <v>1328.2601500000001</v>
      </c>
      <c r="F5682" s="270">
        <v>111.75375</v>
      </c>
      <c r="G5682" s="270">
        <v>1441.5727999999999</v>
      </c>
      <c r="H5682" s="270">
        <v>12602.871799999999</v>
      </c>
    </row>
    <row r="5683" spans="1:8">
      <c r="A5683" s="268">
        <v>42241</v>
      </c>
      <c r="B5683" s="269" t="s">
        <v>201</v>
      </c>
      <c r="C5683" s="270">
        <v>4697.0524000000005</v>
      </c>
      <c r="D5683" s="270">
        <v>1772.83395</v>
      </c>
      <c r="E5683" s="270">
        <v>884.00765000000001</v>
      </c>
      <c r="F5683" s="270">
        <v>74.3767</v>
      </c>
      <c r="G5683" s="270">
        <v>959.42134999999996</v>
      </c>
      <c r="H5683" s="270">
        <v>8387.6920499999997</v>
      </c>
    </row>
    <row r="5684" spans="1:8">
      <c r="A5684" s="268">
        <v>42241</v>
      </c>
      <c r="B5684" s="269" t="s">
        <v>202</v>
      </c>
      <c r="C5684" s="270">
        <v>2178.8976499999999</v>
      </c>
      <c r="D5684" s="270">
        <v>822.39284999999995</v>
      </c>
      <c r="E5684" s="270">
        <v>410.07910000000004</v>
      </c>
      <c r="F5684" s="270">
        <v>34.50235</v>
      </c>
      <c r="G5684" s="270">
        <v>445.06254999999993</v>
      </c>
      <c r="H5684" s="270">
        <v>3890.9344999999998</v>
      </c>
    </row>
    <row r="5685" spans="1:8">
      <c r="A5685" s="268">
        <v>42241</v>
      </c>
      <c r="B5685" s="269" t="s">
        <v>203</v>
      </c>
      <c r="C5685" s="270">
        <v>554.28075000000001</v>
      </c>
      <c r="D5685" s="270">
        <v>209.2054</v>
      </c>
      <c r="E5685" s="270">
        <v>104.31795</v>
      </c>
      <c r="F5685" s="270">
        <v>8.7771000000000008</v>
      </c>
      <c r="G5685" s="270">
        <v>113.21745</v>
      </c>
      <c r="H5685" s="270">
        <v>989.79865000000007</v>
      </c>
    </row>
    <row r="5686" spans="1:8">
      <c r="A5686" s="268">
        <v>42241</v>
      </c>
      <c r="B5686" s="269" t="s">
        <v>204</v>
      </c>
      <c r="C5686" s="270">
        <v>57.339299999999994</v>
      </c>
      <c r="D5686" s="270">
        <v>21.641849999999998</v>
      </c>
      <c r="E5686" s="270">
        <v>10.791599999999999</v>
      </c>
      <c r="F5686" s="270">
        <v>0.90780000000000005</v>
      </c>
      <c r="G5686" s="270">
        <v>11.712149999999999</v>
      </c>
      <c r="H5686" s="270">
        <v>102.39269999999999</v>
      </c>
    </row>
    <row r="5687" spans="1:8">
      <c r="A5687" s="268">
        <v>42241</v>
      </c>
      <c r="B5687" s="269" t="s">
        <v>205</v>
      </c>
      <c r="C5687" s="270">
        <v>0</v>
      </c>
      <c r="D5687" s="270">
        <v>0</v>
      </c>
      <c r="E5687" s="270">
        <v>0</v>
      </c>
      <c r="F5687" s="270">
        <v>0</v>
      </c>
      <c r="G5687" s="270">
        <v>0</v>
      </c>
      <c r="H5687" s="270">
        <v>0</v>
      </c>
    </row>
    <row r="5688" spans="1:8">
      <c r="A5688" s="268">
        <v>42241</v>
      </c>
      <c r="B5688" s="269" t="s">
        <v>71</v>
      </c>
      <c r="C5688" s="270">
        <v>0</v>
      </c>
      <c r="D5688" s="270">
        <v>0</v>
      </c>
      <c r="E5688" s="270">
        <v>0</v>
      </c>
      <c r="F5688" s="270">
        <v>0</v>
      </c>
      <c r="G5688" s="270">
        <v>0</v>
      </c>
      <c r="H5688" s="270">
        <v>0</v>
      </c>
    </row>
    <row r="5689" spans="1:8">
      <c r="A5689" s="268">
        <v>42241</v>
      </c>
      <c r="B5689" s="269" t="s">
        <v>206</v>
      </c>
      <c r="C5689" s="270">
        <v>0</v>
      </c>
      <c r="D5689" s="270">
        <v>0</v>
      </c>
      <c r="E5689" s="270">
        <v>0</v>
      </c>
      <c r="F5689" s="270">
        <v>0</v>
      </c>
      <c r="G5689" s="270">
        <v>0</v>
      </c>
      <c r="H5689" s="270">
        <v>0</v>
      </c>
    </row>
    <row r="5690" spans="1:8">
      <c r="A5690" s="268">
        <v>42242</v>
      </c>
      <c r="B5690" s="269" t="s">
        <v>185</v>
      </c>
      <c r="C5690" s="270">
        <v>0</v>
      </c>
      <c r="D5690" s="270">
        <v>0</v>
      </c>
      <c r="E5690" s="270">
        <v>0</v>
      </c>
      <c r="F5690" s="270">
        <v>0</v>
      </c>
      <c r="G5690" s="270">
        <v>0</v>
      </c>
      <c r="H5690" s="270">
        <v>0</v>
      </c>
    </row>
    <row r="5691" spans="1:8">
      <c r="A5691" s="268">
        <v>42242</v>
      </c>
      <c r="B5691" s="269" t="s">
        <v>186</v>
      </c>
      <c r="C5691" s="270">
        <v>0</v>
      </c>
      <c r="D5691" s="270">
        <v>0</v>
      </c>
      <c r="E5691" s="270">
        <v>0</v>
      </c>
      <c r="F5691" s="270">
        <v>0</v>
      </c>
      <c r="G5691" s="270">
        <v>0</v>
      </c>
      <c r="H5691" s="270">
        <v>0</v>
      </c>
    </row>
    <row r="5692" spans="1:8">
      <c r="A5692" s="268">
        <v>42242</v>
      </c>
      <c r="B5692" s="269" t="s">
        <v>187</v>
      </c>
      <c r="C5692" s="270">
        <v>0</v>
      </c>
      <c r="D5692" s="270">
        <v>0</v>
      </c>
      <c r="E5692" s="270">
        <v>0</v>
      </c>
      <c r="F5692" s="270">
        <v>0</v>
      </c>
      <c r="G5692" s="270">
        <v>0</v>
      </c>
      <c r="H5692" s="270">
        <v>0</v>
      </c>
    </row>
    <row r="5693" spans="1:8">
      <c r="A5693" s="268">
        <v>42242</v>
      </c>
      <c r="B5693" s="269" t="s">
        <v>188</v>
      </c>
      <c r="C5693" s="270">
        <v>0</v>
      </c>
      <c r="D5693" s="270">
        <v>0</v>
      </c>
      <c r="E5693" s="270">
        <v>0</v>
      </c>
      <c r="F5693" s="270">
        <v>0</v>
      </c>
      <c r="G5693" s="270">
        <v>0</v>
      </c>
      <c r="H5693" s="270">
        <v>0</v>
      </c>
    </row>
    <row r="5694" spans="1:8">
      <c r="A5694" s="268">
        <v>42242</v>
      </c>
      <c r="B5694" s="269" t="s">
        <v>189</v>
      </c>
      <c r="C5694" s="270">
        <v>0</v>
      </c>
      <c r="D5694" s="270">
        <v>0</v>
      </c>
      <c r="E5694" s="270">
        <v>0</v>
      </c>
      <c r="F5694" s="270">
        <v>0</v>
      </c>
      <c r="G5694" s="270">
        <v>0</v>
      </c>
      <c r="H5694" s="270">
        <v>0</v>
      </c>
    </row>
    <row r="5695" spans="1:8">
      <c r="A5695" s="268">
        <v>42242</v>
      </c>
      <c r="B5695" s="269" t="s">
        <v>190</v>
      </c>
      <c r="C5695" s="270">
        <v>0</v>
      </c>
      <c r="D5695" s="270">
        <v>0</v>
      </c>
      <c r="E5695" s="270">
        <v>0</v>
      </c>
      <c r="F5695" s="270">
        <v>0</v>
      </c>
      <c r="G5695" s="270">
        <v>0</v>
      </c>
      <c r="H5695" s="270">
        <v>0</v>
      </c>
    </row>
    <row r="5696" spans="1:8">
      <c r="A5696" s="268">
        <v>42242</v>
      </c>
      <c r="B5696" s="269" t="s">
        <v>191</v>
      </c>
      <c r="C5696" s="270">
        <v>0</v>
      </c>
      <c r="D5696" s="270">
        <v>0</v>
      </c>
      <c r="E5696" s="270">
        <v>0</v>
      </c>
      <c r="F5696" s="270">
        <v>0</v>
      </c>
      <c r="G5696" s="270">
        <v>0</v>
      </c>
      <c r="H5696" s="270">
        <v>0</v>
      </c>
    </row>
    <row r="5697" spans="1:8">
      <c r="A5697" s="268">
        <v>42242</v>
      </c>
      <c r="B5697" s="269" t="s">
        <v>192</v>
      </c>
      <c r="C5697" s="270">
        <v>186.35315</v>
      </c>
      <c r="D5697" s="270">
        <v>70.336649999999992</v>
      </c>
      <c r="E5697" s="270">
        <v>35.072699999999998</v>
      </c>
      <c r="F5697" s="270">
        <v>2.9512</v>
      </c>
      <c r="G5697" s="270">
        <v>38.064699999999995</v>
      </c>
      <c r="H5697" s="270">
        <v>332.77839999999998</v>
      </c>
    </row>
    <row r="5698" spans="1:8">
      <c r="A5698" s="268">
        <v>42242</v>
      </c>
      <c r="B5698" s="269" t="s">
        <v>193</v>
      </c>
      <c r="C5698" s="270">
        <v>664.18149999999991</v>
      </c>
      <c r="D5698" s="270">
        <v>250.68539999999999</v>
      </c>
      <c r="E5698" s="270">
        <v>125.00185</v>
      </c>
      <c r="F5698" s="270">
        <v>10.517049999999999</v>
      </c>
      <c r="G5698" s="270">
        <v>135.66595000000001</v>
      </c>
      <c r="H5698" s="270">
        <v>1186.0517499999999</v>
      </c>
    </row>
    <row r="5699" spans="1:8">
      <c r="A5699" s="268">
        <v>42242</v>
      </c>
      <c r="B5699" s="269" t="s">
        <v>65</v>
      </c>
      <c r="C5699" s="270">
        <v>1672.3996500000001</v>
      </c>
      <c r="D5699" s="270">
        <v>631.22275000000002</v>
      </c>
      <c r="E5699" s="270">
        <v>314.75329999999997</v>
      </c>
      <c r="F5699" s="270">
        <v>26.481750000000002</v>
      </c>
      <c r="G5699" s="270">
        <v>341.60479999999995</v>
      </c>
      <c r="H5699" s="270">
        <v>2986.46225</v>
      </c>
    </row>
    <row r="5700" spans="1:8">
      <c r="A5700" s="268">
        <v>42242</v>
      </c>
      <c r="B5700" s="269" t="s">
        <v>194</v>
      </c>
      <c r="C5700" s="270">
        <v>2632.8342000000002</v>
      </c>
      <c r="D5700" s="270">
        <v>993.72479999999996</v>
      </c>
      <c r="E5700" s="270">
        <v>495.51175000000001</v>
      </c>
      <c r="F5700" s="270">
        <v>41.689949999999996</v>
      </c>
      <c r="G5700" s="270">
        <v>537.78395</v>
      </c>
      <c r="H5700" s="270">
        <v>4701.5446499999989</v>
      </c>
    </row>
    <row r="5701" spans="1:8">
      <c r="A5701" s="268">
        <v>42242</v>
      </c>
      <c r="B5701" s="269" t="s">
        <v>195</v>
      </c>
      <c r="C5701" s="270">
        <v>4472.4730499999996</v>
      </c>
      <c r="D5701" s="270">
        <v>1688.07025</v>
      </c>
      <c r="E5701" s="270">
        <v>841.74054999999998</v>
      </c>
      <c r="F5701" s="270">
        <v>70.820300000000003</v>
      </c>
      <c r="G5701" s="270">
        <v>913.54854999999986</v>
      </c>
      <c r="H5701" s="270">
        <v>7986.6526999999978</v>
      </c>
    </row>
    <row r="5702" spans="1:8">
      <c r="A5702" s="268">
        <v>42242</v>
      </c>
      <c r="B5702" s="269" t="s">
        <v>196</v>
      </c>
      <c r="C5702" s="270">
        <v>5514.1395499999999</v>
      </c>
      <c r="D5702" s="270">
        <v>2081.2317999999996</v>
      </c>
      <c r="E5702" s="270">
        <v>1037.7871</v>
      </c>
      <c r="F5702" s="270">
        <v>87.315399999999997</v>
      </c>
      <c r="G5702" s="270">
        <v>1126.3197</v>
      </c>
      <c r="H5702" s="270">
        <v>9846.7935500000003</v>
      </c>
    </row>
    <row r="5703" spans="1:8">
      <c r="A5703" s="268">
        <v>42242</v>
      </c>
      <c r="B5703" s="269" t="s">
        <v>197</v>
      </c>
      <c r="C5703" s="270">
        <v>4835.6228000000001</v>
      </c>
      <c r="D5703" s="270">
        <v>1825.1352999999999</v>
      </c>
      <c r="E5703" s="270">
        <v>910.08735000000001</v>
      </c>
      <c r="F5703" s="270">
        <v>76.570549999999997</v>
      </c>
      <c r="G5703" s="270">
        <v>987.72634999999991</v>
      </c>
      <c r="H5703" s="270">
        <v>8635.1423500000019</v>
      </c>
    </row>
    <row r="5704" spans="1:8">
      <c r="A5704" s="268">
        <v>42242</v>
      </c>
      <c r="B5704" s="269" t="s">
        <v>198</v>
      </c>
      <c r="C5704" s="270">
        <v>4529.8131999999996</v>
      </c>
      <c r="D5704" s="270">
        <v>1709.7121</v>
      </c>
      <c r="E5704" s="270">
        <v>852.53215</v>
      </c>
      <c r="F5704" s="270">
        <v>71.728099999999998</v>
      </c>
      <c r="G5704" s="270">
        <v>925.26069999999993</v>
      </c>
      <c r="H5704" s="270">
        <v>8089.0462499999994</v>
      </c>
    </row>
    <row r="5705" spans="1:8">
      <c r="A5705" s="268">
        <v>42242</v>
      </c>
      <c r="B5705" s="269" t="s">
        <v>199</v>
      </c>
      <c r="C5705" s="270">
        <v>5948.9629999999997</v>
      </c>
      <c r="D5705" s="270">
        <v>2245.3498</v>
      </c>
      <c r="E5705" s="270">
        <v>1119.6233999999999</v>
      </c>
      <c r="F5705" s="270">
        <v>94.200400000000002</v>
      </c>
      <c r="G5705" s="270">
        <v>1215.13705</v>
      </c>
      <c r="H5705" s="270">
        <v>10623.273650000001</v>
      </c>
    </row>
    <row r="5706" spans="1:8">
      <c r="A5706" s="268">
        <v>42242</v>
      </c>
      <c r="B5706" s="269" t="s">
        <v>200</v>
      </c>
      <c r="C5706" s="270">
        <v>8562.6840999999986</v>
      </c>
      <c r="D5706" s="270">
        <v>3231.8606499999996</v>
      </c>
      <c r="E5706" s="270">
        <v>1611.5379499999999</v>
      </c>
      <c r="F5706" s="270">
        <v>135.58774999999997</v>
      </c>
      <c r="G5706" s="270">
        <v>1749.01695</v>
      </c>
      <c r="H5706" s="270">
        <v>15290.687399999997</v>
      </c>
    </row>
    <row r="5707" spans="1:8">
      <c r="A5707" s="268">
        <v>42242</v>
      </c>
      <c r="B5707" s="269" t="s">
        <v>201</v>
      </c>
      <c r="C5707" s="270">
        <v>7086.1941500000003</v>
      </c>
      <c r="D5707" s="270">
        <v>2674.5810999999999</v>
      </c>
      <c r="E5707" s="270">
        <v>1333.6559500000001</v>
      </c>
      <c r="F5707" s="270">
        <v>112.20849999999999</v>
      </c>
      <c r="G5707" s="270">
        <v>1447.4284499999999</v>
      </c>
      <c r="H5707" s="270">
        <v>12654.068149999999</v>
      </c>
    </row>
    <row r="5708" spans="1:8">
      <c r="A5708" s="268">
        <v>42242</v>
      </c>
      <c r="B5708" s="269" t="s">
        <v>202</v>
      </c>
      <c r="C5708" s="270">
        <v>3736.6178499999996</v>
      </c>
      <c r="D5708" s="270">
        <v>1410.3318999999999</v>
      </c>
      <c r="E5708" s="270">
        <v>703.24919999999997</v>
      </c>
      <c r="F5708" s="270">
        <v>59.168499999999995</v>
      </c>
      <c r="G5708" s="270">
        <v>763.24304999999993</v>
      </c>
      <c r="H5708" s="270">
        <v>6672.6104999999989</v>
      </c>
    </row>
    <row r="5709" spans="1:8">
      <c r="A5709" s="268">
        <v>42242</v>
      </c>
      <c r="B5709" s="269" t="s">
        <v>203</v>
      </c>
      <c r="C5709" s="270">
        <v>788.41665</v>
      </c>
      <c r="D5709" s="270">
        <v>297.57649999999995</v>
      </c>
      <c r="E5709" s="270">
        <v>148.38364999999999</v>
      </c>
      <c r="F5709" s="270">
        <v>12.4848</v>
      </c>
      <c r="G5709" s="270">
        <v>161.0427</v>
      </c>
      <c r="H5709" s="270">
        <v>1407.9042999999999</v>
      </c>
    </row>
    <row r="5710" spans="1:8">
      <c r="A5710" s="268">
        <v>42242</v>
      </c>
      <c r="B5710" s="269" t="s">
        <v>204</v>
      </c>
      <c r="C5710" s="270">
        <v>52.561450000000001</v>
      </c>
      <c r="D5710" s="270">
        <v>19.838149999999999</v>
      </c>
      <c r="E5710" s="270">
        <v>9.8923000000000005</v>
      </c>
      <c r="F5710" s="270">
        <v>0.83214999999999995</v>
      </c>
      <c r="G5710" s="270">
        <v>10.73635</v>
      </c>
      <c r="H5710" s="270">
        <v>93.860399999999998</v>
      </c>
    </row>
    <row r="5711" spans="1:8">
      <c r="A5711" s="268">
        <v>42242</v>
      </c>
      <c r="B5711" s="269" t="s">
        <v>205</v>
      </c>
      <c r="C5711" s="270">
        <v>0</v>
      </c>
      <c r="D5711" s="270">
        <v>0</v>
      </c>
      <c r="E5711" s="270">
        <v>0</v>
      </c>
      <c r="F5711" s="270">
        <v>0</v>
      </c>
      <c r="G5711" s="270">
        <v>0</v>
      </c>
      <c r="H5711" s="270">
        <v>0</v>
      </c>
    </row>
    <row r="5712" spans="1:8">
      <c r="A5712" s="268">
        <v>42242</v>
      </c>
      <c r="B5712" s="269" t="s">
        <v>71</v>
      </c>
      <c r="C5712" s="270">
        <v>0</v>
      </c>
      <c r="D5712" s="270">
        <v>0</v>
      </c>
      <c r="E5712" s="270">
        <v>0</v>
      </c>
      <c r="F5712" s="270">
        <v>0</v>
      </c>
      <c r="G5712" s="270">
        <v>0</v>
      </c>
      <c r="H5712" s="270">
        <v>0</v>
      </c>
    </row>
    <row r="5713" spans="1:8">
      <c r="A5713" s="268">
        <v>42242</v>
      </c>
      <c r="B5713" s="269" t="s">
        <v>206</v>
      </c>
      <c r="C5713" s="270">
        <v>0</v>
      </c>
      <c r="D5713" s="270">
        <v>0</v>
      </c>
      <c r="E5713" s="270">
        <v>0</v>
      </c>
      <c r="F5713" s="270">
        <v>0</v>
      </c>
      <c r="G5713" s="270">
        <v>0</v>
      </c>
      <c r="H5713" s="270">
        <v>0</v>
      </c>
    </row>
    <row r="5714" spans="1:8">
      <c r="A5714" s="268">
        <v>42243</v>
      </c>
      <c r="B5714" s="269" t="s">
        <v>185</v>
      </c>
      <c r="C5714" s="270">
        <v>0</v>
      </c>
      <c r="D5714" s="270">
        <v>0</v>
      </c>
      <c r="E5714" s="270">
        <v>0</v>
      </c>
      <c r="F5714" s="270">
        <v>0</v>
      </c>
      <c r="G5714" s="270">
        <v>0</v>
      </c>
      <c r="H5714" s="270">
        <v>0</v>
      </c>
    </row>
    <row r="5715" spans="1:8">
      <c r="A5715" s="268">
        <v>42243</v>
      </c>
      <c r="B5715" s="269" t="s">
        <v>186</v>
      </c>
      <c r="C5715" s="270">
        <v>0</v>
      </c>
      <c r="D5715" s="270">
        <v>0</v>
      </c>
      <c r="E5715" s="270">
        <v>0</v>
      </c>
      <c r="F5715" s="270">
        <v>0</v>
      </c>
      <c r="G5715" s="270">
        <v>0</v>
      </c>
      <c r="H5715" s="270">
        <v>0</v>
      </c>
    </row>
    <row r="5716" spans="1:8">
      <c r="A5716" s="268">
        <v>42243</v>
      </c>
      <c r="B5716" s="269" t="s">
        <v>187</v>
      </c>
      <c r="C5716" s="270">
        <v>0</v>
      </c>
      <c r="D5716" s="270">
        <v>0</v>
      </c>
      <c r="E5716" s="270">
        <v>0</v>
      </c>
      <c r="F5716" s="270">
        <v>0</v>
      </c>
      <c r="G5716" s="270">
        <v>0</v>
      </c>
      <c r="H5716" s="270">
        <v>0</v>
      </c>
    </row>
    <row r="5717" spans="1:8">
      <c r="A5717" s="268">
        <v>42243</v>
      </c>
      <c r="B5717" s="269" t="s">
        <v>188</v>
      </c>
      <c r="C5717" s="270">
        <v>0</v>
      </c>
      <c r="D5717" s="270">
        <v>0</v>
      </c>
      <c r="E5717" s="270">
        <v>0</v>
      </c>
      <c r="F5717" s="270">
        <v>0</v>
      </c>
      <c r="G5717" s="270">
        <v>0</v>
      </c>
      <c r="H5717" s="270">
        <v>0</v>
      </c>
    </row>
    <row r="5718" spans="1:8">
      <c r="A5718" s="268">
        <v>42243</v>
      </c>
      <c r="B5718" s="269" t="s">
        <v>189</v>
      </c>
      <c r="C5718" s="270">
        <v>0</v>
      </c>
      <c r="D5718" s="270">
        <v>0</v>
      </c>
      <c r="E5718" s="270">
        <v>0</v>
      </c>
      <c r="F5718" s="270">
        <v>0</v>
      </c>
      <c r="G5718" s="270">
        <v>0</v>
      </c>
      <c r="H5718" s="270">
        <v>0</v>
      </c>
    </row>
    <row r="5719" spans="1:8">
      <c r="A5719" s="268">
        <v>42243</v>
      </c>
      <c r="B5719" s="269" t="s">
        <v>190</v>
      </c>
      <c r="C5719" s="270">
        <v>0</v>
      </c>
      <c r="D5719" s="270">
        <v>0</v>
      </c>
      <c r="E5719" s="270">
        <v>0</v>
      </c>
      <c r="F5719" s="270">
        <v>0</v>
      </c>
      <c r="G5719" s="270">
        <v>0</v>
      </c>
      <c r="H5719" s="270">
        <v>0</v>
      </c>
    </row>
    <row r="5720" spans="1:8">
      <c r="A5720" s="268">
        <v>42243</v>
      </c>
      <c r="B5720" s="269" t="s">
        <v>191</v>
      </c>
      <c r="C5720" s="270">
        <v>4.7786999999999997</v>
      </c>
      <c r="D5720" s="270">
        <v>1.8036999999999999</v>
      </c>
      <c r="E5720" s="270">
        <v>0.89929999999999999</v>
      </c>
      <c r="F5720" s="270">
        <v>7.5649999999999995E-2</v>
      </c>
      <c r="G5720" s="270">
        <v>0.97579999999999989</v>
      </c>
      <c r="H5720" s="270">
        <v>8.5331499999999991</v>
      </c>
    </row>
    <row r="5721" spans="1:8">
      <c r="A5721" s="268">
        <v>42243</v>
      </c>
      <c r="B5721" s="269" t="s">
        <v>192</v>
      </c>
      <c r="C5721" s="270">
        <v>420.48904999999996</v>
      </c>
      <c r="D5721" s="270">
        <v>158.70775</v>
      </c>
      <c r="E5721" s="270">
        <v>79.138400000000004</v>
      </c>
      <c r="F5721" s="270">
        <v>6.6580500000000002</v>
      </c>
      <c r="G5721" s="270">
        <v>85.889099999999999</v>
      </c>
      <c r="H5721" s="270">
        <v>750.88235000000009</v>
      </c>
    </row>
    <row r="5722" spans="1:8">
      <c r="A5722" s="268">
        <v>42243</v>
      </c>
      <c r="B5722" s="269" t="s">
        <v>193</v>
      </c>
      <c r="C5722" s="270">
        <v>2456.0376000000001</v>
      </c>
      <c r="D5722" s="270">
        <v>926.99555000000009</v>
      </c>
      <c r="E5722" s="270">
        <v>462.23764999999997</v>
      </c>
      <c r="F5722" s="270">
        <v>38.890899999999995</v>
      </c>
      <c r="G5722" s="270">
        <v>501.67085000000003</v>
      </c>
      <c r="H5722" s="270">
        <v>4385.8325500000001</v>
      </c>
    </row>
    <row r="5723" spans="1:8">
      <c r="A5723" s="268">
        <v>42243</v>
      </c>
      <c r="B5723" s="269" t="s">
        <v>65</v>
      </c>
      <c r="C5723" s="270">
        <v>5872.5105999999996</v>
      </c>
      <c r="D5723" s="270">
        <v>2216.4939999999997</v>
      </c>
      <c r="E5723" s="270">
        <v>1105.2346</v>
      </c>
      <c r="F5723" s="270">
        <v>92.990000000000009</v>
      </c>
      <c r="G5723" s="270">
        <v>1199.5208499999999</v>
      </c>
      <c r="H5723" s="270">
        <v>10486.750049999999</v>
      </c>
    </row>
    <row r="5724" spans="1:8">
      <c r="A5724" s="268">
        <v>42243</v>
      </c>
      <c r="B5724" s="269" t="s">
        <v>194</v>
      </c>
      <c r="C5724" s="270">
        <v>9499.2276999999995</v>
      </c>
      <c r="D5724" s="270">
        <v>3585.3458999999998</v>
      </c>
      <c r="E5724" s="270">
        <v>1787.7998999999998</v>
      </c>
      <c r="F5724" s="270">
        <v>150.4177</v>
      </c>
      <c r="G5724" s="270">
        <v>1940.3154000000002</v>
      </c>
      <c r="H5724" s="270">
        <v>16963.106599999999</v>
      </c>
    </row>
    <row r="5725" spans="1:8">
      <c r="A5725" s="268">
        <v>42243</v>
      </c>
      <c r="B5725" s="269" t="s">
        <v>195</v>
      </c>
      <c r="C5725" s="270">
        <v>12968.2613</v>
      </c>
      <c r="D5725" s="270">
        <v>4894.6816499999995</v>
      </c>
      <c r="E5725" s="270">
        <v>2440.6883000000003</v>
      </c>
      <c r="F5725" s="270">
        <v>205.34894999999997</v>
      </c>
      <c r="G5725" s="270">
        <v>2648.90175</v>
      </c>
      <c r="H5725" s="270">
        <v>23157.881949999999</v>
      </c>
    </row>
    <row r="5726" spans="1:8">
      <c r="A5726" s="268">
        <v>42243</v>
      </c>
      <c r="B5726" s="269" t="s">
        <v>196</v>
      </c>
      <c r="C5726" s="270">
        <v>15003.8107</v>
      </c>
      <c r="D5726" s="270">
        <v>5662.9703</v>
      </c>
      <c r="E5726" s="270">
        <v>2823.7883999999999</v>
      </c>
      <c r="F5726" s="270">
        <v>237.58179999999999</v>
      </c>
      <c r="G5726" s="270">
        <v>3064.6835000000001</v>
      </c>
      <c r="H5726" s="270">
        <v>26792.834700000003</v>
      </c>
    </row>
    <row r="5727" spans="1:8">
      <c r="A5727" s="268">
        <v>42243</v>
      </c>
      <c r="B5727" s="269" t="s">
        <v>197</v>
      </c>
      <c r="C5727" s="270">
        <v>15940.354299999999</v>
      </c>
      <c r="D5727" s="270">
        <v>6016.4546999999993</v>
      </c>
      <c r="E5727" s="270">
        <v>3000.05035</v>
      </c>
      <c r="F5727" s="270">
        <v>252.41174999999998</v>
      </c>
      <c r="G5727" s="270">
        <v>3255.9819499999999</v>
      </c>
      <c r="H5727" s="270">
        <v>28465.253050000003</v>
      </c>
    </row>
    <row r="5728" spans="1:8">
      <c r="A5728" s="268">
        <v>42243</v>
      </c>
      <c r="B5728" s="269" t="s">
        <v>198</v>
      </c>
      <c r="C5728" s="270">
        <v>15003.8107</v>
      </c>
      <c r="D5728" s="270">
        <v>5662.9703</v>
      </c>
      <c r="E5728" s="270">
        <v>2823.7883999999999</v>
      </c>
      <c r="F5728" s="270">
        <v>237.58179999999999</v>
      </c>
      <c r="G5728" s="270">
        <v>3064.6835000000001</v>
      </c>
      <c r="H5728" s="270">
        <v>26792.834700000003</v>
      </c>
    </row>
    <row r="5729" spans="1:8">
      <c r="A5729" s="268">
        <v>42243</v>
      </c>
      <c r="B5729" s="269" t="s">
        <v>199</v>
      </c>
      <c r="C5729" s="270">
        <v>14463.864350000002</v>
      </c>
      <c r="D5729" s="270">
        <v>5459.17515</v>
      </c>
      <c r="E5729" s="270">
        <v>2722.1683499999999</v>
      </c>
      <c r="F5729" s="270">
        <v>229.03165000000001</v>
      </c>
      <c r="G5729" s="270">
        <v>2954.3942999999999</v>
      </c>
      <c r="H5729" s="270">
        <v>25828.633800000003</v>
      </c>
    </row>
    <row r="5730" spans="1:8">
      <c r="A5730" s="268">
        <v>42243</v>
      </c>
      <c r="B5730" s="269" t="s">
        <v>200</v>
      </c>
      <c r="C5730" s="270">
        <v>12222.849550000001</v>
      </c>
      <c r="D5730" s="270">
        <v>4613.3367499999995</v>
      </c>
      <c r="E5730" s="270">
        <v>2300.3983499999999</v>
      </c>
      <c r="F5730" s="270">
        <v>193.54585</v>
      </c>
      <c r="G5730" s="270">
        <v>2496.6437999999998</v>
      </c>
      <c r="H5730" s="270">
        <v>21826.774299999997</v>
      </c>
    </row>
    <row r="5731" spans="1:8">
      <c r="A5731" s="268">
        <v>42243</v>
      </c>
      <c r="B5731" s="269" t="s">
        <v>201</v>
      </c>
      <c r="C5731" s="270">
        <v>8400.222749999999</v>
      </c>
      <c r="D5731" s="270">
        <v>3170.5416500000001</v>
      </c>
      <c r="E5731" s="270">
        <v>1580.9617499999999</v>
      </c>
      <c r="F5731" s="270">
        <v>133.01564999999999</v>
      </c>
      <c r="G5731" s="270">
        <v>1715.8320999999999</v>
      </c>
      <c r="H5731" s="270">
        <v>15000.573899999999</v>
      </c>
    </row>
    <row r="5732" spans="1:8">
      <c r="A5732" s="268">
        <v>42243</v>
      </c>
      <c r="B5732" s="269" t="s">
        <v>202</v>
      </c>
      <c r="C5732" s="270">
        <v>4080.6545000000001</v>
      </c>
      <c r="D5732" s="270">
        <v>1540.1838499999999</v>
      </c>
      <c r="E5732" s="270">
        <v>767.99879999999996</v>
      </c>
      <c r="F5732" s="270">
        <v>64.616150000000005</v>
      </c>
      <c r="G5732" s="270">
        <v>833.51594999999998</v>
      </c>
      <c r="H5732" s="270">
        <v>7286.9692500000001</v>
      </c>
    </row>
    <row r="5733" spans="1:8">
      <c r="A5733" s="268">
        <v>42243</v>
      </c>
      <c r="B5733" s="269" t="s">
        <v>203</v>
      </c>
      <c r="C5733" s="270">
        <v>1075.1139999999998</v>
      </c>
      <c r="D5733" s="270">
        <v>405.78574999999995</v>
      </c>
      <c r="E5733" s="270">
        <v>202.34164999999999</v>
      </c>
      <c r="F5733" s="270">
        <v>17.023799999999998</v>
      </c>
      <c r="G5733" s="270">
        <v>219.60345000000001</v>
      </c>
      <c r="H5733" s="270">
        <v>1919.8686499999999</v>
      </c>
    </row>
    <row r="5734" spans="1:8">
      <c r="A5734" s="268">
        <v>42243</v>
      </c>
      <c r="B5734" s="269" t="s">
        <v>204</v>
      </c>
      <c r="C5734" s="270">
        <v>47.78275</v>
      </c>
      <c r="D5734" s="270">
        <v>18.035299999999999</v>
      </c>
      <c r="E5734" s="270">
        <v>8.9930000000000003</v>
      </c>
      <c r="F5734" s="270">
        <v>0.75649999999999995</v>
      </c>
      <c r="G5734" s="270">
        <v>9.7605500000000003</v>
      </c>
      <c r="H5734" s="270">
        <v>85.328100000000006</v>
      </c>
    </row>
    <row r="5735" spans="1:8">
      <c r="A5735" s="268">
        <v>42243</v>
      </c>
      <c r="B5735" s="269" t="s">
        <v>205</v>
      </c>
      <c r="C5735" s="270">
        <v>0</v>
      </c>
      <c r="D5735" s="270">
        <v>0</v>
      </c>
      <c r="E5735" s="270">
        <v>0</v>
      </c>
      <c r="F5735" s="270">
        <v>0</v>
      </c>
      <c r="G5735" s="270">
        <v>0</v>
      </c>
      <c r="H5735" s="270">
        <v>0</v>
      </c>
    </row>
    <row r="5736" spans="1:8">
      <c r="A5736" s="268">
        <v>42243</v>
      </c>
      <c r="B5736" s="269" t="s">
        <v>71</v>
      </c>
      <c r="C5736" s="270">
        <v>0</v>
      </c>
      <c r="D5736" s="270">
        <v>0</v>
      </c>
      <c r="E5736" s="270">
        <v>0</v>
      </c>
      <c r="F5736" s="270">
        <v>0</v>
      </c>
      <c r="G5736" s="270">
        <v>0</v>
      </c>
      <c r="H5736" s="270">
        <v>0</v>
      </c>
    </row>
    <row r="5737" spans="1:8">
      <c r="A5737" s="268">
        <v>42243</v>
      </c>
      <c r="B5737" s="269" t="s">
        <v>206</v>
      </c>
      <c r="C5737" s="270">
        <v>0</v>
      </c>
      <c r="D5737" s="270">
        <v>0</v>
      </c>
      <c r="E5737" s="270">
        <v>0</v>
      </c>
      <c r="F5737" s="270">
        <v>0</v>
      </c>
      <c r="G5737" s="270">
        <v>0</v>
      </c>
      <c r="H5737" s="270">
        <v>0</v>
      </c>
    </row>
    <row r="5738" spans="1:8">
      <c r="A5738" s="268">
        <v>42244</v>
      </c>
      <c r="B5738" s="269" t="s">
        <v>185</v>
      </c>
      <c r="C5738" s="270">
        <v>0</v>
      </c>
      <c r="D5738" s="270">
        <v>0</v>
      </c>
      <c r="E5738" s="270">
        <v>0</v>
      </c>
      <c r="F5738" s="270">
        <v>0</v>
      </c>
      <c r="G5738" s="270">
        <v>0</v>
      </c>
      <c r="H5738" s="270">
        <v>0</v>
      </c>
    </row>
    <row r="5739" spans="1:8">
      <c r="A5739" s="268">
        <v>42244</v>
      </c>
      <c r="B5739" s="269" t="s">
        <v>186</v>
      </c>
      <c r="C5739" s="270">
        <v>0</v>
      </c>
      <c r="D5739" s="270">
        <v>0</v>
      </c>
      <c r="E5739" s="270">
        <v>0</v>
      </c>
      <c r="F5739" s="270">
        <v>0</v>
      </c>
      <c r="G5739" s="270">
        <v>0</v>
      </c>
      <c r="H5739" s="270">
        <v>0</v>
      </c>
    </row>
    <row r="5740" spans="1:8">
      <c r="A5740" s="268">
        <v>42244</v>
      </c>
      <c r="B5740" s="269" t="s">
        <v>187</v>
      </c>
      <c r="C5740" s="270">
        <v>0</v>
      </c>
      <c r="D5740" s="270">
        <v>0</v>
      </c>
      <c r="E5740" s="270">
        <v>0</v>
      </c>
      <c r="F5740" s="270">
        <v>0</v>
      </c>
      <c r="G5740" s="270">
        <v>0</v>
      </c>
      <c r="H5740" s="270">
        <v>0</v>
      </c>
    </row>
    <row r="5741" spans="1:8">
      <c r="A5741" s="268">
        <v>42244</v>
      </c>
      <c r="B5741" s="269" t="s">
        <v>188</v>
      </c>
      <c r="C5741" s="270">
        <v>0</v>
      </c>
      <c r="D5741" s="270">
        <v>0</v>
      </c>
      <c r="E5741" s="270">
        <v>0</v>
      </c>
      <c r="F5741" s="270">
        <v>0</v>
      </c>
      <c r="G5741" s="270">
        <v>0</v>
      </c>
      <c r="H5741" s="270">
        <v>0</v>
      </c>
    </row>
    <row r="5742" spans="1:8">
      <c r="A5742" s="268">
        <v>42244</v>
      </c>
      <c r="B5742" s="269" t="s">
        <v>189</v>
      </c>
      <c r="C5742" s="270">
        <v>0</v>
      </c>
      <c r="D5742" s="270">
        <v>0</v>
      </c>
      <c r="E5742" s="270">
        <v>0</v>
      </c>
      <c r="F5742" s="270">
        <v>0</v>
      </c>
      <c r="G5742" s="270">
        <v>0</v>
      </c>
      <c r="H5742" s="270">
        <v>0</v>
      </c>
    </row>
    <row r="5743" spans="1:8">
      <c r="A5743" s="268">
        <v>42244</v>
      </c>
      <c r="B5743" s="269" t="s">
        <v>190</v>
      </c>
      <c r="C5743" s="270">
        <v>0</v>
      </c>
      <c r="D5743" s="270">
        <v>0</v>
      </c>
      <c r="E5743" s="270">
        <v>0</v>
      </c>
      <c r="F5743" s="270">
        <v>0</v>
      </c>
      <c r="G5743" s="270">
        <v>0</v>
      </c>
      <c r="H5743" s="270">
        <v>0</v>
      </c>
    </row>
    <row r="5744" spans="1:8">
      <c r="A5744" s="268">
        <v>42244</v>
      </c>
      <c r="B5744" s="269" t="s">
        <v>191</v>
      </c>
      <c r="C5744" s="270">
        <v>4.7786999999999997</v>
      </c>
      <c r="D5744" s="270">
        <v>1.8036999999999999</v>
      </c>
      <c r="E5744" s="270">
        <v>0.89929999999999999</v>
      </c>
      <c r="F5744" s="270">
        <v>7.5649999999999995E-2</v>
      </c>
      <c r="G5744" s="270">
        <v>0.97579999999999989</v>
      </c>
      <c r="H5744" s="270">
        <v>8.5331499999999991</v>
      </c>
    </row>
    <row r="5745" spans="1:8">
      <c r="A5745" s="268">
        <v>42244</v>
      </c>
      <c r="B5745" s="269" t="s">
        <v>192</v>
      </c>
      <c r="C5745" s="270">
        <v>367.92759999999998</v>
      </c>
      <c r="D5745" s="270">
        <v>138.86875000000001</v>
      </c>
      <c r="E5745" s="270">
        <v>69.246099999999998</v>
      </c>
      <c r="F5745" s="270">
        <v>5.8258999999999999</v>
      </c>
      <c r="G5745" s="270">
        <v>75.152749999999997</v>
      </c>
      <c r="H5745" s="270">
        <v>657.02109999999993</v>
      </c>
    </row>
    <row r="5746" spans="1:8">
      <c r="A5746" s="268">
        <v>42244</v>
      </c>
      <c r="B5746" s="269" t="s">
        <v>193</v>
      </c>
      <c r="C5746" s="270">
        <v>2446.4810500000003</v>
      </c>
      <c r="D5746" s="270">
        <v>923.3889999999999</v>
      </c>
      <c r="E5746" s="270">
        <v>460.43904999999995</v>
      </c>
      <c r="F5746" s="270">
        <v>38.739600000000003</v>
      </c>
      <c r="G5746" s="270">
        <v>499.71924999999999</v>
      </c>
      <c r="H5746" s="270">
        <v>4368.7679499999995</v>
      </c>
    </row>
    <row r="5747" spans="1:8">
      <c r="A5747" s="268">
        <v>42244</v>
      </c>
      <c r="B5747" s="269" t="s">
        <v>65</v>
      </c>
      <c r="C5747" s="270">
        <v>5901.1802499999994</v>
      </c>
      <c r="D5747" s="270">
        <v>2227.3145</v>
      </c>
      <c r="E5747" s="270">
        <v>1110.6304</v>
      </c>
      <c r="F5747" s="270">
        <v>93.443899999999999</v>
      </c>
      <c r="G5747" s="270">
        <v>1205.37735</v>
      </c>
      <c r="H5747" s="270">
        <v>10537.946399999999</v>
      </c>
    </row>
    <row r="5748" spans="1:8">
      <c r="A5748" s="268">
        <v>42244</v>
      </c>
      <c r="B5748" s="269" t="s">
        <v>194</v>
      </c>
      <c r="C5748" s="270">
        <v>9776.3685000000005</v>
      </c>
      <c r="D5748" s="270">
        <v>3689.9485999999997</v>
      </c>
      <c r="E5748" s="270">
        <v>1839.9592999999998</v>
      </c>
      <c r="F5748" s="270">
        <v>154.80625000000001</v>
      </c>
      <c r="G5748" s="270">
        <v>1996.9245499999997</v>
      </c>
      <c r="H5748" s="270">
        <v>17458.0072</v>
      </c>
    </row>
    <row r="5749" spans="1:8">
      <c r="A5749" s="268">
        <v>42244</v>
      </c>
      <c r="B5749" s="269" t="s">
        <v>195</v>
      </c>
      <c r="C5749" s="270">
        <v>12920.47855</v>
      </c>
      <c r="D5749" s="270">
        <v>4876.6471999999994</v>
      </c>
      <c r="E5749" s="270">
        <v>2431.6953000000003</v>
      </c>
      <c r="F5749" s="270">
        <v>204.59244999999999</v>
      </c>
      <c r="G5749" s="270">
        <v>2639.1411999999996</v>
      </c>
      <c r="H5749" s="270">
        <v>23072.554699999997</v>
      </c>
    </row>
    <row r="5750" spans="1:8">
      <c r="A5750" s="268">
        <v>42244</v>
      </c>
      <c r="B5750" s="269" t="s">
        <v>196</v>
      </c>
      <c r="C5750" s="270">
        <v>14836.57065</v>
      </c>
      <c r="D5750" s="270">
        <v>5599.8484499999995</v>
      </c>
      <c r="E5750" s="270">
        <v>2792.3128999999999</v>
      </c>
      <c r="F5750" s="270">
        <v>234.9332</v>
      </c>
      <c r="G5750" s="270">
        <v>3030.5228499999998</v>
      </c>
      <c r="H5750" s="270">
        <v>26494.188050000001</v>
      </c>
    </row>
    <row r="5751" spans="1:8">
      <c r="A5751" s="268">
        <v>42244</v>
      </c>
      <c r="B5751" s="269" t="s">
        <v>197</v>
      </c>
      <c r="C5751" s="270">
        <v>15715.774950000001</v>
      </c>
      <c r="D5751" s="270">
        <v>5931.6909999999998</v>
      </c>
      <c r="E5751" s="270">
        <v>2957.7840999999999</v>
      </c>
      <c r="F5751" s="270">
        <v>248.85535000000002</v>
      </c>
      <c r="G5751" s="270">
        <v>3210.1091500000002</v>
      </c>
      <c r="H5751" s="270">
        <v>28064.214549999997</v>
      </c>
    </row>
    <row r="5752" spans="1:8">
      <c r="A5752" s="268">
        <v>42244</v>
      </c>
      <c r="B5752" s="269" t="s">
        <v>198</v>
      </c>
      <c r="C5752" s="270">
        <v>15744.444599999999</v>
      </c>
      <c r="D5752" s="270">
        <v>5942.5114999999996</v>
      </c>
      <c r="E5752" s="270">
        <v>2963.1799000000001</v>
      </c>
      <c r="F5752" s="270">
        <v>249.30924999999999</v>
      </c>
      <c r="G5752" s="270">
        <v>3215.9656500000001</v>
      </c>
      <c r="H5752" s="270">
        <v>28115.410899999999</v>
      </c>
    </row>
    <row r="5753" spans="1:8">
      <c r="A5753" s="268">
        <v>42244</v>
      </c>
      <c r="B5753" s="269" t="s">
        <v>199</v>
      </c>
      <c r="C5753" s="270">
        <v>14764.8961</v>
      </c>
      <c r="D5753" s="270">
        <v>5572.7954999999993</v>
      </c>
      <c r="E5753" s="270">
        <v>2778.8242499999997</v>
      </c>
      <c r="F5753" s="270">
        <v>233.79845</v>
      </c>
      <c r="G5753" s="270">
        <v>3015.8824500000001</v>
      </c>
      <c r="H5753" s="270">
        <v>26366.196749999999</v>
      </c>
    </row>
    <row r="5754" spans="1:8">
      <c r="A5754" s="268">
        <v>42244</v>
      </c>
      <c r="B5754" s="269" t="s">
        <v>200</v>
      </c>
      <c r="C5754" s="270">
        <v>12456.98545</v>
      </c>
      <c r="D5754" s="270">
        <v>4701.7078499999998</v>
      </c>
      <c r="E5754" s="270">
        <v>2344.46405</v>
      </c>
      <c r="F5754" s="270">
        <v>197.25354999999999</v>
      </c>
      <c r="G5754" s="270">
        <v>2544.4682000000003</v>
      </c>
      <c r="H5754" s="270">
        <v>22244.879099999995</v>
      </c>
    </row>
    <row r="5755" spans="1:8">
      <c r="A5755" s="268">
        <v>42244</v>
      </c>
      <c r="B5755" s="269" t="s">
        <v>201</v>
      </c>
      <c r="C5755" s="270">
        <v>8758.5937999999987</v>
      </c>
      <c r="D5755" s="270">
        <v>3305.8038499999998</v>
      </c>
      <c r="E5755" s="270">
        <v>1648.4092499999999</v>
      </c>
      <c r="F5755" s="270">
        <v>138.69024999999999</v>
      </c>
      <c r="G5755" s="270">
        <v>1789.03325</v>
      </c>
      <c r="H5755" s="270">
        <v>15640.5304</v>
      </c>
    </row>
    <row r="5756" spans="1:8">
      <c r="A5756" s="268">
        <v>42244</v>
      </c>
      <c r="B5756" s="269" t="s">
        <v>202</v>
      </c>
      <c r="C5756" s="270">
        <v>3918.1922999999997</v>
      </c>
      <c r="D5756" s="270">
        <v>1478.8648499999999</v>
      </c>
      <c r="E5756" s="270">
        <v>737.42259999999999</v>
      </c>
      <c r="F5756" s="270">
        <v>62.043199999999999</v>
      </c>
      <c r="G5756" s="270">
        <v>800.33109999999999</v>
      </c>
      <c r="H5756" s="270">
        <v>6996.8540500000008</v>
      </c>
    </row>
    <row r="5757" spans="1:8">
      <c r="A5757" s="268">
        <v>42244</v>
      </c>
      <c r="B5757" s="269" t="s">
        <v>203</v>
      </c>
      <c r="C5757" s="270">
        <v>989.10505000000001</v>
      </c>
      <c r="D5757" s="270">
        <v>373.32339999999999</v>
      </c>
      <c r="E5757" s="270">
        <v>186.15424999999999</v>
      </c>
      <c r="F5757" s="270">
        <v>15.662099999999999</v>
      </c>
      <c r="G5757" s="270">
        <v>202.03479999999999</v>
      </c>
      <c r="H5757" s="270">
        <v>1766.2796000000001</v>
      </c>
    </row>
    <row r="5758" spans="1:8">
      <c r="A5758" s="268">
        <v>42244</v>
      </c>
      <c r="B5758" s="269" t="s">
        <v>204</v>
      </c>
      <c r="C5758" s="270">
        <v>33.448349999999998</v>
      </c>
      <c r="D5758" s="270">
        <v>12.6242</v>
      </c>
      <c r="E5758" s="270">
        <v>6.2950999999999997</v>
      </c>
      <c r="F5758" s="270">
        <v>0.52954999999999997</v>
      </c>
      <c r="G5758" s="270">
        <v>6.8323</v>
      </c>
      <c r="H5758" s="270">
        <v>59.729499999999994</v>
      </c>
    </row>
    <row r="5759" spans="1:8">
      <c r="A5759" s="268">
        <v>42244</v>
      </c>
      <c r="B5759" s="269" t="s">
        <v>205</v>
      </c>
      <c r="C5759" s="270">
        <v>0</v>
      </c>
      <c r="D5759" s="270">
        <v>0</v>
      </c>
      <c r="E5759" s="270">
        <v>0</v>
      </c>
      <c r="F5759" s="270">
        <v>0</v>
      </c>
      <c r="G5759" s="270">
        <v>0</v>
      </c>
      <c r="H5759" s="270">
        <v>0</v>
      </c>
    </row>
    <row r="5760" spans="1:8">
      <c r="A5760" s="268">
        <v>42244</v>
      </c>
      <c r="B5760" s="269" t="s">
        <v>71</v>
      </c>
      <c r="C5760" s="270">
        <v>0</v>
      </c>
      <c r="D5760" s="270">
        <v>0</v>
      </c>
      <c r="E5760" s="270">
        <v>0</v>
      </c>
      <c r="F5760" s="270">
        <v>0</v>
      </c>
      <c r="G5760" s="270">
        <v>0</v>
      </c>
      <c r="H5760" s="270">
        <v>0</v>
      </c>
    </row>
    <row r="5761" spans="1:8">
      <c r="A5761" s="268">
        <v>42244</v>
      </c>
      <c r="B5761" s="269" t="s">
        <v>206</v>
      </c>
      <c r="C5761" s="270">
        <v>0</v>
      </c>
      <c r="D5761" s="270">
        <v>0</v>
      </c>
      <c r="E5761" s="270">
        <v>0</v>
      </c>
      <c r="F5761" s="270">
        <v>0</v>
      </c>
      <c r="G5761" s="270">
        <v>0</v>
      </c>
      <c r="H5761" s="270">
        <v>0</v>
      </c>
    </row>
    <row r="5762" spans="1:8">
      <c r="A5762" s="268">
        <v>42245</v>
      </c>
      <c r="B5762" s="269" t="s">
        <v>185</v>
      </c>
      <c r="C5762" s="270">
        <v>0</v>
      </c>
      <c r="D5762" s="270">
        <v>0</v>
      </c>
      <c r="E5762" s="270">
        <v>0</v>
      </c>
      <c r="F5762" s="270">
        <v>0</v>
      </c>
      <c r="G5762" s="270">
        <v>0</v>
      </c>
      <c r="H5762" s="270">
        <v>0</v>
      </c>
    </row>
    <row r="5763" spans="1:8">
      <c r="A5763" s="268">
        <v>42245</v>
      </c>
      <c r="B5763" s="269" t="s">
        <v>186</v>
      </c>
      <c r="C5763" s="270">
        <v>0</v>
      </c>
      <c r="D5763" s="270">
        <v>0</v>
      </c>
      <c r="E5763" s="270">
        <v>0</v>
      </c>
      <c r="F5763" s="270">
        <v>0</v>
      </c>
      <c r="G5763" s="270">
        <v>0</v>
      </c>
      <c r="H5763" s="270">
        <v>0</v>
      </c>
    </row>
    <row r="5764" spans="1:8">
      <c r="A5764" s="268">
        <v>42245</v>
      </c>
      <c r="B5764" s="269" t="s">
        <v>187</v>
      </c>
      <c r="C5764" s="270">
        <v>0</v>
      </c>
      <c r="D5764" s="270">
        <v>0</v>
      </c>
      <c r="E5764" s="270">
        <v>0</v>
      </c>
      <c r="F5764" s="270">
        <v>0</v>
      </c>
      <c r="G5764" s="270">
        <v>0</v>
      </c>
      <c r="H5764" s="270">
        <v>0</v>
      </c>
    </row>
    <row r="5765" spans="1:8">
      <c r="A5765" s="268">
        <v>42245</v>
      </c>
      <c r="B5765" s="269" t="s">
        <v>188</v>
      </c>
      <c r="C5765" s="270">
        <v>0</v>
      </c>
      <c r="D5765" s="270">
        <v>0</v>
      </c>
      <c r="E5765" s="270">
        <v>0</v>
      </c>
      <c r="F5765" s="270">
        <v>0</v>
      </c>
      <c r="G5765" s="270">
        <v>0</v>
      </c>
      <c r="H5765" s="270">
        <v>0</v>
      </c>
    </row>
    <row r="5766" spans="1:8">
      <c r="A5766" s="268">
        <v>42245</v>
      </c>
      <c r="B5766" s="269" t="s">
        <v>189</v>
      </c>
      <c r="C5766" s="270">
        <v>0</v>
      </c>
      <c r="D5766" s="270">
        <v>0</v>
      </c>
      <c r="E5766" s="270">
        <v>0</v>
      </c>
      <c r="F5766" s="270">
        <v>0</v>
      </c>
      <c r="G5766" s="270">
        <v>0</v>
      </c>
      <c r="H5766" s="270">
        <v>0</v>
      </c>
    </row>
    <row r="5767" spans="1:8">
      <c r="A5767" s="268">
        <v>42245</v>
      </c>
      <c r="B5767" s="269" t="s">
        <v>190</v>
      </c>
      <c r="C5767" s="270">
        <v>0</v>
      </c>
      <c r="D5767" s="270">
        <v>0</v>
      </c>
      <c r="E5767" s="270">
        <v>0</v>
      </c>
      <c r="F5767" s="270">
        <v>0</v>
      </c>
      <c r="G5767" s="270">
        <v>0</v>
      </c>
      <c r="H5767" s="270">
        <v>0</v>
      </c>
    </row>
    <row r="5768" spans="1:8">
      <c r="A5768" s="268">
        <v>42245</v>
      </c>
      <c r="B5768" s="269" t="s">
        <v>191</v>
      </c>
      <c r="C5768" s="270">
        <v>4.7786999999999997</v>
      </c>
      <c r="D5768" s="270">
        <v>1.8036999999999999</v>
      </c>
      <c r="E5768" s="270">
        <v>0.89929999999999999</v>
      </c>
      <c r="F5768" s="270">
        <v>7.5649999999999995E-2</v>
      </c>
      <c r="G5768" s="270">
        <v>0.97579999999999989</v>
      </c>
      <c r="H5768" s="270">
        <v>8.5331499999999991</v>
      </c>
    </row>
    <row r="5769" spans="1:8">
      <c r="A5769" s="268">
        <v>42245</v>
      </c>
      <c r="B5769" s="269" t="s">
        <v>192</v>
      </c>
      <c r="C5769" s="270">
        <v>606.84220000000005</v>
      </c>
      <c r="D5769" s="270">
        <v>229.04355000000001</v>
      </c>
      <c r="E5769" s="270">
        <v>114.21025</v>
      </c>
      <c r="F5769" s="270">
        <v>9.6092499999999994</v>
      </c>
      <c r="G5769" s="270">
        <v>123.9538</v>
      </c>
      <c r="H5769" s="270">
        <v>1083.65905</v>
      </c>
    </row>
    <row r="5770" spans="1:8">
      <c r="A5770" s="268">
        <v>42245</v>
      </c>
      <c r="B5770" s="269" t="s">
        <v>193</v>
      </c>
      <c r="C5770" s="270">
        <v>2436.9244999999996</v>
      </c>
      <c r="D5770" s="270">
        <v>919.78160000000003</v>
      </c>
      <c r="E5770" s="270">
        <v>458.64044999999999</v>
      </c>
      <c r="F5770" s="270">
        <v>38.588300000000004</v>
      </c>
      <c r="G5770" s="270">
        <v>497.76679999999993</v>
      </c>
      <c r="H5770" s="270">
        <v>4351.70165</v>
      </c>
    </row>
    <row r="5771" spans="1:8">
      <c r="A5771" s="268">
        <v>42245</v>
      </c>
      <c r="B5771" s="269" t="s">
        <v>65</v>
      </c>
      <c r="C5771" s="270">
        <v>5824.7278500000002</v>
      </c>
      <c r="D5771" s="270">
        <v>2198.4587000000001</v>
      </c>
      <c r="E5771" s="270">
        <v>1096.2415999999998</v>
      </c>
      <c r="F5771" s="270">
        <v>92.233500000000006</v>
      </c>
      <c r="G5771" s="270">
        <v>1189.76115</v>
      </c>
      <c r="H5771" s="270">
        <v>10401.4228</v>
      </c>
    </row>
    <row r="5772" spans="1:8">
      <c r="A5772" s="268">
        <v>42245</v>
      </c>
      <c r="B5772" s="269" t="s">
        <v>194</v>
      </c>
      <c r="C5772" s="270">
        <v>9288.9835999999996</v>
      </c>
      <c r="D5772" s="270">
        <v>3505.9915999999998</v>
      </c>
      <c r="E5772" s="270">
        <v>1748.2307000000001</v>
      </c>
      <c r="F5772" s="270">
        <v>147.0891</v>
      </c>
      <c r="G5772" s="270">
        <v>1897.37085</v>
      </c>
      <c r="H5772" s="270">
        <v>16587.665850000001</v>
      </c>
    </row>
    <row r="5773" spans="1:8">
      <c r="A5773" s="268">
        <v>42245</v>
      </c>
      <c r="B5773" s="269" t="s">
        <v>195</v>
      </c>
      <c r="C5773" s="270">
        <v>12801.02125</v>
      </c>
      <c r="D5773" s="270">
        <v>4831.5598</v>
      </c>
      <c r="E5773" s="270">
        <v>2409.2136500000001</v>
      </c>
      <c r="F5773" s="270">
        <v>202.7012</v>
      </c>
      <c r="G5773" s="270">
        <v>2614.7411000000002</v>
      </c>
      <c r="H5773" s="270">
        <v>22859.237000000001</v>
      </c>
    </row>
    <row r="5774" spans="1:8">
      <c r="A5774" s="268">
        <v>42245</v>
      </c>
      <c r="B5774" s="269" t="s">
        <v>196</v>
      </c>
      <c r="C5774" s="270">
        <v>13880.913949999998</v>
      </c>
      <c r="D5774" s="270">
        <v>5239.1492499999995</v>
      </c>
      <c r="E5774" s="270">
        <v>2612.4537499999997</v>
      </c>
      <c r="F5774" s="270">
        <v>219.80064999999999</v>
      </c>
      <c r="G5774" s="270">
        <v>2835.32035</v>
      </c>
      <c r="H5774" s="270">
        <v>24787.637949999997</v>
      </c>
    </row>
    <row r="5775" spans="1:8">
      <c r="A5775" s="268">
        <v>42245</v>
      </c>
      <c r="B5775" s="269" t="s">
        <v>197</v>
      </c>
      <c r="C5775" s="270">
        <v>12571.664049999999</v>
      </c>
      <c r="D5775" s="270">
        <v>4744.9924000000001</v>
      </c>
      <c r="E5775" s="270">
        <v>2366.0472500000001</v>
      </c>
      <c r="F5775" s="270">
        <v>199.06915000000001</v>
      </c>
      <c r="G5775" s="270">
        <v>2567.8924999999999</v>
      </c>
      <c r="H5775" s="270">
        <v>22449.665349999999</v>
      </c>
    </row>
    <row r="5776" spans="1:8">
      <c r="A5776" s="268">
        <v>42245</v>
      </c>
      <c r="B5776" s="269" t="s">
        <v>198</v>
      </c>
      <c r="C5776" s="270">
        <v>13321.854499999999</v>
      </c>
      <c r="D5776" s="270">
        <v>5028.1401500000002</v>
      </c>
      <c r="E5776" s="270">
        <v>2507.2365</v>
      </c>
      <c r="F5776" s="270">
        <v>210.9479</v>
      </c>
      <c r="G5776" s="270">
        <v>2721.1262499999998</v>
      </c>
      <c r="H5776" s="270">
        <v>23789.305299999996</v>
      </c>
    </row>
    <row r="5777" spans="1:8">
      <c r="A5777" s="268">
        <v>42245</v>
      </c>
      <c r="B5777" s="269" t="s">
        <v>199</v>
      </c>
      <c r="C5777" s="270">
        <v>12175.066800000001</v>
      </c>
      <c r="D5777" s="270">
        <v>4595.3023000000003</v>
      </c>
      <c r="E5777" s="270">
        <v>2291.40535</v>
      </c>
      <c r="F5777" s="270">
        <v>192.78935000000001</v>
      </c>
      <c r="G5777" s="270">
        <v>2486.8832499999999</v>
      </c>
      <c r="H5777" s="270">
        <v>21741.447050000002</v>
      </c>
    </row>
    <row r="5778" spans="1:8">
      <c r="A5778" s="268">
        <v>42245</v>
      </c>
      <c r="B5778" s="269" t="s">
        <v>200</v>
      </c>
      <c r="C5778" s="270">
        <v>9241.1999999999989</v>
      </c>
      <c r="D5778" s="270">
        <v>3487.9571500000002</v>
      </c>
      <c r="E5778" s="270">
        <v>1739.2376999999999</v>
      </c>
      <c r="F5778" s="270">
        <v>146.33175</v>
      </c>
      <c r="G5778" s="270">
        <v>1887.61115</v>
      </c>
      <c r="H5778" s="270">
        <v>16502.337749999999</v>
      </c>
    </row>
    <row r="5779" spans="1:8">
      <c r="A5779" s="268">
        <v>42245</v>
      </c>
      <c r="B5779" s="269" t="s">
        <v>201</v>
      </c>
      <c r="C5779" s="270">
        <v>7229.5432499999988</v>
      </c>
      <c r="D5779" s="270">
        <v>2728.68615</v>
      </c>
      <c r="E5779" s="270">
        <v>1360.6341</v>
      </c>
      <c r="F5779" s="270">
        <v>114.47800000000001</v>
      </c>
      <c r="G5779" s="270">
        <v>1476.7092500000001</v>
      </c>
      <c r="H5779" s="270">
        <v>12910.050749999999</v>
      </c>
    </row>
    <row r="5780" spans="1:8">
      <c r="A5780" s="268">
        <v>42245</v>
      </c>
      <c r="B5780" s="269" t="s">
        <v>202</v>
      </c>
      <c r="C5780" s="270">
        <v>3225.3411499999997</v>
      </c>
      <c r="D5780" s="270">
        <v>1217.3580999999999</v>
      </c>
      <c r="E5780" s="270">
        <v>607.02494999999999</v>
      </c>
      <c r="F5780" s="270">
        <v>51.072249999999997</v>
      </c>
      <c r="G5780" s="270">
        <v>658.80950000000007</v>
      </c>
      <c r="H5780" s="270">
        <v>5759.6059499999992</v>
      </c>
    </row>
    <row r="5781" spans="1:8">
      <c r="A5781" s="268">
        <v>42245</v>
      </c>
      <c r="B5781" s="269" t="s">
        <v>203</v>
      </c>
      <c r="C5781" s="270">
        <v>888.76085000000012</v>
      </c>
      <c r="D5781" s="270">
        <v>335.44995</v>
      </c>
      <c r="E5781" s="270">
        <v>167.26894999999999</v>
      </c>
      <c r="F5781" s="270">
        <v>14.073449999999998</v>
      </c>
      <c r="G5781" s="270">
        <v>181.53874999999999</v>
      </c>
      <c r="H5781" s="270">
        <v>1587.09195</v>
      </c>
    </row>
    <row r="5782" spans="1:8">
      <c r="A5782" s="268">
        <v>42245</v>
      </c>
      <c r="B5782" s="269" t="s">
        <v>204</v>
      </c>
      <c r="C5782" s="270">
        <v>57.339299999999994</v>
      </c>
      <c r="D5782" s="270">
        <v>21.641849999999998</v>
      </c>
      <c r="E5782" s="270">
        <v>10.791599999999999</v>
      </c>
      <c r="F5782" s="270">
        <v>0.90780000000000005</v>
      </c>
      <c r="G5782" s="270">
        <v>11.712149999999999</v>
      </c>
      <c r="H5782" s="270">
        <v>102.39269999999999</v>
      </c>
    </row>
    <row r="5783" spans="1:8">
      <c r="A5783" s="268">
        <v>42245</v>
      </c>
      <c r="B5783" s="269" t="s">
        <v>205</v>
      </c>
      <c r="C5783" s="270">
        <v>0</v>
      </c>
      <c r="D5783" s="270">
        <v>0</v>
      </c>
      <c r="E5783" s="270">
        <v>0</v>
      </c>
      <c r="F5783" s="270">
        <v>0</v>
      </c>
      <c r="G5783" s="270">
        <v>0</v>
      </c>
      <c r="H5783" s="270">
        <v>0</v>
      </c>
    </row>
    <row r="5784" spans="1:8">
      <c r="A5784" s="268">
        <v>42245</v>
      </c>
      <c r="B5784" s="269" t="s">
        <v>71</v>
      </c>
      <c r="C5784" s="270">
        <v>0</v>
      </c>
      <c r="D5784" s="270">
        <v>0</v>
      </c>
      <c r="E5784" s="270">
        <v>0</v>
      </c>
      <c r="F5784" s="270">
        <v>0</v>
      </c>
      <c r="G5784" s="270">
        <v>0</v>
      </c>
      <c r="H5784" s="270">
        <v>0</v>
      </c>
    </row>
    <row r="5785" spans="1:8">
      <c r="A5785" s="268">
        <v>42245</v>
      </c>
      <c r="B5785" s="269" t="s">
        <v>206</v>
      </c>
      <c r="C5785" s="270">
        <v>0</v>
      </c>
      <c r="D5785" s="270">
        <v>0</v>
      </c>
      <c r="E5785" s="270">
        <v>0</v>
      </c>
      <c r="F5785" s="270">
        <v>0</v>
      </c>
      <c r="G5785" s="270">
        <v>0</v>
      </c>
      <c r="H5785" s="270">
        <v>0</v>
      </c>
    </row>
    <row r="5786" spans="1:8">
      <c r="A5786" s="268">
        <v>42246</v>
      </c>
      <c r="B5786" s="269" t="s">
        <v>185</v>
      </c>
      <c r="C5786" s="270">
        <v>0</v>
      </c>
      <c r="D5786" s="270">
        <v>0</v>
      </c>
      <c r="E5786" s="270">
        <v>0</v>
      </c>
      <c r="F5786" s="270">
        <v>0</v>
      </c>
      <c r="G5786" s="270">
        <v>0</v>
      </c>
      <c r="H5786" s="270">
        <v>0</v>
      </c>
    </row>
    <row r="5787" spans="1:8">
      <c r="A5787" s="268">
        <v>42246</v>
      </c>
      <c r="B5787" s="269" t="s">
        <v>186</v>
      </c>
      <c r="C5787" s="270">
        <v>0</v>
      </c>
      <c r="D5787" s="270">
        <v>0</v>
      </c>
      <c r="E5787" s="270">
        <v>0</v>
      </c>
      <c r="F5787" s="270">
        <v>0</v>
      </c>
      <c r="G5787" s="270">
        <v>0</v>
      </c>
      <c r="H5787" s="270">
        <v>0</v>
      </c>
    </row>
    <row r="5788" spans="1:8">
      <c r="A5788" s="268">
        <v>42246</v>
      </c>
      <c r="B5788" s="269" t="s">
        <v>187</v>
      </c>
      <c r="C5788" s="270">
        <v>0</v>
      </c>
      <c r="D5788" s="270">
        <v>0</v>
      </c>
      <c r="E5788" s="270">
        <v>0</v>
      </c>
      <c r="F5788" s="270">
        <v>0</v>
      </c>
      <c r="G5788" s="270">
        <v>0</v>
      </c>
      <c r="H5788" s="270">
        <v>0</v>
      </c>
    </row>
    <row r="5789" spans="1:8">
      <c r="A5789" s="268">
        <v>42246</v>
      </c>
      <c r="B5789" s="269" t="s">
        <v>188</v>
      </c>
      <c r="C5789" s="270">
        <v>0</v>
      </c>
      <c r="D5789" s="270">
        <v>0</v>
      </c>
      <c r="E5789" s="270">
        <v>0</v>
      </c>
      <c r="F5789" s="270">
        <v>0</v>
      </c>
      <c r="G5789" s="270">
        <v>0</v>
      </c>
      <c r="H5789" s="270">
        <v>0</v>
      </c>
    </row>
    <row r="5790" spans="1:8">
      <c r="A5790" s="268">
        <v>42246</v>
      </c>
      <c r="B5790" s="269" t="s">
        <v>189</v>
      </c>
      <c r="C5790" s="270">
        <v>0</v>
      </c>
      <c r="D5790" s="270">
        <v>0</v>
      </c>
      <c r="E5790" s="270">
        <v>0</v>
      </c>
      <c r="F5790" s="270">
        <v>0</v>
      </c>
      <c r="G5790" s="270">
        <v>0</v>
      </c>
      <c r="H5790" s="270">
        <v>0</v>
      </c>
    </row>
    <row r="5791" spans="1:8">
      <c r="A5791" s="268">
        <v>42246</v>
      </c>
      <c r="B5791" s="269" t="s">
        <v>190</v>
      </c>
      <c r="C5791" s="270">
        <v>0</v>
      </c>
      <c r="D5791" s="270">
        <v>0</v>
      </c>
      <c r="E5791" s="270">
        <v>0</v>
      </c>
      <c r="F5791" s="270">
        <v>0</v>
      </c>
      <c r="G5791" s="270">
        <v>0</v>
      </c>
      <c r="H5791" s="270">
        <v>0</v>
      </c>
    </row>
    <row r="5792" spans="1:8">
      <c r="A5792" s="268">
        <v>42246</v>
      </c>
      <c r="B5792" s="269" t="s">
        <v>191</v>
      </c>
      <c r="C5792" s="270">
        <v>4.7786999999999997</v>
      </c>
      <c r="D5792" s="270">
        <v>1.8036999999999999</v>
      </c>
      <c r="E5792" s="270">
        <v>0.89929999999999999</v>
      </c>
      <c r="F5792" s="270">
        <v>7.5649999999999995E-2</v>
      </c>
      <c r="G5792" s="270">
        <v>0.97579999999999989</v>
      </c>
      <c r="H5792" s="270">
        <v>8.5331499999999991</v>
      </c>
    </row>
    <row r="5793" spans="1:8">
      <c r="A5793" s="268">
        <v>42246</v>
      </c>
      <c r="B5793" s="269" t="s">
        <v>192</v>
      </c>
      <c r="C5793" s="270">
        <v>563.83729999999991</v>
      </c>
      <c r="D5793" s="270">
        <v>212.81195</v>
      </c>
      <c r="E5793" s="270">
        <v>106.11655</v>
      </c>
      <c r="F5793" s="270">
        <v>8.9283999999999999</v>
      </c>
      <c r="G5793" s="270">
        <v>115.1699</v>
      </c>
      <c r="H5793" s="270">
        <v>1006.8640999999998</v>
      </c>
    </row>
    <row r="5794" spans="1:8">
      <c r="A5794" s="268">
        <v>42246</v>
      </c>
      <c r="B5794" s="269" t="s">
        <v>193</v>
      </c>
      <c r="C5794" s="270">
        <v>2365.2499499999999</v>
      </c>
      <c r="D5794" s="270">
        <v>892.72949999999992</v>
      </c>
      <c r="E5794" s="270">
        <v>445.15179999999998</v>
      </c>
      <c r="F5794" s="270">
        <v>37.45355</v>
      </c>
      <c r="G5794" s="270">
        <v>483.12725</v>
      </c>
      <c r="H5794" s="270">
        <v>4223.7120500000001</v>
      </c>
    </row>
    <row r="5795" spans="1:8">
      <c r="A5795" s="268">
        <v>42246</v>
      </c>
      <c r="B5795" s="269" t="s">
        <v>65</v>
      </c>
      <c r="C5795" s="270">
        <v>4591.9303499999996</v>
      </c>
      <c r="D5795" s="270">
        <v>1733.1576499999999</v>
      </c>
      <c r="E5795" s="270">
        <v>864.22304999999994</v>
      </c>
      <c r="F5795" s="270">
        <v>72.712400000000002</v>
      </c>
      <c r="G5795" s="270">
        <v>937.94949999999994</v>
      </c>
      <c r="H5795" s="270">
        <v>8199.9729499999976</v>
      </c>
    </row>
    <row r="5796" spans="1:8">
      <c r="A5796" s="268">
        <v>42246</v>
      </c>
      <c r="B5796" s="269" t="s">
        <v>194</v>
      </c>
      <c r="C5796" s="270">
        <v>7229.5432499999988</v>
      </c>
      <c r="D5796" s="270">
        <v>2728.68615</v>
      </c>
      <c r="E5796" s="270">
        <v>1360.6341</v>
      </c>
      <c r="F5796" s="270">
        <v>114.47800000000001</v>
      </c>
      <c r="G5796" s="270">
        <v>1476.7092500000001</v>
      </c>
      <c r="H5796" s="270">
        <v>12910.050749999999</v>
      </c>
    </row>
    <row r="5797" spans="1:8">
      <c r="A5797" s="268">
        <v>42246</v>
      </c>
      <c r="B5797" s="269" t="s">
        <v>195</v>
      </c>
      <c r="C5797" s="270">
        <v>9537.4538999999986</v>
      </c>
      <c r="D5797" s="270">
        <v>3599.7737999999999</v>
      </c>
      <c r="E5797" s="270">
        <v>1794.9942999999998</v>
      </c>
      <c r="F5797" s="270">
        <v>151.02289999999999</v>
      </c>
      <c r="G5797" s="270">
        <v>1948.1234999999999</v>
      </c>
      <c r="H5797" s="270">
        <v>17031.368399999999</v>
      </c>
    </row>
    <row r="5798" spans="1:8">
      <c r="A5798" s="268">
        <v>42246</v>
      </c>
      <c r="B5798" s="269" t="s">
        <v>196</v>
      </c>
      <c r="C5798" s="270">
        <v>11128.622449999999</v>
      </c>
      <c r="D5798" s="270">
        <v>4200.3370500000001</v>
      </c>
      <c r="E5798" s="270">
        <v>2094.4594999999999</v>
      </c>
      <c r="F5798" s="270">
        <v>176.21860000000001</v>
      </c>
      <c r="G5798" s="270">
        <v>2273.1362999999997</v>
      </c>
      <c r="H5798" s="270">
        <v>19872.773899999997</v>
      </c>
    </row>
    <row r="5799" spans="1:8">
      <c r="A5799" s="268">
        <v>42246</v>
      </c>
      <c r="B5799" s="269" t="s">
        <v>197</v>
      </c>
      <c r="C5799" s="270">
        <v>11123.84375</v>
      </c>
      <c r="D5799" s="270">
        <v>4198.5333499999997</v>
      </c>
      <c r="E5799" s="270">
        <v>2093.5601999999999</v>
      </c>
      <c r="F5799" s="270">
        <v>176.14294999999998</v>
      </c>
      <c r="G5799" s="270">
        <v>2272.1605</v>
      </c>
      <c r="H5799" s="270">
        <v>19864.240750000001</v>
      </c>
    </row>
    <row r="5800" spans="1:8">
      <c r="A5800" s="268">
        <v>42246</v>
      </c>
      <c r="B5800" s="269" t="s">
        <v>198</v>
      </c>
      <c r="C5800" s="270">
        <v>10703.35555</v>
      </c>
      <c r="D5800" s="270">
        <v>4039.8255999999997</v>
      </c>
      <c r="E5800" s="270">
        <v>2014.42265</v>
      </c>
      <c r="F5800" s="270">
        <v>169.48490000000001</v>
      </c>
      <c r="G5800" s="270">
        <v>2186.2713999999996</v>
      </c>
      <c r="H5800" s="270">
        <v>19113.360100000002</v>
      </c>
    </row>
    <row r="5801" spans="1:8">
      <c r="A5801" s="268">
        <v>42246</v>
      </c>
      <c r="B5801" s="269" t="s">
        <v>199</v>
      </c>
      <c r="C5801" s="270">
        <v>10220.7485</v>
      </c>
      <c r="D5801" s="270">
        <v>3857.6731500000001</v>
      </c>
      <c r="E5801" s="270">
        <v>1923.5933499999999</v>
      </c>
      <c r="F5801" s="270">
        <v>161.84254999999999</v>
      </c>
      <c r="G5801" s="270">
        <v>2087.6934999999999</v>
      </c>
      <c r="H5801" s="270">
        <v>18251.551049999998</v>
      </c>
    </row>
    <row r="5802" spans="1:8">
      <c r="A5802" s="268">
        <v>42246</v>
      </c>
      <c r="B5802" s="269" t="s">
        <v>200</v>
      </c>
      <c r="C5802" s="270">
        <v>8438.44895</v>
      </c>
      <c r="D5802" s="270">
        <v>3184.9695500000003</v>
      </c>
      <c r="E5802" s="270">
        <v>1588.15615</v>
      </c>
      <c r="F5802" s="270">
        <v>133.62084999999999</v>
      </c>
      <c r="G5802" s="270">
        <v>1723.6401999999998</v>
      </c>
      <c r="H5802" s="270">
        <v>15068.835700000001</v>
      </c>
    </row>
    <row r="5803" spans="1:8">
      <c r="A5803" s="268">
        <v>42246</v>
      </c>
      <c r="B5803" s="269" t="s">
        <v>201</v>
      </c>
      <c r="C5803" s="270">
        <v>5585.8132500000002</v>
      </c>
      <c r="D5803" s="270">
        <v>2108.2838999999999</v>
      </c>
      <c r="E5803" s="270">
        <v>1051.2765999999999</v>
      </c>
      <c r="F5803" s="270">
        <v>88.450149999999994</v>
      </c>
      <c r="G5803" s="270">
        <v>1140.9601</v>
      </c>
      <c r="H5803" s="270">
        <v>9974.7839999999997</v>
      </c>
    </row>
    <row r="5804" spans="1:8">
      <c r="A5804" s="268">
        <v>42246</v>
      </c>
      <c r="B5804" s="269" t="s">
        <v>202</v>
      </c>
      <c r="C5804" s="270">
        <v>2890.8618999999999</v>
      </c>
      <c r="D5804" s="270">
        <v>1091.11355</v>
      </c>
      <c r="E5804" s="270">
        <v>544.07394999999997</v>
      </c>
      <c r="F5804" s="270">
        <v>45.7759</v>
      </c>
      <c r="G5804" s="270">
        <v>590.48820000000001</v>
      </c>
      <c r="H5804" s="270">
        <v>5162.3134999999993</v>
      </c>
    </row>
    <row r="5805" spans="1:8">
      <c r="A5805" s="268">
        <v>42246</v>
      </c>
      <c r="B5805" s="269" t="s">
        <v>203</v>
      </c>
      <c r="C5805" s="270">
        <v>1161.1229499999999</v>
      </c>
      <c r="D5805" s="270">
        <v>438.24894999999998</v>
      </c>
      <c r="E5805" s="270">
        <v>218.52905000000001</v>
      </c>
      <c r="F5805" s="270">
        <v>18.38635</v>
      </c>
      <c r="G5805" s="270">
        <v>237.17124999999999</v>
      </c>
      <c r="H5805" s="270">
        <v>2073.4585499999998</v>
      </c>
    </row>
    <row r="5806" spans="1:8">
      <c r="A5806" s="268">
        <v>42246</v>
      </c>
      <c r="B5806" s="269" t="s">
        <v>204</v>
      </c>
      <c r="C5806" s="270">
        <v>71.674549999999996</v>
      </c>
      <c r="D5806" s="270">
        <v>27.052099999999999</v>
      </c>
      <c r="E5806" s="270">
        <v>13.4895</v>
      </c>
      <c r="F5806" s="270">
        <v>1.1347499999999999</v>
      </c>
      <c r="G5806" s="270">
        <v>14.6404</v>
      </c>
      <c r="H5806" s="270">
        <v>127.9913</v>
      </c>
    </row>
    <row r="5807" spans="1:8">
      <c r="A5807" s="268">
        <v>42246</v>
      </c>
      <c r="B5807" s="269" t="s">
        <v>205</v>
      </c>
      <c r="C5807" s="270">
        <v>0</v>
      </c>
      <c r="D5807" s="270">
        <v>0</v>
      </c>
      <c r="E5807" s="270">
        <v>0</v>
      </c>
      <c r="F5807" s="270">
        <v>0</v>
      </c>
      <c r="G5807" s="270">
        <v>0</v>
      </c>
      <c r="H5807" s="270">
        <v>0</v>
      </c>
    </row>
    <row r="5808" spans="1:8">
      <c r="A5808" s="268">
        <v>42246</v>
      </c>
      <c r="B5808" s="269" t="s">
        <v>71</v>
      </c>
      <c r="C5808" s="270">
        <v>0</v>
      </c>
      <c r="D5808" s="270">
        <v>0</v>
      </c>
      <c r="E5808" s="270">
        <v>0</v>
      </c>
      <c r="F5808" s="270">
        <v>0</v>
      </c>
      <c r="G5808" s="270">
        <v>0</v>
      </c>
      <c r="H5808" s="270">
        <v>0</v>
      </c>
    </row>
    <row r="5809" spans="1:8">
      <c r="A5809" s="268">
        <v>42246</v>
      </c>
      <c r="B5809" s="269" t="s">
        <v>206</v>
      </c>
      <c r="C5809" s="270">
        <v>0</v>
      </c>
      <c r="D5809" s="270">
        <v>0</v>
      </c>
      <c r="E5809" s="270">
        <v>0</v>
      </c>
      <c r="F5809" s="270">
        <v>0</v>
      </c>
      <c r="G5809" s="270">
        <v>0</v>
      </c>
      <c r="H5809" s="270">
        <v>0</v>
      </c>
    </row>
    <row r="5810" spans="1:8">
      <c r="A5810" s="268">
        <v>42247</v>
      </c>
      <c r="B5810" s="269" t="s">
        <v>185</v>
      </c>
      <c r="C5810" s="270">
        <v>0</v>
      </c>
      <c r="D5810" s="270">
        <v>0</v>
      </c>
      <c r="E5810" s="270">
        <v>0</v>
      </c>
      <c r="F5810" s="270">
        <v>0</v>
      </c>
      <c r="G5810" s="270">
        <v>0</v>
      </c>
      <c r="H5810" s="270">
        <v>0</v>
      </c>
    </row>
    <row r="5811" spans="1:8">
      <c r="A5811" s="268">
        <v>42247</v>
      </c>
      <c r="B5811" s="269" t="s">
        <v>186</v>
      </c>
      <c r="C5811" s="270">
        <v>0</v>
      </c>
      <c r="D5811" s="270">
        <v>0</v>
      </c>
      <c r="E5811" s="270">
        <v>0</v>
      </c>
      <c r="F5811" s="270">
        <v>0</v>
      </c>
      <c r="G5811" s="270">
        <v>0</v>
      </c>
      <c r="H5811" s="270">
        <v>0</v>
      </c>
    </row>
    <row r="5812" spans="1:8">
      <c r="A5812" s="268">
        <v>42247</v>
      </c>
      <c r="B5812" s="269" t="s">
        <v>187</v>
      </c>
      <c r="C5812" s="270">
        <v>0</v>
      </c>
      <c r="D5812" s="270">
        <v>0</v>
      </c>
      <c r="E5812" s="270">
        <v>0</v>
      </c>
      <c r="F5812" s="270">
        <v>0</v>
      </c>
      <c r="G5812" s="270">
        <v>0</v>
      </c>
      <c r="H5812" s="270">
        <v>0</v>
      </c>
    </row>
    <row r="5813" spans="1:8">
      <c r="A5813" s="268">
        <v>42247</v>
      </c>
      <c r="B5813" s="269" t="s">
        <v>188</v>
      </c>
      <c r="C5813" s="270">
        <v>0</v>
      </c>
      <c r="D5813" s="270">
        <v>0</v>
      </c>
      <c r="E5813" s="270">
        <v>0</v>
      </c>
      <c r="F5813" s="270">
        <v>0</v>
      </c>
      <c r="G5813" s="270">
        <v>0</v>
      </c>
      <c r="H5813" s="270">
        <v>0</v>
      </c>
    </row>
    <row r="5814" spans="1:8">
      <c r="A5814" s="268">
        <v>42247</v>
      </c>
      <c r="B5814" s="269" t="s">
        <v>189</v>
      </c>
      <c r="C5814" s="270">
        <v>0</v>
      </c>
      <c r="D5814" s="270">
        <v>0</v>
      </c>
      <c r="E5814" s="270">
        <v>0</v>
      </c>
      <c r="F5814" s="270">
        <v>0</v>
      </c>
      <c r="G5814" s="270">
        <v>0</v>
      </c>
      <c r="H5814" s="270">
        <v>0</v>
      </c>
    </row>
    <row r="5815" spans="1:8">
      <c r="A5815" s="268">
        <v>42247</v>
      </c>
      <c r="B5815" s="269" t="s">
        <v>190</v>
      </c>
      <c r="C5815" s="270">
        <v>0</v>
      </c>
      <c r="D5815" s="270">
        <v>0</v>
      </c>
      <c r="E5815" s="270">
        <v>0</v>
      </c>
      <c r="F5815" s="270">
        <v>0</v>
      </c>
      <c r="G5815" s="270">
        <v>0</v>
      </c>
      <c r="H5815" s="270">
        <v>0</v>
      </c>
    </row>
    <row r="5816" spans="1:8">
      <c r="A5816" s="268">
        <v>42247</v>
      </c>
      <c r="B5816" s="269" t="s">
        <v>191</v>
      </c>
      <c r="C5816" s="270">
        <v>0</v>
      </c>
      <c r="D5816" s="270">
        <v>0</v>
      </c>
      <c r="E5816" s="270">
        <v>0</v>
      </c>
      <c r="F5816" s="270">
        <v>0</v>
      </c>
      <c r="G5816" s="270">
        <v>0</v>
      </c>
      <c r="H5816" s="270">
        <v>0</v>
      </c>
    </row>
    <row r="5817" spans="1:8">
      <c r="A5817" s="268">
        <v>42247</v>
      </c>
      <c r="B5817" s="269" t="s">
        <v>192</v>
      </c>
      <c r="C5817" s="270">
        <v>372.7063</v>
      </c>
      <c r="D5817" s="270">
        <v>140.67245</v>
      </c>
      <c r="E5817" s="270">
        <v>70.145399999999995</v>
      </c>
      <c r="F5817" s="270">
        <v>5.9015499999999994</v>
      </c>
      <c r="G5817" s="270">
        <v>76.12939999999999</v>
      </c>
      <c r="H5817" s="270">
        <v>665.55509999999992</v>
      </c>
    </row>
    <row r="5818" spans="1:8">
      <c r="A5818" s="268">
        <v>42247</v>
      </c>
      <c r="B5818" s="269" t="s">
        <v>193</v>
      </c>
      <c r="C5818" s="270">
        <v>2226.6803999999997</v>
      </c>
      <c r="D5818" s="270">
        <v>840.42814999999996</v>
      </c>
      <c r="E5818" s="270">
        <v>419.07209999999998</v>
      </c>
      <c r="F5818" s="270">
        <v>35.258850000000002</v>
      </c>
      <c r="G5818" s="270">
        <v>454.82225</v>
      </c>
      <c r="H5818" s="270">
        <v>3976.2617499999997</v>
      </c>
    </row>
    <row r="5819" spans="1:8">
      <c r="A5819" s="268">
        <v>42247</v>
      </c>
      <c r="B5819" s="269" t="s">
        <v>65</v>
      </c>
      <c r="C5819" s="270">
        <v>5724.3836499999998</v>
      </c>
      <c r="D5819" s="270">
        <v>2160.5852499999996</v>
      </c>
      <c r="E5819" s="270">
        <v>1077.3562999999999</v>
      </c>
      <c r="F5819" s="270">
        <v>90.643999999999991</v>
      </c>
      <c r="G5819" s="270">
        <v>1169.2642499999999</v>
      </c>
      <c r="H5819" s="270">
        <v>10222.23345</v>
      </c>
    </row>
    <row r="5820" spans="1:8">
      <c r="A5820" s="268">
        <v>42247</v>
      </c>
      <c r="B5820" s="269" t="s">
        <v>194</v>
      </c>
      <c r="C5820" s="270">
        <v>9637.7981</v>
      </c>
      <c r="D5820" s="270">
        <v>3637.64725</v>
      </c>
      <c r="E5820" s="270">
        <v>1813.8796</v>
      </c>
      <c r="F5820" s="270">
        <v>152.61240000000001</v>
      </c>
      <c r="G5820" s="270">
        <v>1968.6195500000001</v>
      </c>
      <c r="H5820" s="270">
        <v>17210.5569</v>
      </c>
    </row>
    <row r="5821" spans="1:8">
      <c r="A5821" s="268">
        <v>42247</v>
      </c>
      <c r="B5821" s="269" t="s">
        <v>195</v>
      </c>
      <c r="C5821" s="270">
        <v>12973.039999999999</v>
      </c>
      <c r="D5821" s="270">
        <v>4896.4853499999999</v>
      </c>
      <c r="E5821" s="270">
        <v>2441.5875999999998</v>
      </c>
      <c r="F5821" s="270">
        <v>205.4246</v>
      </c>
      <c r="G5821" s="270">
        <v>2649.8775500000002</v>
      </c>
      <c r="H5821" s="270">
        <v>23166.415099999995</v>
      </c>
    </row>
    <row r="5822" spans="1:8">
      <c r="A5822" s="268">
        <v>42247</v>
      </c>
      <c r="B5822" s="269" t="s">
        <v>196</v>
      </c>
      <c r="C5822" s="270">
        <v>14999.031999999997</v>
      </c>
      <c r="D5822" s="270">
        <v>5661.1665999999996</v>
      </c>
      <c r="E5822" s="270">
        <v>2822.8890999999999</v>
      </c>
      <c r="F5822" s="270">
        <v>237.50614999999999</v>
      </c>
      <c r="G5822" s="270">
        <v>3063.7076999999999</v>
      </c>
      <c r="H5822" s="270">
        <v>26784.30155</v>
      </c>
    </row>
    <row r="5823" spans="1:8">
      <c r="A5823" s="268">
        <v>42247</v>
      </c>
      <c r="B5823" s="269" t="s">
        <v>197</v>
      </c>
      <c r="C5823" s="270">
        <v>16050.254199999998</v>
      </c>
      <c r="D5823" s="270">
        <v>6057.9355500000001</v>
      </c>
      <c r="E5823" s="270">
        <v>3020.73425</v>
      </c>
      <c r="F5823" s="270">
        <v>254.15170000000001</v>
      </c>
      <c r="G5823" s="270">
        <v>3278.4304499999998</v>
      </c>
      <c r="H5823" s="270">
        <v>28661.506150000001</v>
      </c>
    </row>
    <row r="5824" spans="1:8">
      <c r="A5824" s="268">
        <v>42247</v>
      </c>
      <c r="B5824" s="269" t="s">
        <v>198</v>
      </c>
      <c r="C5824" s="270">
        <v>15973.801799999999</v>
      </c>
      <c r="D5824" s="270">
        <v>6029.0797499999999</v>
      </c>
      <c r="E5824" s="270">
        <v>3006.3454499999998</v>
      </c>
      <c r="F5824" s="270">
        <v>252.94129999999998</v>
      </c>
      <c r="G5824" s="270">
        <v>3262.8142499999999</v>
      </c>
      <c r="H5824" s="270">
        <v>28524.982550000001</v>
      </c>
    </row>
    <row r="5825" spans="1:8">
      <c r="A5825" s="268">
        <v>42247</v>
      </c>
      <c r="B5825" s="269" t="s">
        <v>199</v>
      </c>
      <c r="C5825" s="270">
        <v>14430.415999999999</v>
      </c>
      <c r="D5825" s="270">
        <v>5446.5509499999998</v>
      </c>
      <c r="E5825" s="270">
        <v>2715.8732500000001</v>
      </c>
      <c r="F5825" s="270">
        <v>228.50210000000001</v>
      </c>
      <c r="G5825" s="270">
        <v>2947.5619999999999</v>
      </c>
      <c r="H5825" s="270">
        <v>25768.904300000002</v>
      </c>
    </row>
    <row r="5826" spans="1:8">
      <c r="A5826" s="268">
        <v>42247</v>
      </c>
      <c r="B5826" s="269" t="s">
        <v>200</v>
      </c>
      <c r="C5826" s="270">
        <v>11811.91705</v>
      </c>
      <c r="D5826" s="270">
        <v>4458.2363999999998</v>
      </c>
      <c r="E5826" s="270">
        <v>2223.0594000000001</v>
      </c>
      <c r="F5826" s="270">
        <v>187.03909999999999</v>
      </c>
      <c r="G5826" s="270">
        <v>2412.7062999999998</v>
      </c>
      <c r="H5826" s="270">
        <v>21092.95825</v>
      </c>
    </row>
    <row r="5827" spans="1:8">
      <c r="A5827" s="268">
        <v>42247</v>
      </c>
      <c r="B5827" s="269" t="s">
        <v>201</v>
      </c>
      <c r="C5827" s="270">
        <v>8295.0998500000005</v>
      </c>
      <c r="D5827" s="270">
        <v>3130.86535</v>
      </c>
      <c r="E5827" s="270">
        <v>1561.17715</v>
      </c>
      <c r="F5827" s="270">
        <v>131.35050000000001</v>
      </c>
      <c r="G5827" s="270">
        <v>1694.36025</v>
      </c>
      <c r="H5827" s="270">
        <v>14812.853100000002</v>
      </c>
    </row>
    <row r="5828" spans="1:8">
      <c r="A5828" s="268">
        <v>42247</v>
      </c>
      <c r="B5828" s="269" t="s">
        <v>202</v>
      </c>
      <c r="C5828" s="270">
        <v>3908.6357500000004</v>
      </c>
      <c r="D5828" s="270">
        <v>1475.2583</v>
      </c>
      <c r="E5828" s="270">
        <v>735.62400000000002</v>
      </c>
      <c r="F5828" s="270">
        <v>61.891899999999993</v>
      </c>
      <c r="G5828" s="270">
        <v>798.37950000000001</v>
      </c>
      <c r="H5828" s="270">
        <v>6979.7894500000011</v>
      </c>
    </row>
    <row r="5829" spans="1:8">
      <c r="A5829" s="268">
        <v>42247</v>
      </c>
      <c r="B5829" s="269" t="s">
        <v>203</v>
      </c>
      <c r="C5829" s="270">
        <v>1008.2181499999999</v>
      </c>
      <c r="D5829" s="270">
        <v>380.53734999999995</v>
      </c>
      <c r="E5829" s="270">
        <v>189.75144999999998</v>
      </c>
      <c r="F5829" s="270">
        <v>15.964699999999999</v>
      </c>
      <c r="G5829" s="270">
        <v>205.93885</v>
      </c>
      <c r="H5829" s="270">
        <v>1800.4105</v>
      </c>
    </row>
    <row r="5830" spans="1:8">
      <c r="A5830" s="268">
        <v>42247</v>
      </c>
      <c r="B5830" s="269" t="s">
        <v>204</v>
      </c>
      <c r="C5830" s="270">
        <v>43.004899999999999</v>
      </c>
      <c r="D5830" s="270">
        <v>16.2316</v>
      </c>
      <c r="E5830" s="270">
        <v>8.0937000000000001</v>
      </c>
      <c r="F5830" s="270">
        <v>0.68085000000000007</v>
      </c>
      <c r="G5830" s="270">
        <v>8.7838999999999992</v>
      </c>
      <c r="H5830" s="270">
        <v>76.79495</v>
      </c>
    </row>
    <row r="5831" spans="1:8">
      <c r="A5831" s="268">
        <v>42247</v>
      </c>
      <c r="B5831" s="269" t="s">
        <v>205</v>
      </c>
      <c r="C5831" s="270">
        <v>0</v>
      </c>
      <c r="D5831" s="270">
        <v>0</v>
      </c>
      <c r="E5831" s="270">
        <v>0</v>
      </c>
      <c r="F5831" s="270">
        <v>0</v>
      </c>
      <c r="G5831" s="270">
        <v>0</v>
      </c>
      <c r="H5831" s="270">
        <v>0</v>
      </c>
    </row>
    <row r="5832" spans="1:8">
      <c r="A5832" s="268">
        <v>42247</v>
      </c>
      <c r="B5832" s="269" t="s">
        <v>71</v>
      </c>
      <c r="C5832" s="270">
        <v>0</v>
      </c>
      <c r="D5832" s="270">
        <v>0</v>
      </c>
      <c r="E5832" s="270">
        <v>0</v>
      </c>
      <c r="F5832" s="270">
        <v>0</v>
      </c>
      <c r="G5832" s="270">
        <v>0</v>
      </c>
      <c r="H5832" s="270">
        <v>0</v>
      </c>
    </row>
    <row r="5833" spans="1:8">
      <c r="A5833" s="268">
        <v>42247</v>
      </c>
      <c r="B5833" s="269" t="s">
        <v>206</v>
      </c>
      <c r="C5833" s="270">
        <v>0</v>
      </c>
      <c r="D5833" s="270">
        <v>0</v>
      </c>
      <c r="E5833" s="270">
        <v>0</v>
      </c>
      <c r="F5833" s="270">
        <v>0</v>
      </c>
      <c r="G5833" s="270">
        <v>0</v>
      </c>
      <c r="H5833" s="270">
        <v>0</v>
      </c>
    </row>
    <row r="5834" spans="1:8">
      <c r="A5834" s="268">
        <v>42248</v>
      </c>
      <c r="B5834" s="269" t="s">
        <v>185</v>
      </c>
      <c r="C5834" s="270">
        <v>0</v>
      </c>
      <c r="D5834" s="270">
        <v>0</v>
      </c>
      <c r="E5834" s="270">
        <v>0</v>
      </c>
      <c r="F5834" s="270">
        <v>0</v>
      </c>
      <c r="G5834" s="270">
        <v>0</v>
      </c>
      <c r="H5834" s="270">
        <v>0</v>
      </c>
    </row>
    <row r="5835" spans="1:8">
      <c r="A5835" s="268">
        <v>42248</v>
      </c>
      <c r="B5835" s="269" t="s">
        <v>186</v>
      </c>
      <c r="C5835" s="270">
        <v>0</v>
      </c>
      <c r="D5835" s="270">
        <v>0</v>
      </c>
      <c r="E5835" s="270">
        <v>0</v>
      </c>
      <c r="F5835" s="270">
        <v>0</v>
      </c>
      <c r="G5835" s="270">
        <v>0</v>
      </c>
      <c r="H5835" s="270">
        <v>0</v>
      </c>
    </row>
    <row r="5836" spans="1:8">
      <c r="A5836" s="268">
        <v>42248</v>
      </c>
      <c r="B5836" s="269" t="s">
        <v>187</v>
      </c>
      <c r="C5836" s="270">
        <v>0</v>
      </c>
      <c r="D5836" s="270">
        <v>0</v>
      </c>
      <c r="E5836" s="270">
        <v>0</v>
      </c>
      <c r="F5836" s="270">
        <v>0</v>
      </c>
      <c r="G5836" s="270">
        <v>0</v>
      </c>
      <c r="H5836" s="270">
        <v>0</v>
      </c>
    </row>
    <row r="5837" spans="1:8">
      <c r="A5837" s="268">
        <v>42248</v>
      </c>
      <c r="B5837" s="269" t="s">
        <v>188</v>
      </c>
      <c r="C5837" s="270">
        <v>0</v>
      </c>
      <c r="D5837" s="270">
        <v>0</v>
      </c>
      <c r="E5837" s="270">
        <v>0</v>
      </c>
      <c r="F5837" s="270">
        <v>0</v>
      </c>
      <c r="G5837" s="270">
        <v>0</v>
      </c>
      <c r="H5837" s="270">
        <v>0</v>
      </c>
    </row>
    <row r="5838" spans="1:8">
      <c r="A5838" s="268">
        <v>42248</v>
      </c>
      <c r="B5838" s="269" t="s">
        <v>189</v>
      </c>
      <c r="C5838" s="270">
        <v>0</v>
      </c>
      <c r="D5838" s="270">
        <v>0</v>
      </c>
      <c r="E5838" s="270">
        <v>0</v>
      </c>
      <c r="F5838" s="270">
        <v>0</v>
      </c>
      <c r="G5838" s="270">
        <v>0</v>
      </c>
      <c r="H5838" s="270">
        <v>0</v>
      </c>
    </row>
    <row r="5839" spans="1:8">
      <c r="A5839" s="268">
        <v>42248</v>
      </c>
      <c r="B5839" s="269" t="s">
        <v>190</v>
      </c>
      <c r="C5839" s="270">
        <v>0</v>
      </c>
      <c r="D5839" s="270">
        <v>0</v>
      </c>
      <c r="E5839" s="270">
        <v>0</v>
      </c>
      <c r="F5839" s="270">
        <v>0</v>
      </c>
      <c r="G5839" s="270">
        <v>0</v>
      </c>
      <c r="H5839" s="270">
        <v>0</v>
      </c>
    </row>
    <row r="5840" spans="1:8">
      <c r="A5840" s="268">
        <v>42248</v>
      </c>
      <c r="B5840" s="269" t="s">
        <v>191</v>
      </c>
      <c r="C5840" s="270">
        <v>0</v>
      </c>
      <c r="D5840" s="270">
        <v>0</v>
      </c>
      <c r="E5840" s="270">
        <v>0</v>
      </c>
      <c r="F5840" s="270">
        <v>0</v>
      </c>
      <c r="G5840" s="270">
        <v>0</v>
      </c>
      <c r="H5840" s="270">
        <v>0</v>
      </c>
    </row>
    <row r="5841" spans="1:8">
      <c r="A5841" s="268">
        <v>42248</v>
      </c>
      <c r="B5841" s="269" t="s">
        <v>192</v>
      </c>
      <c r="C5841" s="270">
        <v>395.40214999999995</v>
      </c>
      <c r="D5841" s="270">
        <v>154.8938</v>
      </c>
      <c r="E5841" s="270">
        <v>69.246099999999998</v>
      </c>
      <c r="F5841" s="270">
        <v>5.8258999999999999</v>
      </c>
      <c r="G5841" s="270">
        <v>77.69765000000001</v>
      </c>
      <c r="H5841" s="270">
        <v>703.0655999999999</v>
      </c>
    </row>
    <row r="5842" spans="1:8">
      <c r="A5842" s="268">
        <v>42248</v>
      </c>
      <c r="B5842" s="269" t="s">
        <v>193</v>
      </c>
      <c r="C5842" s="270">
        <v>2187.5489499999999</v>
      </c>
      <c r="D5842" s="270">
        <v>856.94619999999998</v>
      </c>
      <c r="E5842" s="270">
        <v>383.1001</v>
      </c>
      <c r="F5842" s="270">
        <v>32.231999999999999</v>
      </c>
      <c r="G5842" s="270">
        <v>429.85774999999995</v>
      </c>
      <c r="H5842" s="270">
        <v>3889.6850000000004</v>
      </c>
    </row>
    <row r="5843" spans="1:8">
      <c r="A5843" s="268">
        <v>42248</v>
      </c>
      <c r="B5843" s="269" t="s">
        <v>65</v>
      </c>
      <c r="C5843" s="270">
        <v>4431.5846499999998</v>
      </c>
      <c r="D5843" s="270">
        <v>1736.02045</v>
      </c>
      <c r="E5843" s="270">
        <v>776.09249999999997</v>
      </c>
      <c r="F5843" s="270">
        <v>65.296999999999997</v>
      </c>
      <c r="G5843" s="270">
        <v>870.81479999999999</v>
      </c>
      <c r="H5843" s="270">
        <v>7879.8093999999992</v>
      </c>
    </row>
    <row r="5844" spans="1:8">
      <c r="A5844" s="268">
        <v>42248</v>
      </c>
      <c r="B5844" s="269" t="s">
        <v>194</v>
      </c>
      <c r="C5844" s="270">
        <v>8929.9257500000003</v>
      </c>
      <c r="D5844" s="270">
        <v>3498.1920000000005</v>
      </c>
      <c r="E5844" s="270">
        <v>1563.8750500000001</v>
      </c>
      <c r="F5844" s="270">
        <v>131.57745</v>
      </c>
      <c r="G5844" s="270">
        <v>1754.74765</v>
      </c>
      <c r="H5844" s="270">
        <v>15878.3179</v>
      </c>
    </row>
    <row r="5845" spans="1:8">
      <c r="A5845" s="268">
        <v>42248</v>
      </c>
      <c r="B5845" s="269" t="s">
        <v>195</v>
      </c>
      <c r="C5845" s="270">
        <v>13551.509199999999</v>
      </c>
      <c r="D5845" s="270">
        <v>5308.64185</v>
      </c>
      <c r="E5845" s="270">
        <v>2373.2416499999999</v>
      </c>
      <c r="F5845" s="270">
        <v>199.67435</v>
      </c>
      <c r="G5845" s="270">
        <v>2662.8969999999999</v>
      </c>
      <c r="H5845" s="270">
        <v>24095.964049999999</v>
      </c>
    </row>
    <row r="5846" spans="1:8">
      <c r="A5846" s="268">
        <v>42248</v>
      </c>
      <c r="B5846" s="269" t="s">
        <v>196</v>
      </c>
      <c r="C5846" s="270">
        <v>15764.7341</v>
      </c>
      <c r="D5846" s="270">
        <v>6175.6460999999999</v>
      </c>
      <c r="E5846" s="270">
        <v>2760.8382499999998</v>
      </c>
      <c r="F5846" s="270">
        <v>232.28544999999997</v>
      </c>
      <c r="G5846" s="270">
        <v>3097.80035</v>
      </c>
      <c r="H5846" s="270">
        <v>28031.304249999997</v>
      </c>
    </row>
    <row r="5847" spans="1:8">
      <c r="A5847" s="268">
        <v>42248</v>
      </c>
      <c r="B5847" s="269" t="s">
        <v>197</v>
      </c>
      <c r="C5847" s="270">
        <v>15569.60045</v>
      </c>
      <c r="D5847" s="270">
        <v>6099.2047499999999</v>
      </c>
      <c r="E5847" s="270">
        <v>2726.6648499999997</v>
      </c>
      <c r="F5847" s="270">
        <v>229.40989999999999</v>
      </c>
      <c r="G5847" s="270">
        <v>3059.4560000000001</v>
      </c>
      <c r="H5847" s="270">
        <v>27684.335950000001</v>
      </c>
    </row>
    <row r="5848" spans="1:8">
      <c r="A5848" s="268">
        <v>42248</v>
      </c>
      <c r="B5848" s="269" t="s">
        <v>198</v>
      </c>
      <c r="C5848" s="270">
        <v>16057.434149999997</v>
      </c>
      <c r="D5848" s="270">
        <v>6290.3077000000003</v>
      </c>
      <c r="E5848" s="270">
        <v>2812.0974999999999</v>
      </c>
      <c r="F5848" s="270">
        <v>236.59750000000003</v>
      </c>
      <c r="G5848" s="270">
        <v>3155.3164500000003</v>
      </c>
      <c r="H5848" s="270">
        <v>28551.753299999997</v>
      </c>
    </row>
    <row r="5849" spans="1:8">
      <c r="A5849" s="268">
        <v>42248</v>
      </c>
      <c r="B5849" s="269" t="s">
        <v>199</v>
      </c>
      <c r="C5849" s="270">
        <v>15374.4668</v>
      </c>
      <c r="D5849" s="270">
        <v>6022.7633999999998</v>
      </c>
      <c r="E5849" s="270">
        <v>2692.49145</v>
      </c>
      <c r="F5849" s="270">
        <v>226.53435000000002</v>
      </c>
      <c r="G5849" s="270">
        <v>3021.1116499999998</v>
      </c>
      <c r="H5849" s="270">
        <v>27337.367649999997</v>
      </c>
    </row>
    <row r="5850" spans="1:8">
      <c r="A5850" s="268">
        <v>42248</v>
      </c>
      <c r="B5850" s="269" t="s">
        <v>200</v>
      </c>
      <c r="C5850" s="270">
        <v>12293.41145</v>
      </c>
      <c r="D5850" s="270">
        <v>4815.79655</v>
      </c>
      <c r="E5850" s="270">
        <v>2152.9140000000002</v>
      </c>
      <c r="F5850" s="270">
        <v>181.13669999999999</v>
      </c>
      <c r="G5850" s="270">
        <v>2415.67875</v>
      </c>
      <c r="H5850" s="270">
        <v>21858.937449999998</v>
      </c>
    </row>
    <row r="5851" spans="1:8">
      <c r="A5851" s="268">
        <v>42248</v>
      </c>
      <c r="B5851" s="269" t="s">
        <v>201</v>
      </c>
      <c r="C5851" s="270">
        <v>8488.3073999999997</v>
      </c>
      <c r="D5851" s="270">
        <v>3325.1932000000002</v>
      </c>
      <c r="E5851" s="270">
        <v>1486.5361</v>
      </c>
      <c r="F5851" s="270">
        <v>125.07069999999999</v>
      </c>
      <c r="G5851" s="270">
        <v>1667.9685999999999</v>
      </c>
      <c r="H5851" s="270">
        <v>15093.076000000001</v>
      </c>
    </row>
    <row r="5852" spans="1:8">
      <c r="A5852" s="268">
        <v>42248</v>
      </c>
      <c r="B5852" s="269" t="s">
        <v>202</v>
      </c>
      <c r="C5852" s="270">
        <v>3635.6454999999996</v>
      </c>
      <c r="D5852" s="270">
        <v>1424.2209</v>
      </c>
      <c r="E5852" s="270">
        <v>636.70099999999991</v>
      </c>
      <c r="F5852" s="270">
        <v>53.56955</v>
      </c>
      <c r="G5852" s="270">
        <v>714.41139999999996</v>
      </c>
      <c r="H5852" s="270">
        <v>6464.5483499999991</v>
      </c>
    </row>
    <row r="5853" spans="1:8">
      <c r="A5853" s="268">
        <v>42248</v>
      </c>
      <c r="B5853" s="269" t="s">
        <v>203</v>
      </c>
      <c r="C5853" s="270">
        <v>1027.01845</v>
      </c>
      <c r="D5853" s="270">
        <v>402.322</v>
      </c>
      <c r="E5853" s="270">
        <v>179.85915</v>
      </c>
      <c r="F5853" s="270">
        <v>15.13255</v>
      </c>
      <c r="G5853" s="270">
        <v>201.81125</v>
      </c>
      <c r="H5853" s="270">
        <v>1826.1433999999999</v>
      </c>
    </row>
    <row r="5854" spans="1:8">
      <c r="A5854" s="268">
        <v>42248</v>
      </c>
      <c r="B5854" s="269" t="s">
        <v>204</v>
      </c>
      <c r="C5854" s="270">
        <v>66.756450000000001</v>
      </c>
      <c r="D5854" s="270">
        <v>26.1511</v>
      </c>
      <c r="E5854" s="270">
        <v>11.690899999999999</v>
      </c>
      <c r="F5854" s="270">
        <v>0.98345000000000005</v>
      </c>
      <c r="G5854" s="270">
        <v>13.11805</v>
      </c>
      <c r="H5854" s="270">
        <v>118.69994999999999</v>
      </c>
    </row>
    <row r="5855" spans="1:8">
      <c r="A5855" s="268">
        <v>42248</v>
      </c>
      <c r="B5855" s="269" t="s">
        <v>205</v>
      </c>
      <c r="C5855" s="270">
        <v>0</v>
      </c>
      <c r="D5855" s="270">
        <v>0</v>
      </c>
      <c r="E5855" s="270">
        <v>0</v>
      </c>
      <c r="F5855" s="270">
        <v>0</v>
      </c>
      <c r="G5855" s="270">
        <v>0</v>
      </c>
      <c r="H5855" s="270">
        <v>0</v>
      </c>
    </row>
    <row r="5856" spans="1:8">
      <c r="A5856" s="268">
        <v>42248</v>
      </c>
      <c r="B5856" s="269" t="s">
        <v>71</v>
      </c>
      <c r="C5856" s="270">
        <v>0</v>
      </c>
      <c r="D5856" s="270">
        <v>0</v>
      </c>
      <c r="E5856" s="270">
        <v>0</v>
      </c>
      <c r="F5856" s="270">
        <v>0</v>
      </c>
      <c r="G5856" s="270">
        <v>0</v>
      </c>
      <c r="H5856" s="270">
        <v>0</v>
      </c>
    </row>
    <row r="5857" spans="1:8">
      <c r="A5857" s="268">
        <v>42248</v>
      </c>
      <c r="B5857" s="269" t="s">
        <v>206</v>
      </c>
      <c r="C5857" s="270">
        <v>0</v>
      </c>
      <c r="D5857" s="270">
        <v>0</v>
      </c>
      <c r="E5857" s="270">
        <v>0</v>
      </c>
      <c r="F5857" s="270">
        <v>0</v>
      </c>
      <c r="G5857" s="270">
        <v>0</v>
      </c>
      <c r="H5857" s="270">
        <v>0</v>
      </c>
    </row>
    <row r="5858" spans="1:8">
      <c r="A5858" s="268">
        <v>42249</v>
      </c>
      <c r="B5858" s="269" t="s">
        <v>185</v>
      </c>
      <c r="C5858" s="270">
        <v>0</v>
      </c>
      <c r="D5858" s="270">
        <v>0</v>
      </c>
      <c r="E5858" s="270">
        <v>0</v>
      </c>
      <c r="F5858" s="270">
        <v>0</v>
      </c>
      <c r="G5858" s="270">
        <v>0</v>
      </c>
      <c r="H5858" s="270">
        <v>0</v>
      </c>
    </row>
    <row r="5859" spans="1:8">
      <c r="A5859" s="268">
        <v>42249</v>
      </c>
      <c r="B5859" s="269" t="s">
        <v>186</v>
      </c>
      <c r="C5859" s="270">
        <v>0</v>
      </c>
      <c r="D5859" s="270">
        <v>0</v>
      </c>
      <c r="E5859" s="270">
        <v>0</v>
      </c>
      <c r="F5859" s="270">
        <v>0</v>
      </c>
      <c r="G5859" s="270">
        <v>0</v>
      </c>
      <c r="H5859" s="270">
        <v>0</v>
      </c>
    </row>
    <row r="5860" spans="1:8">
      <c r="A5860" s="268">
        <v>42249</v>
      </c>
      <c r="B5860" s="269" t="s">
        <v>187</v>
      </c>
      <c r="C5860" s="270">
        <v>0</v>
      </c>
      <c r="D5860" s="270">
        <v>0</v>
      </c>
      <c r="E5860" s="270">
        <v>0</v>
      </c>
      <c r="F5860" s="270">
        <v>0</v>
      </c>
      <c r="G5860" s="270">
        <v>0</v>
      </c>
      <c r="H5860" s="270">
        <v>0</v>
      </c>
    </row>
    <row r="5861" spans="1:8">
      <c r="A5861" s="268">
        <v>42249</v>
      </c>
      <c r="B5861" s="269" t="s">
        <v>188</v>
      </c>
      <c r="C5861" s="270">
        <v>0</v>
      </c>
      <c r="D5861" s="270">
        <v>0</v>
      </c>
      <c r="E5861" s="270">
        <v>0</v>
      </c>
      <c r="F5861" s="270">
        <v>0</v>
      </c>
      <c r="G5861" s="270">
        <v>0</v>
      </c>
      <c r="H5861" s="270">
        <v>0</v>
      </c>
    </row>
    <row r="5862" spans="1:8">
      <c r="A5862" s="268">
        <v>42249</v>
      </c>
      <c r="B5862" s="269" t="s">
        <v>189</v>
      </c>
      <c r="C5862" s="270">
        <v>0</v>
      </c>
      <c r="D5862" s="270">
        <v>0</v>
      </c>
      <c r="E5862" s="270">
        <v>0</v>
      </c>
      <c r="F5862" s="270">
        <v>0</v>
      </c>
      <c r="G5862" s="270">
        <v>0</v>
      </c>
      <c r="H5862" s="270">
        <v>0</v>
      </c>
    </row>
    <row r="5863" spans="1:8">
      <c r="A5863" s="268">
        <v>42249</v>
      </c>
      <c r="B5863" s="269" t="s">
        <v>190</v>
      </c>
      <c r="C5863" s="270">
        <v>0</v>
      </c>
      <c r="D5863" s="270">
        <v>0</v>
      </c>
      <c r="E5863" s="270">
        <v>0</v>
      </c>
      <c r="F5863" s="270">
        <v>0</v>
      </c>
      <c r="G5863" s="270">
        <v>0</v>
      </c>
      <c r="H5863" s="270">
        <v>0</v>
      </c>
    </row>
    <row r="5864" spans="1:8">
      <c r="A5864" s="268">
        <v>42249</v>
      </c>
      <c r="B5864" s="269" t="s">
        <v>191</v>
      </c>
      <c r="C5864" s="270">
        <v>0</v>
      </c>
      <c r="D5864" s="270">
        <v>0</v>
      </c>
      <c r="E5864" s="270">
        <v>0</v>
      </c>
      <c r="F5864" s="270">
        <v>0</v>
      </c>
      <c r="G5864" s="270">
        <v>0</v>
      </c>
      <c r="H5864" s="270">
        <v>0</v>
      </c>
    </row>
    <row r="5865" spans="1:8">
      <c r="A5865" s="268">
        <v>42249</v>
      </c>
      <c r="B5865" s="269" t="s">
        <v>192</v>
      </c>
      <c r="C5865" s="270">
        <v>446.75319999999999</v>
      </c>
      <c r="D5865" s="270">
        <v>175.00989999999999</v>
      </c>
      <c r="E5865" s="270">
        <v>78.239100000000008</v>
      </c>
      <c r="F5865" s="270">
        <v>6.5823999999999998</v>
      </c>
      <c r="G5865" s="270">
        <v>87.787999999999997</v>
      </c>
      <c r="H5865" s="270">
        <v>794.37260000000003</v>
      </c>
    </row>
    <row r="5866" spans="1:8">
      <c r="A5866" s="268">
        <v>42249</v>
      </c>
      <c r="B5866" s="269" t="s">
        <v>193</v>
      </c>
      <c r="C5866" s="270">
        <v>2608.6270500000001</v>
      </c>
      <c r="D5866" s="270">
        <v>1021.8980499999999</v>
      </c>
      <c r="E5866" s="270">
        <v>456.84185000000002</v>
      </c>
      <c r="F5866" s="270">
        <v>38.436999999999998</v>
      </c>
      <c r="G5866" s="270">
        <v>512.60014999999999</v>
      </c>
      <c r="H5866" s="270">
        <v>4638.4041000000007</v>
      </c>
    </row>
    <row r="5867" spans="1:8">
      <c r="A5867" s="268">
        <v>42249</v>
      </c>
      <c r="B5867" s="269" t="s">
        <v>65</v>
      </c>
      <c r="C5867" s="270">
        <v>6249.4073999999991</v>
      </c>
      <c r="D5867" s="270">
        <v>2448.1309000000001</v>
      </c>
      <c r="E5867" s="270">
        <v>1094.443</v>
      </c>
      <c r="F5867" s="270">
        <v>92.08135</v>
      </c>
      <c r="G5867" s="270">
        <v>1228.0205000000001</v>
      </c>
      <c r="H5867" s="270">
        <v>11112.083149999999</v>
      </c>
    </row>
    <row r="5868" spans="1:8">
      <c r="A5868" s="268">
        <v>42249</v>
      </c>
      <c r="B5868" s="269" t="s">
        <v>194</v>
      </c>
      <c r="C5868" s="270">
        <v>10470.45385</v>
      </c>
      <c r="D5868" s="270">
        <v>4101.6750000000002</v>
      </c>
      <c r="E5868" s="270">
        <v>1833.6641999999999</v>
      </c>
      <c r="F5868" s="270">
        <v>154.27670000000001</v>
      </c>
      <c r="G5868" s="270">
        <v>2057.4640999999997</v>
      </c>
      <c r="H5868" s="270">
        <v>18617.53385</v>
      </c>
    </row>
    <row r="5869" spans="1:8">
      <c r="A5869" s="268">
        <v>42249</v>
      </c>
      <c r="B5869" s="269" t="s">
        <v>195</v>
      </c>
      <c r="C5869" s="270">
        <v>13156.107049999999</v>
      </c>
      <c r="D5869" s="270">
        <v>5153.7471999999998</v>
      </c>
      <c r="E5869" s="270">
        <v>2303.9955500000001</v>
      </c>
      <c r="F5869" s="270">
        <v>193.84844999999999</v>
      </c>
      <c r="G5869" s="270">
        <v>2585.2001999999998</v>
      </c>
      <c r="H5869" s="270">
        <v>23392.898449999997</v>
      </c>
    </row>
    <row r="5870" spans="1:8">
      <c r="A5870" s="268">
        <v>42249</v>
      </c>
      <c r="B5870" s="269" t="s">
        <v>196</v>
      </c>
      <c r="C5870" s="270">
        <v>15199.8734</v>
      </c>
      <c r="D5870" s="270">
        <v>5954.3689999999997</v>
      </c>
      <c r="E5870" s="270">
        <v>2661.91525</v>
      </c>
      <c r="F5870" s="270">
        <v>223.96225000000001</v>
      </c>
      <c r="G5870" s="270">
        <v>2986.80395</v>
      </c>
      <c r="H5870" s="270">
        <v>27026.923849999999</v>
      </c>
    </row>
    <row r="5871" spans="1:8">
      <c r="A5871" s="268">
        <v>42249</v>
      </c>
      <c r="B5871" s="269" t="s">
        <v>197</v>
      </c>
      <c r="C5871" s="270">
        <v>15338.521149999999</v>
      </c>
      <c r="D5871" s="270">
        <v>6008.6822999999995</v>
      </c>
      <c r="E5871" s="270">
        <v>2686.1963500000002</v>
      </c>
      <c r="F5871" s="270">
        <v>226.00479999999996</v>
      </c>
      <c r="G5871" s="270">
        <v>3014.0481499999996</v>
      </c>
      <c r="H5871" s="270">
        <v>27273.452749999997</v>
      </c>
    </row>
    <row r="5872" spans="1:8">
      <c r="A5872" s="268">
        <v>42249</v>
      </c>
      <c r="B5872" s="269" t="s">
        <v>198</v>
      </c>
      <c r="C5872" s="270">
        <v>15918.786399999999</v>
      </c>
      <c r="D5872" s="270">
        <v>6235.9943999999996</v>
      </c>
      <c r="E5872" s="270">
        <v>2787.8164000000002</v>
      </c>
      <c r="F5872" s="270">
        <v>234.55494999999999</v>
      </c>
      <c r="G5872" s="270">
        <v>3128.0713999999998</v>
      </c>
      <c r="H5872" s="270">
        <v>28305.223549999999</v>
      </c>
    </row>
    <row r="5873" spans="1:8">
      <c r="A5873" s="268">
        <v>42249</v>
      </c>
      <c r="B5873" s="269" t="s">
        <v>199</v>
      </c>
      <c r="C5873" s="270">
        <v>13176.647300000001</v>
      </c>
      <c r="D5873" s="270">
        <v>5161.7941499999997</v>
      </c>
      <c r="E5873" s="270">
        <v>2307.5927499999998</v>
      </c>
      <c r="F5873" s="270">
        <v>194.15105</v>
      </c>
      <c r="G5873" s="270">
        <v>2589.2359999999999</v>
      </c>
      <c r="H5873" s="270">
        <v>23429.421249999996</v>
      </c>
    </row>
    <row r="5874" spans="1:8">
      <c r="A5874" s="268">
        <v>42249</v>
      </c>
      <c r="B5874" s="269" t="s">
        <v>200</v>
      </c>
      <c r="C5874" s="270">
        <v>10752.883349999998</v>
      </c>
      <c r="D5874" s="270">
        <v>4212.3135499999999</v>
      </c>
      <c r="E5874" s="270">
        <v>1883.1257000000001</v>
      </c>
      <c r="F5874" s="270">
        <v>158.4383</v>
      </c>
      <c r="G5874" s="270">
        <v>2112.9623000000001</v>
      </c>
      <c r="H5874" s="270">
        <v>19119.723199999997</v>
      </c>
    </row>
    <row r="5875" spans="1:8">
      <c r="A5875" s="268">
        <v>42249</v>
      </c>
      <c r="B5875" s="269" t="s">
        <v>201</v>
      </c>
      <c r="C5875" s="270">
        <v>6470.2161500000002</v>
      </c>
      <c r="D5875" s="270">
        <v>2534.6303000000003</v>
      </c>
      <c r="E5875" s="270">
        <v>1133.1129000000001</v>
      </c>
      <c r="F5875" s="270">
        <v>95.335149999999999</v>
      </c>
      <c r="G5875" s="270">
        <v>1271.4096</v>
      </c>
      <c r="H5875" s="270">
        <v>11504.704099999999</v>
      </c>
    </row>
    <row r="5876" spans="1:8">
      <c r="A5876" s="268">
        <v>42249</v>
      </c>
      <c r="B5876" s="269" t="s">
        <v>202</v>
      </c>
      <c r="C5876" s="270">
        <v>3399.4313499999998</v>
      </c>
      <c r="D5876" s="270">
        <v>1331.6865</v>
      </c>
      <c r="E5876" s="270">
        <v>595.33405000000005</v>
      </c>
      <c r="F5876" s="270">
        <v>50.088799999999999</v>
      </c>
      <c r="G5876" s="270">
        <v>667.99459999999999</v>
      </c>
      <c r="H5876" s="270">
        <v>6044.5353000000005</v>
      </c>
    </row>
    <row r="5877" spans="1:8">
      <c r="A5877" s="268">
        <v>42249</v>
      </c>
      <c r="B5877" s="269" t="s">
        <v>203</v>
      </c>
      <c r="C5877" s="270">
        <v>852.42504999999994</v>
      </c>
      <c r="D5877" s="270">
        <v>333.92759999999998</v>
      </c>
      <c r="E5877" s="270">
        <v>149.28295</v>
      </c>
      <c r="F5877" s="270">
        <v>12.560449999999999</v>
      </c>
      <c r="G5877" s="270">
        <v>167.50354999999999</v>
      </c>
      <c r="H5877" s="270">
        <v>1515.6995999999999</v>
      </c>
    </row>
    <row r="5878" spans="1:8">
      <c r="A5878" s="268">
        <v>42249</v>
      </c>
      <c r="B5878" s="269" t="s">
        <v>204</v>
      </c>
      <c r="C5878" s="270">
        <v>30.810799999999997</v>
      </c>
      <c r="D5878" s="270">
        <v>12.069999999999999</v>
      </c>
      <c r="E5878" s="270">
        <v>5.3957999999999995</v>
      </c>
      <c r="F5878" s="270">
        <v>0.45390000000000003</v>
      </c>
      <c r="G5878" s="270">
        <v>6.0545499999999999</v>
      </c>
      <c r="H5878" s="270">
        <v>54.785049999999991</v>
      </c>
    </row>
    <row r="5879" spans="1:8">
      <c r="A5879" s="268">
        <v>42249</v>
      </c>
      <c r="B5879" s="269" t="s">
        <v>205</v>
      </c>
      <c r="C5879" s="270">
        <v>0</v>
      </c>
      <c r="D5879" s="270">
        <v>0</v>
      </c>
      <c r="E5879" s="270">
        <v>0</v>
      </c>
      <c r="F5879" s="270">
        <v>0</v>
      </c>
      <c r="G5879" s="270">
        <v>0</v>
      </c>
      <c r="H5879" s="270">
        <v>0</v>
      </c>
    </row>
    <row r="5880" spans="1:8">
      <c r="A5880" s="268">
        <v>42249</v>
      </c>
      <c r="B5880" s="269" t="s">
        <v>71</v>
      </c>
      <c r="C5880" s="270">
        <v>0</v>
      </c>
      <c r="D5880" s="270">
        <v>0</v>
      </c>
      <c r="E5880" s="270">
        <v>0</v>
      </c>
      <c r="F5880" s="270">
        <v>0</v>
      </c>
      <c r="G5880" s="270">
        <v>0</v>
      </c>
      <c r="H5880" s="270">
        <v>0</v>
      </c>
    </row>
    <row r="5881" spans="1:8">
      <c r="A5881" s="268">
        <v>42249</v>
      </c>
      <c r="B5881" s="269" t="s">
        <v>206</v>
      </c>
      <c r="C5881" s="270">
        <v>0</v>
      </c>
      <c r="D5881" s="270">
        <v>0</v>
      </c>
      <c r="E5881" s="270">
        <v>0</v>
      </c>
      <c r="F5881" s="270">
        <v>0</v>
      </c>
      <c r="G5881" s="270">
        <v>0</v>
      </c>
      <c r="H5881" s="270">
        <v>0</v>
      </c>
    </row>
    <row r="5882" spans="1:8">
      <c r="A5882" s="268">
        <v>42250</v>
      </c>
      <c r="B5882" s="269" t="s">
        <v>185</v>
      </c>
      <c r="C5882" s="270">
        <v>0</v>
      </c>
      <c r="D5882" s="270">
        <v>0</v>
      </c>
      <c r="E5882" s="270">
        <v>0</v>
      </c>
      <c r="F5882" s="270">
        <v>0</v>
      </c>
      <c r="G5882" s="270">
        <v>0</v>
      </c>
      <c r="H5882" s="270">
        <v>0</v>
      </c>
    </row>
    <row r="5883" spans="1:8">
      <c r="A5883" s="268">
        <v>42250</v>
      </c>
      <c r="B5883" s="269" t="s">
        <v>186</v>
      </c>
      <c r="C5883" s="270">
        <v>0</v>
      </c>
      <c r="D5883" s="270">
        <v>0</v>
      </c>
      <c r="E5883" s="270">
        <v>0</v>
      </c>
      <c r="F5883" s="270">
        <v>0</v>
      </c>
      <c r="G5883" s="270">
        <v>0</v>
      </c>
      <c r="H5883" s="270">
        <v>0</v>
      </c>
    </row>
    <row r="5884" spans="1:8">
      <c r="A5884" s="268">
        <v>42250</v>
      </c>
      <c r="B5884" s="269" t="s">
        <v>187</v>
      </c>
      <c r="C5884" s="270">
        <v>0</v>
      </c>
      <c r="D5884" s="270">
        <v>0</v>
      </c>
      <c r="E5884" s="270">
        <v>0</v>
      </c>
      <c r="F5884" s="270">
        <v>0</v>
      </c>
      <c r="G5884" s="270">
        <v>0</v>
      </c>
      <c r="H5884" s="270">
        <v>0</v>
      </c>
    </row>
    <row r="5885" spans="1:8">
      <c r="A5885" s="268">
        <v>42250</v>
      </c>
      <c r="B5885" s="269" t="s">
        <v>188</v>
      </c>
      <c r="C5885" s="270">
        <v>0</v>
      </c>
      <c r="D5885" s="270">
        <v>0</v>
      </c>
      <c r="E5885" s="270">
        <v>0</v>
      </c>
      <c r="F5885" s="270">
        <v>0</v>
      </c>
      <c r="G5885" s="270">
        <v>0</v>
      </c>
      <c r="H5885" s="270">
        <v>0</v>
      </c>
    </row>
    <row r="5886" spans="1:8">
      <c r="A5886" s="268">
        <v>42250</v>
      </c>
      <c r="B5886" s="269" t="s">
        <v>189</v>
      </c>
      <c r="C5886" s="270">
        <v>0</v>
      </c>
      <c r="D5886" s="270">
        <v>0</v>
      </c>
      <c r="E5886" s="270">
        <v>0</v>
      </c>
      <c r="F5886" s="270">
        <v>0</v>
      </c>
      <c r="G5886" s="270">
        <v>0</v>
      </c>
      <c r="H5886" s="270">
        <v>0</v>
      </c>
    </row>
    <row r="5887" spans="1:8">
      <c r="A5887" s="268">
        <v>42250</v>
      </c>
      <c r="B5887" s="269" t="s">
        <v>190</v>
      </c>
      <c r="C5887" s="270">
        <v>0</v>
      </c>
      <c r="D5887" s="270">
        <v>0</v>
      </c>
      <c r="E5887" s="270">
        <v>0</v>
      </c>
      <c r="F5887" s="270">
        <v>0</v>
      </c>
      <c r="G5887" s="270">
        <v>0</v>
      </c>
      <c r="H5887" s="270">
        <v>0</v>
      </c>
    </row>
    <row r="5888" spans="1:8">
      <c r="A5888" s="268">
        <v>42250</v>
      </c>
      <c r="B5888" s="269" t="s">
        <v>191</v>
      </c>
      <c r="C5888" s="270">
        <v>0</v>
      </c>
      <c r="D5888" s="270">
        <v>0</v>
      </c>
      <c r="E5888" s="270">
        <v>0</v>
      </c>
      <c r="F5888" s="270">
        <v>0</v>
      </c>
      <c r="G5888" s="270">
        <v>0</v>
      </c>
      <c r="H5888" s="270">
        <v>0</v>
      </c>
    </row>
    <row r="5889" spans="1:8">
      <c r="A5889" s="268">
        <v>42250</v>
      </c>
      <c r="B5889" s="269" t="s">
        <v>192</v>
      </c>
      <c r="C5889" s="270">
        <v>292.70004999999998</v>
      </c>
      <c r="D5889" s="270">
        <v>114.66159999999998</v>
      </c>
      <c r="E5889" s="270">
        <v>51.260099999999994</v>
      </c>
      <c r="F5889" s="270">
        <v>4.3129</v>
      </c>
      <c r="G5889" s="270">
        <v>57.516099999999994</v>
      </c>
      <c r="H5889" s="270">
        <v>520.45075000000008</v>
      </c>
    </row>
    <row r="5890" spans="1:8">
      <c r="A5890" s="268">
        <v>42250</v>
      </c>
      <c r="B5890" s="269" t="s">
        <v>193</v>
      </c>
      <c r="C5890" s="270">
        <v>2454.5738999999999</v>
      </c>
      <c r="D5890" s="270">
        <v>961.5497499999999</v>
      </c>
      <c r="E5890" s="270">
        <v>429.86369999999999</v>
      </c>
      <c r="F5890" s="270">
        <v>36.166649999999997</v>
      </c>
      <c r="G5890" s="270">
        <v>482.32825000000003</v>
      </c>
      <c r="H5890" s="270">
        <v>4364.4822499999991</v>
      </c>
    </row>
    <row r="5891" spans="1:8">
      <c r="A5891" s="268">
        <v>42250</v>
      </c>
      <c r="B5891" s="269" t="s">
        <v>65</v>
      </c>
      <c r="C5891" s="270">
        <v>6382.9202999999998</v>
      </c>
      <c r="D5891" s="270">
        <v>2500.4322499999998</v>
      </c>
      <c r="E5891" s="270">
        <v>1117.8247999999999</v>
      </c>
      <c r="F5891" s="270">
        <v>94.049099999999996</v>
      </c>
      <c r="G5891" s="270">
        <v>1254.25575</v>
      </c>
      <c r="H5891" s="270">
        <v>11349.4822</v>
      </c>
    </row>
    <row r="5892" spans="1:8">
      <c r="A5892" s="268">
        <v>42250</v>
      </c>
      <c r="B5892" s="269" t="s">
        <v>194</v>
      </c>
      <c r="C5892" s="270">
        <v>10686.126900000001</v>
      </c>
      <c r="D5892" s="270">
        <v>4186.1624499999998</v>
      </c>
      <c r="E5892" s="270">
        <v>1871.4348</v>
      </c>
      <c r="F5892" s="270">
        <v>157.45485000000002</v>
      </c>
      <c r="G5892" s="270">
        <v>2099.8442500000001</v>
      </c>
      <c r="H5892" s="270">
        <v>19001.023250000002</v>
      </c>
    </row>
    <row r="5893" spans="1:8">
      <c r="A5893" s="268">
        <v>42250</v>
      </c>
      <c r="B5893" s="269" t="s">
        <v>195</v>
      </c>
      <c r="C5893" s="270">
        <v>13741.507149999999</v>
      </c>
      <c r="D5893" s="270">
        <v>5383.07125</v>
      </c>
      <c r="E5893" s="270">
        <v>2406.51575</v>
      </c>
      <c r="F5893" s="270">
        <v>202.47425000000001</v>
      </c>
      <c r="G5893" s="270">
        <v>2700.2323999999999</v>
      </c>
      <c r="H5893" s="270">
        <v>24433.800800000001</v>
      </c>
    </row>
    <row r="5894" spans="1:8">
      <c r="A5894" s="268">
        <v>42250</v>
      </c>
      <c r="B5894" s="269" t="s">
        <v>196</v>
      </c>
      <c r="C5894" s="270">
        <v>14039.3429</v>
      </c>
      <c r="D5894" s="270">
        <v>5499.7447999999995</v>
      </c>
      <c r="E5894" s="270">
        <v>2458.6743000000001</v>
      </c>
      <c r="F5894" s="270">
        <v>206.86194999999998</v>
      </c>
      <c r="G5894" s="270">
        <v>2758.7574500000001</v>
      </c>
      <c r="H5894" s="270">
        <v>24963.381400000002</v>
      </c>
    </row>
    <row r="5895" spans="1:8">
      <c r="A5895" s="268">
        <v>42250</v>
      </c>
      <c r="B5895" s="269" t="s">
        <v>197</v>
      </c>
      <c r="C5895" s="270">
        <v>14588.797350000001</v>
      </c>
      <c r="D5895" s="270">
        <v>5714.9868999999999</v>
      </c>
      <c r="E5895" s="270">
        <v>2554.8994000000002</v>
      </c>
      <c r="F5895" s="270">
        <v>214.95820000000001</v>
      </c>
      <c r="G5895" s="270">
        <v>2866.72615</v>
      </c>
      <c r="H5895" s="270">
        <v>25940.367999999999</v>
      </c>
    </row>
    <row r="5896" spans="1:8">
      <c r="A5896" s="268">
        <v>42250</v>
      </c>
      <c r="B5896" s="269" t="s">
        <v>198</v>
      </c>
      <c r="C5896" s="270">
        <v>17069.047200000001</v>
      </c>
      <c r="D5896" s="270">
        <v>6686.5955499999991</v>
      </c>
      <c r="E5896" s="270">
        <v>2989.25875</v>
      </c>
      <c r="F5896" s="270">
        <v>251.50310000000002</v>
      </c>
      <c r="G5896" s="270">
        <v>3354.1</v>
      </c>
      <c r="H5896" s="270">
        <v>30350.504599999997</v>
      </c>
    </row>
    <row r="5897" spans="1:8">
      <c r="A5897" s="268">
        <v>42250</v>
      </c>
      <c r="B5897" s="269" t="s">
        <v>199</v>
      </c>
      <c r="C5897" s="270">
        <v>16201.21675</v>
      </c>
      <c r="D5897" s="270">
        <v>6346.6329500000002</v>
      </c>
      <c r="E5897" s="270">
        <v>2837.2779</v>
      </c>
      <c r="F5897" s="270">
        <v>238.71655000000001</v>
      </c>
      <c r="G5897" s="270">
        <v>3183.5696000000003</v>
      </c>
      <c r="H5897" s="270">
        <v>28807.413749999996</v>
      </c>
    </row>
    <row r="5898" spans="1:8">
      <c r="A5898" s="268">
        <v>42250</v>
      </c>
      <c r="B5898" s="269" t="s">
        <v>200</v>
      </c>
      <c r="C5898" s="270">
        <v>13628.53535</v>
      </c>
      <c r="D5898" s="270">
        <v>5338.8159999999998</v>
      </c>
      <c r="E5898" s="270">
        <v>2386.7311499999996</v>
      </c>
      <c r="F5898" s="270">
        <v>200.8091</v>
      </c>
      <c r="G5898" s="270">
        <v>2678.0329499999998</v>
      </c>
      <c r="H5898" s="270">
        <v>24232.924549999996</v>
      </c>
    </row>
    <row r="5899" spans="1:8">
      <c r="A5899" s="268">
        <v>42250</v>
      </c>
      <c r="B5899" s="269" t="s">
        <v>201</v>
      </c>
      <c r="C5899" s="270">
        <v>7810.4757499999996</v>
      </c>
      <c r="D5899" s="270">
        <v>3059.6608500000002</v>
      </c>
      <c r="E5899" s="270">
        <v>1367.8285000000001</v>
      </c>
      <c r="F5899" s="270">
        <v>115.08319999999999</v>
      </c>
      <c r="G5899" s="270">
        <v>1534.7736</v>
      </c>
      <c r="H5899" s="270">
        <v>13887.821899999999</v>
      </c>
    </row>
    <row r="5900" spans="1:8">
      <c r="A5900" s="268">
        <v>42250</v>
      </c>
      <c r="B5900" s="269" t="s">
        <v>202</v>
      </c>
      <c r="C5900" s="270">
        <v>3912.9401499999999</v>
      </c>
      <c r="D5900" s="270">
        <v>1532.8474999999999</v>
      </c>
      <c r="E5900" s="270">
        <v>685.26319999999998</v>
      </c>
      <c r="F5900" s="270">
        <v>57.655499999999996</v>
      </c>
      <c r="G5900" s="270">
        <v>768.89979999999991</v>
      </c>
      <c r="H5900" s="270">
        <v>6957.6061499999987</v>
      </c>
    </row>
    <row r="5901" spans="1:8">
      <c r="A5901" s="268">
        <v>42250</v>
      </c>
      <c r="B5901" s="269" t="s">
        <v>203</v>
      </c>
      <c r="C5901" s="270">
        <v>862.69560000000001</v>
      </c>
      <c r="D5901" s="270">
        <v>337.95065</v>
      </c>
      <c r="E5901" s="270">
        <v>151.08154999999999</v>
      </c>
      <c r="F5901" s="270">
        <v>12.71175</v>
      </c>
      <c r="G5901" s="270">
        <v>169.52145000000002</v>
      </c>
      <c r="H5901" s="270">
        <v>1533.9609999999998</v>
      </c>
    </row>
    <row r="5902" spans="1:8">
      <c r="A5902" s="268">
        <v>42250</v>
      </c>
      <c r="B5902" s="269" t="s">
        <v>204</v>
      </c>
      <c r="C5902" s="270">
        <v>35.945650000000001</v>
      </c>
      <c r="D5902" s="270">
        <v>14.081099999999999</v>
      </c>
      <c r="E5902" s="270">
        <v>6.2950999999999997</v>
      </c>
      <c r="F5902" s="270">
        <v>0.52954999999999997</v>
      </c>
      <c r="G5902" s="270">
        <v>7.0635000000000003</v>
      </c>
      <c r="H5902" s="270">
        <v>63.91490000000001</v>
      </c>
    </row>
    <row r="5903" spans="1:8">
      <c r="A5903" s="268">
        <v>42250</v>
      </c>
      <c r="B5903" s="269" t="s">
        <v>205</v>
      </c>
      <c r="C5903" s="270">
        <v>0</v>
      </c>
      <c r="D5903" s="270">
        <v>0</v>
      </c>
      <c r="E5903" s="270">
        <v>0</v>
      </c>
      <c r="F5903" s="270">
        <v>0</v>
      </c>
      <c r="G5903" s="270">
        <v>0</v>
      </c>
      <c r="H5903" s="270">
        <v>0</v>
      </c>
    </row>
    <row r="5904" spans="1:8">
      <c r="A5904" s="268">
        <v>42250</v>
      </c>
      <c r="B5904" s="269" t="s">
        <v>71</v>
      </c>
      <c r="C5904" s="270">
        <v>0</v>
      </c>
      <c r="D5904" s="270">
        <v>0</v>
      </c>
      <c r="E5904" s="270">
        <v>0</v>
      </c>
      <c r="F5904" s="270">
        <v>0</v>
      </c>
      <c r="G5904" s="270">
        <v>0</v>
      </c>
      <c r="H5904" s="270">
        <v>0</v>
      </c>
    </row>
    <row r="5905" spans="1:8">
      <c r="A5905" s="268">
        <v>42250</v>
      </c>
      <c r="B5905" s="269" t="s">
        <v>206</v>
      </c>
      <c r="C5905" s="270">
        <v>0</v>
      </c>
      <c r="D5905" s="270">
        <v>0</v>
      </c>
      <c r="E5905" s="270">
        <v>0</v>
      </c>
      <c r="F5905" s="270">
        <v>0</v>
      </c>
      <c r="G5905" s="270">
        <v>0</v>
      </c>
      <c r="H5905" s="270">
        <v>0</v>
      </c>
    </row>
    <row r="5906" spans="1:8">
      <c r="A5906" s="268">
        <v>42251</v>
      </c>
      <c r="B5906" s="269" t="s">
        <v>185</v>
      </c>
      <c r="C5906" s="270">
        <v>0</v>
      </c>
      <c r="D5906" s="270">
        <v>0</v>
      </c>
      <c r="E5906" s="270">
        <v>0</v>
      </c>
      <c r="F5906" s="270">
        <v>0</v>
      </c>
      <c r="G5906" s="270">
        <v>0</v>
      </c>
      <c r="H5906" s="270">
        <v>0</v>
      </c>
    </row>
    <row r="5907" spans="1:8">
      <c r="A5907" s="268">
        <v>42251</v>
      </c>
      <c r="B5907" s="269" t="s">
        <v>186</v>
      </c>
      <c r="C5907" s="270">
        <v>0</v>
      </c>
      <c r="D5907" s="270">
        <v>0</v>
      </c>
      <c r="E5907" s="270">
        <v>0</v>
      </c>
      <c r="F5907" s="270">
        <v>0</v>
      </c>
      <c r="G5907" s="270">
        <v>0</v>
      </c>
      <c r="H5907" s="270">
        <v>0</v>
      </c>
    </row>
    <row r="5908" spans="1:8">
      <c r="A5908" s="268">
        <v>42251</v>
      </c>
      <c r="B5908" s="269" t="s">
        <v>187</v>
      </c>
      <c r="C5908" s="270">
        <v>0</v>
      </c>
      <c r="D5908" s="270">
        <v>0</v>
      </c>
      <c r="E5908" s="270">
        <v>0</v>
      </c>
      <c r="F5908" s="270">
        <v>0</v>
      </c>
      <c r="G5908" s="270">
        <v>0</v>
      </c>
      <c r="H5908" s="270">
        <v>0</v>
      </c>
    </row>
    <row r="5909" spans="1:8">
      <c r="A5909" s="268">
        <v>42251</v>
      </c>
      <c r="B5909" s="269" t="s">
        <v>188</v>
      </c>
      <c r="C5909" s="270">
        <v>0</v>
      </c>
      <c r="D5909" s="270">
        <v>0</v>
      </c>
      <c r="E5909" s="270">
        <v>0</v>
      </c>
      <c r="F5909" s="270">
        <v>0</v>
      </c>
      <c r="G5909" s="270">
        <v>0</v>
      </c>
      <c r="H5909" s="270">
        <v>0</v>
      </c>
    </row>
    <row r="5910" spans="1:8">
      <c r="A5910" s="268">
        <v>42251</v>
      </c>
      <c r="B5910" s="269" t="s">
        <v>189</v>
      </c>
      <c r="C5910" s="270">
        <v>0</v>
      </c>
      <c r="D5910" s="270">
        <v>0</v>
      </c>
      <c r="E5910" s="270">
        <v>0</v>
      </c>
      <c r="F5910" s="270">
        <v>0</v>
      </c>
      <c r="G5910" s="270">
        <v>0</v>
      </c>
      <c r="H5910" s="270">
        <v>0</v>
      </c>
    </row>
    <row r="5911" spans="1:8">
      <c r="A5911" s="268">
        <v>42251</v>
      </c>
      <c r="B5911" s="269" t="s">
        <v>190</v>
      </c>
      <c r="C5911" s="270">
        <v>0</v>
      </c>
      <c r="D5911" s="270">
        <v>0</v>
      </c>
      <c r="E5911" s="270">
        <v>0</v>
      </c>
      <c r="F5911" s="270">
        <v>0</v>
      </c>
      <c r="G5911" s="270">
        <v>0</v>
      </c>
      <c r="H5911" s="270">
        <v>0</v>
      </c>
    </row>
    <row r="5912" spans="1:8">
      <c r="A5912" s="268">
        <v>42251</v>
      </c>
      <c r="B5912" s="269" t="s">
        <v>191</v>
      </c>
      <c r="C5912" s="270">
        <v>0</v>
      </c>
      <c r="D5912" s="270">
        <v>0</v>
      </c>
      <c r="E5912" s="270">
        <v>0</v>
      </c>
      <c r="F5912" s="270">
        <v>0</v>
      </c>
      <c r="G5912" s="270">
        <v>0</v>
      </c>
      <c r="H5912" s="270">
        <v>0</v>
      </c>
    </row>
    <row r="5913" spans="1:8">
      <c r="A5913" s="268">
        <v>42251</v>
      </c>
      <c r="B5913" s="269" t="s">
        <v>192</v>
      </c>
      <c r="C5913" s="270">
        <v>369.72705000000002</v>
      </c>
      <c r="D5913" s="270">
        <v>144.83575000000002</v>
      </c>
      <c r="E5913" s="270">
        <v>64.749600000000001</v>
      </c>
      <c r="F5913" s="270">
        <v>5.4476499999999994</v>
      </c>
      <c r="G5913" s="270">
        <v>72.652050000000003</v>
      </c>
      <c r="H5913" s="270">
        <v>657.41210000000001</v>
      </c>
    </row>
    <row r="5914" spans="1:8">
      <c r="A5914" s="268">
        <v>42251</v>
      </c>
      <c r="B5914" s="269" t="s">
        <v>193</v>
      </c>
      <c r="C5914" s="270">
        <v>2547.0054499999997</v>
      </c>
      <c r="D5914" s="270">
        <v>997.75890000000004</v>
      </c>
      <c r="E5914" s="270">
        <v>446.05109999999996</v>
      </c>
      <c r="F5914" s="270">
        <v>37.529200000000003</v>
      </c>
      <c r="G5914" s="270">
        <v>500.49189999999993</v>
      </c>
      <c r="H5914" s="270">
        <v>4528.83655</v>
      </c>
    </row>
    <row r="5915" spans="1:8">
      <c r="A5915" s="268">
        <v>42251</v>
      </c>
      <c r="B5915" s="269" t="s">
        <v>65</v>
      </c>
      <c r="C5915" s="270">
        <v>6583.1887999999999</v>
      </c>
      <c r="D5915" s="270">
        <v>2578.88555</v>
      </c>
      <c r="E5915" s="270">
        <v>1152.8974999999998</v>
      </c>
      <c r="F5915" s="270">
        <v>96.999449999999996</v>
      </c>
      <c r="G5915" s="270">
        <v>1293.60905</v>
      </c>
      <c r="H5915" s="270">
        <v>11705.58035</v>
      </c>
    </row>
    <row r="5916" spans="1:8">
      <c r="A5916" s="268">
        <v>42251</v>
      </c>
      <c r="B5916" s="269" t="s">
        <v>194</v>
      </c>
      <c r="C5916" s="270">
        <v>11250.9876</v>
      </c>
      <c r="D5916" s="270">
        <v>4407.4395500000001</v>
      </c>
      <c r="E5916" s="270">
        <v>1970.3569499999999</v>
      </c>
      <c r="F5916" s="270">
        <v>165.77719999999999</v>
      </c>
      <c r="G5916" s="270">
        <v>2210.8406500000001</v>
      </c>
      <c r="H5916" s="270">
        <v>20005.401949999999</v>
      </c>
    </row>
    <row r="5917" spans="1:8">
      <c r="A5917" s="268">
        <v>42251</v>
      </c>
      <c r="B5917" s="269" t="s">
        <v>195</v>
      </c>
      <c r="C5917" s="270">
        <v>14999.6049</v>
      </c>
      <c r="D5917" s="270">
        <v>5875.9156999999996</v>
      </c>
      <c r="E5917" s="270">
        <v>2626.8425499999998</v>
      </c>
      <c r="F5917" s="270">
        <v>221.01104999999998</v>
      </c>
      <c r="G5917" s="270">
        <v>2947.4506499999998</v>
      </c>
      <c r="H5917" s="270">
        <v>26670.824849999997</v>
      </c>
    </row>
    <row r="5918" spans="1:8">
      <c r="A5918" s="268">
        <v>42251</v>
      </c>
      <c r="B5918" s="269" t="s">
        <v>196</v>
      </c>
      <c r="C5918" s="270">
        <v>17217.964649999998</v>
      </c>
      <c r="D5918" s="270">
        <v>6744.9318999999996</v>
      </c>
      <c r="E5918" s="270">
        <v>3015.3384499999997</v>
      </c>
      <c r="F5918" s="270">
        <v>253.6978</v>
      </c>
      <c r="G5918" s="270">
        <v>3383.3629500000002</v>
      </c>
      <c r="H5918" s="270">
        <v>30615.295750000001</v>
      </c>
    </row>
    <row r="5919" spans="1:8">
      <c r="A5919" s="268">
        <v>42251</v>
      </c>
      <c r="B5919" s="269" t="s">
        <v>197</v>
      </c>
      <c r="C5919" s="270">
        <v>18029.3092</v>
      </c>
      <c r="D5919" s="270">
        <v>7062.7664500000001</v>
      </c>
      <c r="E5919" s="270">
        <v>3157.4269999999997</v>
      </c>
      <c r="F5919" s="270">
        <v>265.65219999999999</v>
      </c>
      <c r="G5919" s="270">
        <v>3542.7932000000001</v>
      </c>
      <c r="H5919" s="270">
        <v>32057.948049999999</v>
      </c>
    </row>
    <row r="5920" spans="1:8">
      <c r="A5920" s="268">
        <v>42251</v>
      </c>
      <c r="B5920" s="269" t="s">
        <v>198</v>
      </c>
      <c r="C5920" s="270">
        <v>18378.495999999999</v>
      </c>
      <c r="D5920" s="270">
        <v>7199.5561000000007</v>
      </c>
      <c r="E5920" s="270">
        <v>3218.5793999999996</v>
      </c>
      <c r="F5920" s="270">
        <v>270.79724999999996</v>
      </c>
      <c r="G5920" s="270">
        <v>3611.4094499999997</v>
      </c>
      <c r="H5920" s="270">
        <v>32678.838199999995</v>
      </c>
    </row>
    <row r="5921" spans="1:8">
      <c r="A5921" s="268">
        <v>42251</v>
      </c>
      <c r="B5921" s="269" t="s">
        <v>199</v>
      </c>
      <c r="C5921" s="270">
        <v>15759.598400000001</v>
      </c>
      <c r="D5921" s="270">
        <v>6173.6341499999999</v>
      </c>
      <c r="E5921" s="270">
        <v>2759.9389500000002</v>
      </c>
      <c r="F5921" s="270">
        <v>232.20979999999997</v>
      </c>
      <c r="G5921" s="270">
        <v>3096.7914000000001</v>
      </c>
      <c r="H5921" s="270">
        <v>28022.172700000003</v>
      </c>
    </row>
    <row r="5922" spans="1:8">
      <c r="A5922" s="268">
        <v>42251</v>
      </c>
      <c r="B5922" s="269" t="s">
        <v>200</v>
      </c>
      <c r="C5922" s="270">
        <v>11933.954949999999</v>
      </c>
      <c r="D5922" s="270">
        <v>4674.9838499999996</v>
      </c>
      <c r="E5922" s="270">
        <v>2089.9630000000002</v>
      </c>
      <c r="F5922" s="270">
        <v>175.84035</v>
      </c>
      <c r="G5922" s="270">
        <v>2345.0446000000002</v>
      </c>
      <c r="H5922" s="270">
        <v>21219.786749999999</v>
      </c>
    </row>
    <row r="5923" spans="1:8">
      <c r="A5923" s="268">
        <v>42251</v>
      </c>
      <c r="B5923" s="269" t="s">
        <v>201</v>
      </c>
      <c r="C5923" s="270">
        <v>8015.8791000000001</v>
      </c>
      <c r="D5923" s="270">
        <v>3140.1252499999996</v>
      </c>
      <c r="E5923" s="270">
        <v>1403.8004999999998</v>
      </c>
      <c r="F5923" s="270">
        <v>118.11005</v>
      </c>
      <c r="G5923" s="270">
        <v>1575.1358500000001</v>
      </c>
      <c r="H5923" s="270">
        <v>14253.050749999999</v>
      </c>
    </row>
    <row r="5924" spans="1:8">
      <c r="A5924" s="268">
        <v>42251</v>
      </c>
      <c r="B5924" s="269" t="s">
        <v>202</v>
      </c>
      <c r="C5924" s="270">
        <v>3260.7835999999998</v>
      </c>
      <c r="D5924" s="270">
        <v>1277.3732</v>
      </c>
      <c r="E5924" s="270">
        <v>571.05295000000001</v>
      </c>
      <c r="F5924" s="270">
        <v>48.046250000000001</v>
      </c>
      <c r="G5924" s="270">
        <v>640.7503999999999</v>
      </c>
      <c r="H5924" s="270">
        <v>5798.0063999999993</v>
      </c>
    </row>
    <row r="5925" spans="1:8">
      <c r="A5925" s="268">
        <v>42251</v>
      </c>
      <c r="B5925" s="269" t="s">
        <v>203</v>
      </c>
      <c r="C5925" s="270">
        <v>698.37275</v>
      </c>
      <c r="D5925" s="270">
        <v>273.57929999999999</v>
      </c>
      <c r="E5925" s="270">
        <v>122.30395</v>
      </c>
      <c r="F5925" s="270">
        <v>10.290099999999999</v>
      </c>
      <c r="G5925" s="270">
        <v>137.23165</v>
      </c>
      <c r="H5925" s="270">
        <v>1241.77775</v>
      </c>
    </row>
    <row r="5926" spans="1:8">
      <c r="A5926" s="268">
        <v>42251</v>
      </c>
      <c r="B5926" s="269" t="s">
        <v>204</v>
      </c>
      <c r="C5926" s="270">
        <v>35.945650000000001</v>
      </c>
      <c r="D5926" s="270">
        <v>14.081099999999999</v>
      </c>
      <c r="E5926" s="270">
        <v>6.2950999999999997</v>
      </c>
      <c r="F5926" s="270">
        <v>0.52954999999999997</v>
      </c>
      <c r="G5926" s="270">
        <v>7.0635000000000003</v>
      </c>
      <c r="H5926" s="270">
        <v>63.91490000000001</v>
      </c>
    </row>
    <row r="5927" spans="1:8">
      <c r="A5927" s="268">
        <v>42251</v>
      </c>
      <c r="B5927" s="269" t="s">
        <v>205</v>
      </c>
      <c r="C5927" s="270">
        <v>0</v>
      </c>
      <c r="D5927" s="270">
        <v>0</v>
      </c>
      <c r="E5927" s="270">
        <v>0</v>
      </c>
      <c r="F5927" s="270">
        <v>0</v>
      </c>
      <c r="G5927" s="270">
        <v>0</v>
      </c>
      <c r="H5927" s="270">
        <v>0</v>
      </c>
    </row>
    <row r="5928" spans="1:8">
      <c r="A5928" s="268">
        <v>42251</v>
      </c>
      <c r="B5928" s="269" t="s">
        <v>71</v>
      </c>
      <c r="C5928" s="270">
        <v>0</v>
      </c>
      <c r="D5928" s="270">
        <v>0</v>
      </c>
      <c r="E5928" s="270">
        <v>0</v>
      </c>
      <c r="F5928" s="270">
        <v>0</v>
      </c>
      <c r="G5928" s="270">
        <v>0</v>
      </c>
      <c r="H5928" s="270">
        <v>0</v>
      </c>
    </row>
    <row r="5929" spans="1:8">
      <c r="A5929" s="268">
        <v>42251</v>
      </c>
      <c r="B5929" s="269" t="s">
        <v>206</v>
      </c>
      <c r="C5929" s="270">
        <v>0</v>
      </c>
      <c r="D5929" s="270">
        <v>0</v>
      </c>
      <c r="E5929" s="270">
        <v>0</v>
      </c>
      <c r="F5929" s="270">
        <v>0</v>
      </c>
      <c r="G5929" s="270">
        <v>0</v>
      </c>
      <c r="H5929" s="270">
        <v>0</v>
      </c>
    </row>
    <row r="5930" spans="1:8">
      <c r="A5930" s="268">
        <v>42252</v>
      </c>
      <c r="B5930" s="269" t="s">
        <v>185</v>
      </c>
      <c r="C5930" s="270">
        <v>0</v>
      </c>
      <c r="D5930" s="270">
        <v>0</v>
      </c>
      <c r="E5930" s="270">
        <v>0</v>
      </c>
      <c r="F5930" s="270">
        <v>0</v>
      </c>
      <c r="G5930" s="270">
        <v>0</v>
      </c>
      <c r="H5930" s="270">
        <v>0</v>
      </c>
    </row>
    <row r="5931" spans="1:8">
      <c r="A5931" s="268">
        <v>42252</v>
      </c>
      <c r="B5931" s="269" t="s">
        <v>186</v>
      </c>
      <c r="C5931" s="270">
        <v>0</v>
      </c>
      <c r="D5931" s="270">
        <v>0</v>
      </c>
      <c r="E5931" s="270">
        <v>0</v>
      </c>
      <c r="F5931" s="270">
        <v>0</v>
      </c>
      <c r="G5931" s="270">
        <v>0</v>
      </c>
      <c r="H5931" s="270">
        <v>0</v>
      </c>
    </row>
    <row r="5932" spans="1:8">
      <c r="A5932" s="268">
        <v>42252</v>
      </c>
      <c r="B5932" s="269" t="s">
        <v>187</v>
      </c>
      <c r="C5932" s="270">
        <v>0</v>
      </c>
      <c r="D5932" s="270">
        <v>0</v>
      </c>
      <c r="E5932" s="270">
        <v>0</v>
      </c>
      <c r="F5932" s="270">
        <v>0</v>
      </c>
      <c r="G5932" s="270">
        <v>0</v>
      </c>
      <c r="H5932" s="270">
        <v>0</v>
      </c>
    </row>
    <row r="5933" spans="1:8">
      <c r="A5933" s="268">
        <v>42252</v>
      </c>
      <c r="B5933" s="269" t="s">
        <v>188</v>
      </c>
      <c r="C5933" s="270">
        <v>0</v>
      </c>
      <c r="D5933" s="270">
        <v>0</v>
      </c>
      <c r="E5933" s="270">
        <v>0</v>
      </c>
      <c r="F5933" s="270">
        <v>0</v>
      </c>
      <c r="G5933" s="270">
        <v>0</v>
      </c>
      <c r="H5933" s="270">
        <v>0</v>
      </c>
    </row>
    <row r="5934" spans="1:8">
      <c r="A5934" s="268">
        <v>42252</v>
      </c>
      <c r="B5934" s="269" t="s">
        <v>189</v>
      </c>
      <c r="C5934" s="270">
        <v>0</v>
      </c>
      <c r="D5934" s="270">
        <v>0</v>
      </c>
      <c r="E5934" s="270">
        <v>0</v>
      </c>
      <c r="F5934" s="270">
        <v>0</v>
      </c>
      <c r="G5934" s="270">
        <v>0</v>
      </c>
      <c r="H5934" s="270">
        <v>0</v>
      </c>
    </row>
    <row r="5935" spans="1:8">
      <c r="A5935" s="268">
        <v>42252</v>
      </c>
      <c r="B5935" s="269" t="s">
        <v>190</v>
      </c>
      <c r="C5935" s="270">
        <v>0</v>
      </c>
      <c r="D5935" s="270">
        <v>0</v>
      </c>
      <c r="E5935" s="270">
        <v>0</v>
      </c>
      <c r="F5935" s="270">
        <v>0</v>
      </c>
      <c r="G5935" s="270">
        <v>0</v>
      </c>
      <c r="H5935" s="270">
        <v>0</v>
      </c>
    </row>
    <row r="5936" spans="1:8">
      <c r="A5936" s="268">
        <v>42252</v>
      </c>
      <c r="B5936" s="269" t="s">
        <v>191</v>
      </c>
      <c r="C5936" s="270">
        <v>0</v>
      </c>
      <c r="D5936" s="270">
        <v>0</v>
      </c>
      <c r="E5936" s="270">
        <v>0</v>
      </c>
      <c r="F5936" s="270">
        <v>0</v>
      </c>
      <c r="G5936" s="270">
        <v>0</v>
      </c>
      <c r="H5936" s="270">
        <v>0</v>
      </c>
    </row>
    <row r="5937" spans="1:8">
      <c r="A5937" s="268">
        <v>42252</v>
      </c>
      <c r="B5937" s="269" t="s">
        <v>192</v>
      </c>
      <c r="C5937" s="270">
        <v>379.99675000000002</v>
      </c>
      <c r="D5937" s="270">
        <v>148.85879999999997</v>
      </c>
      <c r="E5937" s="270">
        <v>66.548199999999994</v>
      </c>
      <c r="F5937" s="270">
        <v>5.5989499999999994</v>
      </c>
      <c r="G5937" s="270">
        <v>74.66995</v>
      </c>
      <c r="H5937" s="270">
        <v>675.67264999999998</v>
      </c>
    </row>
    <row r="5938" spans="1:8">
      <c r="A5938" s="268">
        <v>42252</v>
      </c>
      <c r="B5938" s="269" t="s">
        <v>193</v>
      </c>
      <c r="C5938" s="270">
        <v>2557.2759999999998</v>
      </c>
      <c r="D5938" s="270">
        <v>1001.7819499999999</v>
      </c>
      <c r="E5938" s="270">
        <v>447.84969999999993</v>
      </c>
      <c r="F5938" s="270">
        <v>37.680499999999995</v>
      </c>
      <c r="G5938" s="270">
        <v>502.50979999999998</v>
      </c>
      <c r="H5938" s="270">
        <v>4547.0979500000003</v>
      </c>
    </row>
    <row r="5939" spans="1:8">
      <c r="A5939" s="268">
        <v>42252</v>
      </c>
      <c r="B5939" s="269" t="s">
        <v>65</v>
      </c>
      <c r="C5939" s="270">
        <v>6413.7302499999996</v>
      </c>
      <c r="D5939" s="270">
        <v>2512.50225</v>
      </c>
      <c r="E5939" s="270">
        <v>1123.2205999999999</v>
      </c>
      <c r="F5939" s="270">
        <v>94.503</v>
      </c>
      <c r="G5939" s="270">
        <v>1260.3103000000001</v>
      </c>
      <c r="H5939" s="270">
        <v>11404.2664</v>
      </c>
    </row>
    <row r="5940" spans="1:8">
      <c r="A5940" s="268">
        <v>42252</v>
      </c>
      <c r="B5940" s="269" t="s">
        <v>194</v>
      </c>
      <c r="C5940" s="270">
        <v>9818.2964499999998</v>
      </c>
      <c r="D5940" s="270">
        <v>3846.2006999999999</v>
      </c>
      <c r="E5940" s="270">
        <v>1719.4530999999999</v>
      </c>
      <c r="F5940" s="270">
        <v>144.66745</v>
      </c>
      <c r="G5940" s="270">
        <v>1929.31385</v>
      </c>
      <c r="H5940" s="270">
        <v>17457.931549999998</v>
      </c>
    </row>
    <row r="5941" spans="1:8">
      <c r="A5941" s="268">
        <v>42252</v>
      </c>
      <c r="B5941" s="269" t="s">
        <v>195</v>
      </c>
      <c r="C5941" s="270">
        <v>11769.632100000001</v>
      </c>
      <c r="D5941" s="270">
        <v>4610.6125000000002</v>
      </c>
      <c r="E5941" s="270">
        <v>2061.1862500000002</v>
      </c>
      <c r="F5941" s="270">
        <v>173.41954999999999</v>
      </c>
      <c r="G5941" s="270">
        <v>2312.7547999999997</v>
      </c>
      <c r="H5941" s="270">
        <v>20927.605199999998</v>
      </c>
    </row>
    <row r="5942" spans="1:8">
      <c r="A5942" s="268">
        <v>42252</v>
      </c>
      <c r="B5942" s="269" t="s">
        <v>196</v>
      </c>
      <c r="C5942" s="270">
        <v>12611.786599999999</v>
      </c>
      <c r="D5942" s="270">
        <v>4940.5170499999995</v>
      </c>
      <c r="E5942" s="270">
        <v>2208.6705999999999</v>
      </c>
      <c r="F5942" s="270">
        <v>185.82785000000001</v>
      </c>
      <c r="G5942" s="270">
        <v>2478.2404500000002</v>
      </c>
      <c r="H5942" s="270">
        <v>22425.042550000002</v>
      </c>
    </row>
    <row r="5943" spans="1:8">
      <c r="A5943" s="268">
        <v>42252</v>
      </c>
      <c r="B5943" s="269" t="s">
        <v>197</v>
      </c>
      <c r="C5943" s="270">
        <v>10603.965900000001</v>
      </c>
      <c r="D5943" s="270">
        <v>4153.9772000000003</v>
      </c>
      <c r="E5943" s="270">
        <v>1857.046</v>
      </c>
      <c r="F5943" s="270">
        <v>156.24359999999999</v>
      </c>
      <c r="G5943" s="270">
        <v>2083.6993499999999</v>
      </c>
      <c r="H5943" s="270">
        <v>18854.932049999999</v>
      </c>
    </row>
    <row r="5944" spans="1:8">
      <c r="A5944" s="268">
        <v>42252</v>
      </c>
      <c r="B5944" s="269" t="s">
        <v>198</v>
      </c>
      <c r="C5944" s="270">
        <v>8226.4181499999995</v>
      </c>
      <c r="D5944" s="270">
        <v>3222.6007500000001</v>
      </c>
      <c r="E5944" s="270">
        <v>1440.6717999999998</v>
      </c>
      <c r="F5944" s="270">
        <v>121.21169999999999</v>
      </c>
      <c r="G5944" s="270">
        <v>1616.5070499999999</v>
      </c>
      <c r="H5944" s="270">
        <v>14627.409449999999</v>
      </c>
    </row>
    <row r="5945" spans="1:8">
      <c r="A5945" s="268">
        <v>42252</v>
      </c>
      <c r="B5945" s="269" t="s">
        <v>199</v>
      </c>
      <c r="C5945" s="270">
        <v>10300.995299999999</v>
      </c>
      <c r="D5945" s="270">
        <v>4035.2916999999998</v>
      </c>
      <c r="E5945" s="270">
        <v>1803.9873</v>
      </c>
      <c r="F5945" s="270">
        <v>151.77939999999998</v>
      </c>
      <c r="G5945" s="270">
        <v>2024.16535</v>
      </c>
      <c r="H5945" s="270">
        <v>18316.21905</v>
      </c>
    </row>
    <row r="5946" spans="1:8">
      <c r="A5946" s="268">
        <v>42252</v>
      </c>
      <c r="B5946" s="269" t="s">
        <v>200</v>
      </c>
      <c r="C5946" s="270">
        <v>11682.3354</v>
      </c>
      <c r="D5946" s="270">
        <v>4576.4152999999997</v>
      </c>
      <c r="E5946" s="270">
        <v>2045.8981499999998</v>
      </c>
      <c r="F5946" s="270">
        <v>172.1335</v>
      </c>
      <c r="G5946" s="270">
        <v>2295.60095</v>
      </c>
      <c r="H5946" s="270">
        <v>20772.383299999998</v>
      </c>
    </row>
    <row r="5947" spans="1:8">
      <c r="A5947" s="268">
        <v>42252</v>
      </c>
      <c r="B5947" s="269" t="s">
        <v>201</v>
      </c>
      <c r="C5947" s="270">
        <v>8976.1419499999993</v>
      </c>
      <c r="D5947" s="270">
        <v>3516.2961500000001</v>
      </c>
      <c r="E5947" s="270">
        <v>1571.96875</v>
      </c>
      <c r="F5947" s="270">
        <v>132.25914999999998</v>
      </c>
      <c r="G5947" s="270">
        <v>1763.8290499999998</v>
      </c>
      <c r="H5947" s="270">
        <v>15960.49505</v>
      </c>
    </row>
    <row r="5948" spans="1:8">
      <c r="A5948" s="268">
        <v>42252</v>
      </c>
      <c r="B5948" s="269" t="s">
        <v>202</v>
      </c>
      <c r="C5948" s="270">
        <v>3774.2932500000002</v>
      </c>
      <c r="D5948" s="270">
        <v>1478.5342000000001</v>
      </c>
      <c r="E5948" s="270">
        <v>660.98209999999995</v>
      </c>
      <c r="F5948" s="270">
        <v>55.612099999999998</v>
      </c>
      <c r="G5948" s="270">
        <v>741.65559999999994</v>
      </c>
      <c r="H5948" s="270">
        <v>6711.0772500000012</v>
      </c>
    </row>
    <row r="5949" spans="1:8">
      <c r="A5949" s="268">
        <v>42252</v>
      </c>
      <c r="B5949" s="269" t="s">
        <v>203</v>
      </c>
      <c r="C5949" s="270">
        <v>985.93794999999989</v>
      </c>
      <c r="D5949" s="270">
        <v>386.22895</v>
      </c>
      <c r="E5949" s="270">
        <v>172.66475</v>
      </c>
      <c r="F5949" s="270">
        <v>14.52735</v>
      </c>
      <c r="G5949" s="270">
        <v>193.7388</v>
      </c>
      <c r="H5949" s="270">
        <v>1753.0977999999998</v>
      </c>
    </row>
    <row r="5950" spans="1:8">
      <c r="A5950" s="268">
        <v>42252</v>
      </c>
      <c r="B5950" s="269" t="s">
        <v>204</v>
      </c>
      <c r="C5950" s="270">
        <v>41.080500000000001</v>
      </c>
      <c r="D5950" s="270">
        <v>16.093049999999998</v>
      </c>
      <c r="E5950" s="270">
        <v>7.1943999999999999</v>
      </c>
      <c r="F5950" s="270">
        <v>0.60519999999999996</v>
      </c>
      <c r="G5950" s="270">
        <v>8.0724499999999999</v>
      </c>
      <c r="H5950" s="270">
        <v>73.045600000000007</v>
      </c>
    </row>
    <row r="5951" spans="1:8">
      <c r="A5951" s="268">
        <v>42252</v>
      </c>
      <c r="B5951" s="269" t="s">
        <v>205</v>
      </c>
      <c r="C5951" s="270">
        <v>0</v>
      </c>
      <c r="D5951" s="270">
        <v>0</v>
      </c>
      <c r="E5951" s="270">
        <v>0</v>
      </c>
      <c r="F5951" s="270">
        <v>0</v>
      </c>
      <c r="G5951" s="270">
        <v>0</v>
      </c>
      <c r="H5951" s="270">
        <v>0</v>
      </c>
    </row>
    <row r="5952" spans="1:8">
      <c r="A5952" s="268">
        <v>42252</v>
      </c>
      <c r="B5952" s="269" t="s">
        <v>71</v>
      </c>
      <c r="C5952" s="270">
        <v>0</v>
      </c>
      <c r="D5952" s="270">
        <v>0</v>
      </c>
      <c r="E5952" s="270">
        <v>0</v>
      </c>
      <c r="F5952" s="270">
        <v>0</v>
      </c>
      <c r="G5952" s="270">
        <v>0</v>
      </c>
      <c r="H5952" s="270">
        <v>0</v>
      </c>
    </row>
    <row r="5953" spans="1:8">
      <c r="A5953" s="268">
        <v>42252</v>
      </c>
      <c r="B5953" s="269" t="s">
        <v>206</v>
      </c>
      <c r="C5953" s="270">
        <v>0</v>
      </c>
      <c r="D5953" s="270">
        <v>0</v>
      </c>
      <c r="E5953" s="270">
        <v>0</v>
      </c>
      <c r="F5953" s="270">
        <v>0</v>
      </c>
      <c r="G5953" s="270">
        <v>0</v>
      </c>
      <c r="H5953" s="270">
        <v>0</v>
      </c>
    </row>
    <row r="5954" spans="1:8">
      <c r="A5954" s="268">
        <v>42253</v>
      </c>
      <c r="B5954" s="269" t="s">
        <v>185</v>
      </c>
      <c r="C5954" s="270">
        <v>0</v>
      </c>
      <c r="D5954" s="270">
        <v>0</v>
      </c>
      <c r="E5954" s="270">
        <v>0</v>
      </c>
      <c r="F5954" s="270">
        <v>0</v>
      </c>
      <c r="G5954" s="270">
        <v>0</v>
      </c>
      <c r="H5954" s="270">
        <v>0</v>
      </c>
    </row>
    <row r="5955" spans="1:8">
      <c r="A5955" s="268">
        <v>42253</v>
      </c>
      <c r="B5955" s="269" t="s">
        <v>186</v>
      </c>
      <c r="C5955" s="270">
        <v>0</v>
      </c>
      <c r="D5955" s="270">
        <v>0</v>
      </c>
      <c r="E5955" s="270">
        <v>0</v>
      </c>
      <c r="F5955" s="270">
        <v>0</v>
      </c>
      <c r="G5955" s="270">
        <v>0</v>
      </c>
      <c r="H5955" s="270">
        <v>0</v>
      </c>
    </row>
    <row r="5956" spans="1:8">
      <c r="A5956" s="268">
        <v>42253</v>
      </c>
      <c r="B5956" s="269" t="s">
        <v>187</v>
      </c>
      <c r="C5956" s="270">
        <v>0</v>
      </c>
      <c r="D5956" s="270">
        <v>0</v>
      </c>
      <c r="E5956" s="270">
        <v>0</v>
      </c>
      <c r="F5956" s="270">
        <v>0</v>
      </c>
      <c r="G5956" s="270">
        <v>0</v>
      </c>
      <c r="H5956" s="270">
        <v>0</v>
      </c>
    </row>
    <row r="5957" spans="1:8">
      <c r="A5957" s="268">
        <v>42253</v>
      </c>
      <c r="B5957" s="269" t="s">
        <v>188</v>
      </c>
      <c r="C5957" s="270">
        <v>0</v>
      </c>
      <c r="D5957" s="270">
        <v>0</v>
      </c>
      <c r="E5957" s="270">
        <v>0</v>
      </c>
      <c r="F5957" s="270">
        <v>0</v>
      </c>
      <c r="G5957" s="270">
        <v>0</v>
      </c>
      <c r="H5957" s="270">
        <v>0</v>
      </c>
    </row>
    <row r="5958" spans="1:8">
      <c r="A5958" s="268">
        <v>42253</v>
      </c>
      <c r="B5958" s="269" t="s">
        <v>189</v>
      </c>
      <c r="C5958" s="270">
        <v>5.1348500000000001</v>
      </c>
      <c r="D5958" s="270">
        <v>2.0119500000000001</v>
      </c>
      <c r="E5958" s="270">
        <v>0.89929999999999999</v>
      </c>
      <c r="F5958" s="270">
        <v>7.5649999999999995E-2</v>
      </c>
      <c r="G5958" s="270">
        <v>1.00895</v>
      </c>
      <c r="H5958" s="270">
        <v>9.1307000000000009</v>
      </c>
    </row>
    <row r="5959" spans="1:8">
      <c r="A5959" s="268">
        <v>42253</v>
      </c>
      <c r="B5959" s="269" t="s">
        <v>190</v>
      </c>
      <c r="C5959" s="270">
        <v>0</v>
      </c>
      <c r="D5959" s="270">
        <v>0</v>
      </c>
      <c r="E5959" s="270">
        <v>0</v>
      </c>
      <c r="F5959" s="270">
        <v>0</v>
      </c>
      <c r="G5959" s="270">
        <v>0</v>
      </c>
      <c r="H5959" s="270">
        <v>0</v>
      </c>
    </row>
    <row r="5960" spans="1:8">
      <c r="A5960" s="268">
        <v>42253</v>
      </c>
      <c r="B5960" s="269" t="s">
        <v>191</v>
      </c>
      <c r="C5960" s="270">
        <v>0</v>
      </c>
      <c r="D5960" s="270">
        <v>0</v>
      </c>
      <c r="E5960" s="270">
        <v>0</v>
      </c>
      <c r="F5960" s="270">
        <v>0</v>
      </c>
      <c r="G5960" s="270">
        <v>0</v>
      </c>
      <c r="H5960" s="270">
        <v>0</v>
      </c>
    </row>
    <row r="5961" spans="1:8">
      <c r="A5961" s="268">
        <v>42253</v>
      </c>
      <c r="B5961" s="269" t="s">
        <v>192</v>
      </c>
      <c r="C5961" s="270">
        <v>338.91624999999999</v>
      </c>
      <c r="D5961" s="270">
        <v>132.76659999999998</v>
      </c>
      <c r="E5961" s="270">
        <v>59.3538</v>
      </c>
      <c r="F5961" s="270">
        <v>4.9937499999999995</v>
      </c>
      <c r="G5961" s="270">
        <v>66.597499999999997</v>
      </c>
      <c r="H5961" s="270">
        <v>602.62790000000007</v>
      </c>
    </row>
    <row r="5962" spans="1:8">
      <c r="A5962" s="268">
        <v>42253</v>
      </c>
      <c r="B5962" s="269" t="s">
        <v>193</v>
      </c>
      <c r="C5962" s="270">
        <v>2639.4378499999998</v>
      </c>
      <c r="D5962" s="270">
        <v>1033.9680499999999</v>
      </c>
      <c r="E5962" s="270">
        <v>462.23764999999997</v>
      </c>
      <c r="F5962" s="270">
        <v>38.890899999999995</v>
      </c>
      <c r="G5962" s="270">
        <v>518.65470000000005</v>
      </c>
      <c r="H5962" s="270">
        <v>4693.1891500000002</v>
      </c>
    </row>
    <row r="5963" spans="1:8">
      <c r="A5963" s="268">
        <v>42253</v>
      </c>
      <c r="B5963" s="269" t="s">
        <v>65</v>
      </c>
      <c r="C5963" s="270">
        <v>6886.1585500000001</v>
      </c>
      <c r="D5963" s="270">
        <v>2697.5702000000001</v>
      </c>
      <c r="E5963" s="270">
        <v>1205.95535</v>
      </c>
      <c r="F5963" s="270">
        <v>101.46365</v>
      </c>
      <c r="G5963" s="270">
        <v>1353.1430499999999</v>
      </c>
      <c r="H5963" s="270">
        <v>12244.290800000002</v>
      </c>
    </row>
    <row r="5964" spans="1:8">
      <c r="A5964" s="268">
        <v>42253</v>
      </c>
      <c r="B5964" s="269" t="s">
        <v>194</v>
      </c>
      <c r="C5964" s="270">
        <v>11302.33865</v>
      </c>
      <c r="D5964" s="270">
        <v>4427.5556500000002</v>
      </c>
      <c r="E5964" s="270">
        <v>1979.3499499999998</v>
      </c>
      <c r="F5964" s="270">
        <v>166.53369999999998</v>
      </c>
      <c r="G5964" s="270">
        <v>2220.931</v>
      </c>
      <c r="H5964" s="270">
        <v>20096.70895</v>
      </c>
    </row>
    <row r="5965" spans="1:8">
      <c r="A5965" s="268">
        <v>42253</v>
      </c>
      <c r="B5965" s="269" t="s">
        <v>195</v>
      </c>
      <c r="C5965" s="270">
        <v>15189.6037</v>
      </c>
      <c r="D5965" s="270">
        <v>5950.3459499999999</v>
      </c>
      <c r="E5965" s="270">
        <v>2660.1166499999999</v>
      </c>
      <c r="F5965" s="270">
        <v>223.81095000000002</v>
      </c>
      <c r="G5965" s="270">
        <v>2984.7860499999997</v>
      </c>
      <c r="H5965" s="270">
        <v>27008.663299999997</v>
      </c>
    </row>
    <row r="5966" spans="1:8">
      <c r="A5966" s="268">
        <v>42253</v>
      </c>
      <c r="B5966" s="269" t="s">
        <v>196</v>
      </c>
      <c r="C5966" s="270">
        <v>17418.23315</v>
      </c>
      <c r="D5966" s="270">
        <v>6823.3851999999997</v>
      </c>
      <c r="E5966" s="270">
        <v>3050.4111499999999</v>
      </c>
      <c r="F5966" s="270">
        <v>256.64814999999999</v>
      </c>
      <c r="G5966" s="270">
        <v>3422.7162499999999</v>
      </c>
      <c r="H5966" s="270">
        <v>30971.393899999999</v>
      </c>
    </row>
    <row r="5967" spans="1:8">
      <c r="A5967" s="268">
        <v>42253</v>
      </c>
      <c r="B5967" s="269" t="s">
        <v>197</v>
      </c>
      <c r="C5967" s="270">
        <v>18142.281849999999</v>
      </c>
      <c r="D5967" s="270">
        <v>7107.0216999999993</v>
      </c>
      <c r="E5967" s="270">
        <v>3177.2116000000001</v>
      </c>
      <c r="F5967" s="270">
        <v>267.31734999999998</v>
      </c>
      <c r="G5967" s="270">
        <v>3564.9926500000001</v>
      </c>
      <c r="H5967" s="270">
        <v>32258.825150000008</v>
      </c>
    </row>
    <row r="5968" spans="1:8">
      <c r="A5968" s="268">
        <v>42253</v>
      </c>
      <c r="B5968" s="269" t="s">
        <v>198</v>
      </c>
      <c r="C5968" s="270">
        <v>14696.6343</v>
      </c>
      <c r="D5968" s="270">
        <v>5757.2310499999994</v>
      </c>
      <c r="E5968" s="270">
        <v>2573.7846999999997</v>
      </c>
      <c r="F5968" s="270">
        <v>216.54684999999998</v>
      </c>
      <c r="G5968" s="270">
        <v>2887.9166500000001</v>
      </c>
      <c r="H5968" s="270">
        <v>26132.113549999998</v>
      </c>
    </row>
    <row r="5969" spans="1:8">
      <c r="A5969" s="268">
        <v>42253</v>
      </c>
      <c r="B5969" s="269" t="s">
        <v>199</v>
      </c>
      <c r="C5969" s="270">
        <v>11250.9876</v>
      </c>
      <c r="D5969" s="270">
        <v>4407.4395500000001</v>
      </c>
      <c r="E5969" s="270">
        <v>1970.3569499999999</v>
      </c>
      <c r="F5969" s="270">
        <v>165.77719999999999</v>
      </c>
      <c r="G5969" s="270">
        <v>2210.8406500000001</v>
      </c>
      <c r="H5969" s="270">
        <v>20005.401949999999</v>
      </c>
    </row>
    <row r="5970" spans="1:8">
      <c r="A5970" s="268">
        <v>42253</v>
      </c>
      <c r="B5970" s="269" t="s">
        <v>200</v>
      </c>
      <c r="C5970" s="270">
        <v>7985.0682999999999</v>
      </c>
      <c r="D5970" s="270">
        <v>3128.0552499999999</v>
      </c>
      <c r="E5970" s="270">
        <v>1398.4047</v>
      </c>
      <c r="F5970" s="270">
        <v>117.65615000000001</v>
      </c>
      <c r="G5970" s="270">
        <v>1569.0813000000001</v>
      </c>
      <c r="H5970" s="270">
        <v>14198.2657</v>
      </c>
    </row>
    <row r="5971" spans="1:8">
      <c r="A5971" s="268">
        <v>42253</v>
      </c>
      <c r="B5971" s="269" t="s">
        <v>201</v>
      </c>
      <c r="C5971" s="270">
        <v>5273.74</v>
      </c>
      <c r="D5971" s="270">
        <v>2065.9249999999997</v>
      </c>
      <c r="E5971" s="270">
        <v>923.57684999999992</v>
      </c>
      <c r="F5971" s="270">
        <v>77.706149999999994</v>
      </c>
      <c r="G5971" s="270">
        <v>1036.2995999999998</v>
      </c>
      <c r="H5971" s="270">
        <v>9377.2475999999988</v>
      </c>
    </row>
    <row r="5972" spans="1:8">
      <c r="A5972" s="268">
        <v>42253</v>
      </c>
      <c r="B5972" s="269" t="s">
        <v>202</v>
      </c>
      <c r="C5972" s="270">
        <v>2541.8706000000002</v>
      </c>
      <c r="D5972" s="270">
        <v>995.74779999999998</v>
      </c>
      <c r="E5972" s="270">
        <v>445.15179999999998</v>
      </c>
      <c r="F5972" s="270">
        <v>37.45355</v>
      </c>
      <c r="G5972" s="270">
        <v>499.48209999999995</v>
      </c>
      <c r="H5972" s="270">
        <v>4519.7058500000003</v>
      </c>
    </row>
    <row r="5973" spans="1:8">
      <c r="A5973" s="268">
        <v>42253</v>
      </c>
      <c r="B5973" s="269" t="s">
        <v>203</v>
      </c>
      <c r="C5973" s="270">
        <v>559.72500000000002</v>
      </c>
      <c r="D5973" s="270">
        <v>219.26599999999996</v>
      </c>
      <c r="E5973" s="270">
        <v>98.022849999999991</v>
      </c>
      <c r="F5973" s="270">
        <v>8.2475499999999986</v>
      </c>
      <c r="G5973" s="270">
        <v>109.98745</v>
      </c>
      <c r="H5973" s="270">
        <v>995.24884999999983</v>
      </c>
    </row>
    <row r="5974" spans="1:8">
      <c r="A5974" s="268">
        <v>42253</v>
      </c>
      <c r="B5974" s="269" t="s">
        <v>204</v>
      </c>
      <c r="C5974" s="270">
        <v>35.945650000000001</v>
      </c>
      <c r="D5974" s="270">
        <v>14.081099999999999</v>
      </c>
      <c r="E5974" s="270">
        <v>6.2950999999999997</v>
      </c>
      <c r="F5974" s="270">
        <v>0.52954999999999997</v>
      </c>
      <c r="G5974" s="270">
        <v>7.0635000000000003</v>
      </c>
      <c r="H5974" s="270">
        <v>63.91490000000001</v>
      </c>
    </row>
    <row r="5975" spans="1:8">
      <c r="A5975" s="268">
        <v>42253</v>
      </c>
      <c r="B5975" s="269" t="s">
        <v>205</v>
      </c>
      <c r="C5975" s="270">
        <v>0</v>
      </c>
      <c r="D5975" s="270">
        <v>0</v>
      </c>
      <c r="E5975" s="270">
        <v>0</v>
      </c>
      <c r="F5975" s="270">
        <v>0</v>
      </c>
      <c r="G5975" s="270">
        <v>0</v>
      </c>
      <c r="H5975" s="270">
        <v>0</v>
      </c>
    </row>
    <row r="5976" spans="1:8">
      <c r="A5976" s="268">
        <v>42253</v>
      </c>
      <c r="B5976" s="269" t="s">
        <v>71</v>
      </c>
      <c r="C5976" s="270">
        <v>0</v>
      </c>
      <c r="D5976" s="270">
        <v>0</v>
      </c>
      <c r="E5976" s="270">
        <v>0</v>
      </c>
      <c r="F5976" s="270">
        <v>0</v>
      </c>
      <c r="G5976" s="270">
        <v>0</v>
      </c>
      <c r="H5976" s="270">
        <v>0</v>
      </c>
    </row>
    <row r="5977" spans="1:8">
      <c r="A5977" s="268">
        <v>42253</v>
      </c>
      <c r="B5977" s="269" t="s">
        <v>206</v>
      </c>
      <c r="C5977" s="270">
        <v>0</v>
      </c>
      <c r="D5977" s="270">
        <v>0</v>
      </c>
      <c r="E5977" s="270">
        <v>0</v>
      </c>
      <c r="F5977" s="270">
        <v>0</v>
      </c>
      <c r="G5977" s="270">
        <v>0</v>
      </c>
      <c r="H5977" s="270">
        <v>0</v>
      </c>
    </row>
    <row r="5978" spans="1:8">
      <c r="A5978" s="268">
        <v>42254</v>
      </c>
      <c r="B5978" s="269" t="s">
        <v>185</v>
      </c>
      <c r="C5978" s="270">
        <v>0</v>
      </c>
      <c r="D5978" s="270">
        <v>0</v>
      </c>
      <c r="E5978" s="270">
        <v>0</v>
      </c>
      <c r="F5978" s="270">
        <v>0</v>
      </c>
      <c r="G5978" s="270">
        <v>0</v>
      </c>
      <c r="H5978" s="270">
        <v>0</v>
      </c>
    </row>
    <row r="5979" spans="1:8">
      <c r="A5979" s="268">
        <v>42254</v>
      </c>
      <c r="B5979" s="269" t="s">
        <v>186</v>
      </c>
      <c r="C5979" s="270">
        <v>0</v>
      </c>
      <c r="D5979" s="270">
        <v>0</v>
      </c>
      <c r="E5979" s="270">
        <v>0</v>
      </c>
      <c r="F5979" s="270">
        <v>0</v>
      </c>
      <c r="G5979" s="270">
        <v>0</v>
      </c>
      <c r="H5979" s="270">
        <v>0</v>
      </c>
    </row>
    <row r="5980" spans="1:8">
      <c r="A5980" s="268">
        <v>42254</v>
      </c>
      <c r="B5980" s="269" t="s">
        <v>187</v>
      </c>
      <c r="C5980" s="270">
        <v>0</v>
      </c>
      <c r="D5980" s="270">
        <v>0</v>
      </c>
      <c r="E5980" s="270">
        <v>0</v>
      </c>
      <c r="F5980" s="270">
        <v>0</v>
      </c>
      <c r="G5980" s="270">
        <v>0</v>
      </c>
      <c r="H5980" s="270">
        <v>0</v>
      </c>
    </row>
    <row r="5981" spans="1:8">
      <c r="A5981" s="268">
        <v>42254</v>
      </c>
      <c r="B5981" s="269" t="s">
        <v>188</v>
      </c>
      <c r="C5981" s="270">
        <v>0</v>
      </c>
      <c r="D5981" s="270">
        <v>0</v>
      </c>
      <c r="E5981" s="270">
        <v>0</v>
      </c>
      <c r="F5981" s="270">
        <v>0</v>
      </c>
      <c r="G5981" s="270">
        <v>0</v>
      </c>
      <c r="H5981" s="270">
        <v>0</v>
      </c>
    </row>
    <row r="5982" spans="1:8">
      <c r="A5982" s="268">
        <v>42254</v>
      </c>
      <c r="B5982" s="269" t="s">
        <v>189</v>
      </c>
      <c r="C5982" s="270">
        <v>0</v>
      </c>
      <c r="D5982" s="270">
        <v>0</v>
      </c>
      <c r="E5982" s="270">
        <v>0</v>
      </c>
      <c r="F5982" s="270">
        <v>0</v>
      </c>
      <c r="G5982" s="270">
        <v>0</v>
      </c>
      <c r="H5982" s="270">
        <v>0</v>
      </c>
    </row>
    <row r="5983" spans="1:8">
      <c r="A5983" s="268">
        <v>42254</v>
      </c>
      <c r="B5983" s="269" t="s">
        <v>190</v>
      </c>
      <c r="C5983" s="270">
        <v>0</v>
      </c>
      <c r="D5983" s="270">
        <v>0</v>
      </c>
      <c r="E5983" s="270">
        <v>0</v>
      </c>
      <c r="F5983" s="270">
        <v>0</v>
      </c>
      <c r="G5983" s="270">
        <v>0</v>
      </c>
      <c r="H5983" s="270">
        <v>0</v>
      </c>
    </row>
    <row r="5984" spans="1:8">
      <c r="A5984" s="268">
        <v>42254</v>
      </c>
      <c r="B5984" s="269" t="s">
        <v>191</v>
      </c>
      <c r="C5984" s="270">
        <v>0</v>
      </c>
      <c r="D5984" s="270">
        <v>0</v>
      </c>
      <c r="E5984" s="270">
        <v>0</v>
      </c>
      <c r="F5984" s="270">
        <v>0</v>
      </c>
      <c r="G5984" s="270">
        <v>0</v>
      </c>
      <c r="H5984" s="270">
        <v>0</v>
      </c>
    </row>
    <row r="5985" spans="1:8">
      <c r="A5985" s="268">
        <v>42254</v>
      </c>
      <c r="B5985" s="269" t="s">
        <v>192</v>
      </c>
      <c r="C5985" s="270">
        <v>333.78140000000002</v>
      </c>
      <c r="D5985" s="270">
        <v>130.75465</v>
      </c>
      <c r="E5985" s="270">
        <v>58.454499999999996</v>
      </c>
      <c r="F5985" s="270">
        <v>4.9180999999999999</v>
      </c>
      <c r="G5985" s="270">
        <v>65.588549999999998</v>
      </c>
      <c r="H5985" s="270">
        <v>593.49719999999991</v>
      </c>
    </row>
    <row r="5986" spans="1:8">
      <c r="A5986" s="268">
        <v>42254</v>
      </c>
      <c r="B5986" s="269" t="s">
        <v>193</v>
      </c>
      <c r="C5986" s="270">
        <v>2464.8444500000001</v>
      </c>
      <c r="D5986" s="270">
        <v>965.57365000000004</v>
      </c>
      <c r="E5986" s="270">
        <v>431.66230000000002</v>
      </c>
      <c r="F5986" s="270">
        <v>36.317949999999996</v>
      </c>
      <c r="G5986" s="270">
        <v>484.34700000000004</v>
      </c>
      <c r="H5986" s="270">
        <v>4382.7453499999992</v>
      </c>
    </row>
    <row r="5987" spans="1:8">
      <c r="A5987" s="268">
        <v>42254</v>
      </c>
      <c r="B5987" s="269" t="s">
        <v>65</v>
      </c>
      <c r="C5987" s="270">
        <v>6639.6746999999996</v>
      </c>
      <c r="D5987" s="270">
        <v>2601.0127499999999</v>
      </c>
      <c r="E5987" s="270">
        <v>1162.7898</v>
      </c>
      <c r="F5987" s="270">
        <v>97.832449999999994</v>
      </c>
      <c r="G5987" s="270">
        <v>1304.7083499999999</v>
      </c>
      <c r="H5987" s="270">
        <v>11806.018049999997</v>
      </c>
    </row>
    <row r="5988" spans="1:8">
      <c r="A5988" s="268">
        <v>42254</v>
      </c>
      <c r="B5988" s="269" t="s">
        <v>194</v>
      </c>
      <c r="C5988" s="270">
        <v>10994.233199999999</v>
      </c>
      <c r="D5988" s="270">
        <v>4306.85905</v>
      </c>
      <c r="E5988" s="270">
        <v>1925.39195</v>
      </c>
      <c r="F5988" s="270">
        <v>161.99384999999998</v>
      </c>
      <c r="G5988" s="270">
        <v>2160.3872000000001</v>
      </c>
      <c r="H5988" s="270">
        <v>19548.865249999999</v>
      </c>
    </row>
    <row r="5989" spans="1:8">
      <c r="A5989" s="268">
        <v>42254</v>
      </c>
      <c r="B5989" s="269" t="s">
        <v>195</v>
      </c>
      <c r="C5989" s="270">
        <v>14896.9028</v>
      </c>
      <c r="D5989" s="270">
        <v>5835.6835000000001</v>
      </c>
      <c r="E5989" s="270">
        <v>2608.85655</v>
      </c>
      <c r="F5989" s="270">
        <v>219.49805000000001</v>
      </c>
      <c r="G5989" s="270">
        <v>2927.2699499999999</v>
      </c>
      <c r="H5989" s="270">
        <v>26488.210849999999</v>
      </c>
    </row>
    <row r="5990" spans="1:8">
      <c r="A5990" s="268">
        <v>42254</v>
      </c>
      <c r="B5990" s="269" t="s">
        <v>196</v>
      </c>
      <c r="C5990" s="270">
        <v>17233.370049999998</v>
      </c>
      <c r="D5990" s="270">
        <v>6750.9669000000004</v>
      </c>
      <c r="E5990" s="270">
        <v>3018.0363499999999</v>
      </c>
      <c r="F5990" s="270">
        <v>253.92475000000002</v>
      </c>
      <c r="G5990" s="270">
        <v>3386.3897999999999</v>
      </c>
      <c r="H5990" s="270">
        <v>30642.687849999998</v>
      </c>
    </row>
    <row r="5991" spans="1:8">
      <c r="A5991" s="268">
        <v>42254</v>
      </c>
      <c r="B5991" s="269" t="s">
        <v>197</v>
      </c>
      <c r="C5991" s="270">
        <v>18481.197249999997</v>
      </c>
      <c r="D5991" s="270">
        <v>7239.7882999999993</v>
      </c>
      <c r="E5991" s="270">
        <v>3236.5654</v>
      </c>
      <c r="F5991" s="270">
        <v>272.31109999999995</v>
      </c>
      <c r="G5991" s="270">
        <v>3631.5901499999995</v>
      </c>
      <c r="H5991" s="270">
        <v>32861.452200000007</v>
      </c>
    </row>
    <row r="5992" spans="1:8">
      <c r="A5992" s="268">
        <v>42254</v>
      </c>
      <c r="B5992" s="269" t="s">
        <v>198</v>
      </c>
      <c r="C5992" s="270">
        <v>18316.874400000001</v>
      </c>
      <c r="D5992" s="270">
        <v>7175.4169499999989</v>
      </c>
      <c r="E5992" s="270">
        <v>3207.7878000000001</v>
      </c>
      <c r="F5992" s="270">
        <v>269.88945000000001</v>
      </c>
      <c r="G5992" s="270">
        <v>3599.3003499999995</v>
      </c>
      <c r="H5992" s="270">
        <v>32569.268949999998</v>
      </c>
    </row>
    <row r="5993" spans="1:8">
      <c r="A5993" s="268">
        <v>42254</v>
      </c>
      <c r="B5993" s="269" t="s">
        <v>199</v>
      </c>
      <c r="C5993" s="270">
        <v>16935.53515</v>
      </c>
      <c r="D5993" s="270">
        <v>6634.2933499999999</v>
      </c>
      <c r="E5993" s="270">
        <v>2965.8777999999998</v>
      </c>
      <c r="F5993" s="270">
        <v>249.53620000000001</v>
      </c>
      <c r="G5993" s="270">
        <v>3327.8647500000002</v>
      </c>
      <c r="H5993" s="270">
        <v>30113.107249999997</v>
      </c>
    </row>
    <row r="5994" spans="1:8">
      <c r="A5994" s="268">
        <v>42254</v>
      </c>
      <c r="B5994" s="269" t="s">
        <v>200</v>
      </c>
      <c r="C5994" s="270">
        <v>14054.748299999999</v>
      </c>
      <c r="D5994" s="270">
        <v>5505.7797999999993</v>
      </c>
      <c r="E5994" s="270">
        <v>2461.3721999999998</v>
      </c>
      <c r="F5994" s="270">
        <v>207.08974999999998</v>
      </c>
      <c r="G5994" s="270">
        <v>2761.7842999999998</v>
      </c>
      <c r="H5994" s="270">
        <v>24990.774349999996</v>
      </c>
    </row>
    <row r="5995" spans="1:8">
      <c r="A5995" s="268">
        <v>42254</v>
      </c>
      <c r="B5995" s="269" t="s">
        <v>201</v>
      </c>
      <c r="C5995" s="270">
        <v>9433.1648499999992</v>
      </c>
      <c r="D5995" s="270">
        <v>3695.3299499999998</v>
      </c>
      <c r="E5995" s="270">
        <v>1652.0064500000001</v>
      </c>
      <c r="F5995" s="270">
        <v>138.99284999999998</v>
      </c>
      <c r="G5995" s="270">
        <v>1853.6349499999999</v>
      </c>
      <c r="H5995" s="270">
        <v>16773.12905</v>
      </c>
    </row>
    <row r="5996" spans="1:8">
      <c r="A5996" s="268">
        <v>42254</v>
      </c>
      <c r="B5996" s="269" t="s">
        <v>202</v>
      </c>
      <c r="C5996" s="270">
        <v>4154.29</v>
      </c>
      <c r="D5996" s="270">
        <v>1627.3929999999998</v>
      </c>
      <c r="E5996" s="270">
        <v>727.53030000000001</v>
      </c>
      <c r="F5996" s="270">
        <v>61.21105</v>
      </c>
      <c r="G5996" s="270">
        <v>816.32555000000002</v>
      </c>
      <c r="H5996" s="270">
        <v>7386.7498999999998</v>
      </c>
    </row>
    <row r="5997" spans="1:8">
      <c r="A5997" s="268">
        <v>42254</v>
      </c>
      <c r="B5997" s="269" t="s">
        <v>203</v>
      </c>
      <c r="C5997" s="270">
        <v>821.61509999999998</v>
      </c>
      <c r="D5997" s="270">
        <v>321.85759999999999</v>
      </c>
      <c r="E5997" s="270">
        <v>143.88714999999999</v>
      </c>
      <c r="F5997" s="270">
        <v>12.105700000000001</v>
      </c>
      <c r="G5997" s="270">
        <v>161.44899999999998</v>
      </c>
      <c r="H5997" s="270">
        <v>1460.91455</v>
      </c>
    </row>
    <row r="5998" spans="1:8">
      <c r="A5998" s="268">
        <v>42254</v>
      </c>
      <c r="B5998" s="269" t="s">
        <v>204</v>
      </c>
      <c r="C5998" s="270">
        <v>35.945650000000001</v>
      </c>
      <c r="D5998" s="270">
        <v>14.081099999999999</v>
      </c>
      <c r="E5998" s="270">
        <v>6.2950999999999997</v>
      </c>
      <c r="F5998" s="270">
        <v>0.52954999999999997</v>
      </c>
      <c r="G5998" s="270">
        <v>7.0635000000000003</v>
      </c>
      <c r="H5998" s="270">
        <v>63.91490000000001</v>
      </c>
    </row>
    <row r="5999" spans="1:8">
      <c r="A5999" s="268">
        <v>42254</v>
      </c>
      <c r="B5999" s="269" t="s">
        <v>205</v>
      </c>
      <c r="C5999" s="270">
        <v>5.1348500000000001</v>
      </c>
      <c r="D5999" s="270">
        <v>2.0119500000000001</v>
      </c>
      <c r="E5999" s="270">
        <v>0.89929999999999999</v>
      </c>
      <c r="F5999" s="270">
        <v>7.5649999999999995E-2</v>
      </c>
      <c r="G5999" s="270">
        <v>1.00895</v>
      </c>
      <c r="H5999" s="270">
        <v>9.1307000000000009</v>
      </c>
    </row>
    <row r="6000" spans="1:8">
      <c r="A6000" s="268">
        <v>42254</v>
      </c>
      <c r="B6000" s="269" t="s">
        <v>71</v>
      </c>
      <c r="C6000" s="270">
        <v>0</v>
      </c>
      <c r="D6000" s="270">
        <v>0</v>
      </c>
      <c r="E6000" s="270">
        <v>0</v>
      </c>
      <c r="F6000" s="270">
        <v>0</v>
      </c>
      <c r="G6000" s="270">
        <v>0</v>
      </c>
      <c r="H6000" s="270">
        <v>0</v>
      </c>
    </row>
    <row r="6001" spans="1:8">
      <c r="A6001" s="268">
        <v>42254</v>
      </c>
      <c r="B6001" s="269" t="s">
        <v>206</v>
      </c>
      <c r="C6001" s="270">
        <v>0</v>
      </c>
      <c r="D6001" s="270">
        <v>0</v>
      </c>
      <c r="E6001" s="270">
        <v>0</v>
      </c>
      <c r="F6001" s="270">
        <v>0</v>
      </c>
      <c r="G6001" s="270">
        <v>0</v>
      </c>
      <c r="H6001" s="270">
        <v>0</v>
      </c>
    </row>
    <row r="6002" spans="1:8">
      <c r="A6002" s="268">
        <v>42255</v>
      </c>
      <c r="B6002" s="269" t="s">
        <v>185</v>
      </c>
      <c r="C6002" s="270">
        <v>0</v>
      </c>
      <c r="D6002" s="270">
        <v>0</v>
      </c>
      <c r="E6002" s="270">
        <v>0</v>
      </c>
      <c r="F6002" s="270">
        <v>0</v>
      </c>
      <c r="G6002" s="270">
        <v>0</v>
      </c>
      <c r="H6002" s="270">
        <v>0</v>
      </c>
    </row>
    <row r="6003" spans="1:8">
      <c r="A6003" s="268">
        <v>42255</v>
      </c>
      <c r="B6003" s="269" t="s">
        <v>186</v>
      </c>
      <c r="C6003" s="270">
        <v>0</v>
      </c>
      <c r="D6003" s="270">
        <v>0</v>
      </c>
      <c r="E6003" s="270">
        <v>0</v>
      </c>
      <c r="F6003" s="270">
        <v>0</v>
      </c>
      <c r="G6003" s="270">
        <v>0</v>
      </c>
      <c r="H6003" s="270">
        <v>0</v>
      </c>
    </row>
    <row r="6004" spans="1:8">
      <c r="A6004" s="268">
        <v>42255</v>
      </c>
      <c r="B6004" s="269" t="s">
        <v>187</v>
      </c>
      <c r="C6004" s="270">
        <v>0</v>
      </c>
      <c r="D6004" s="270">
        <v>0</v>
      </c>
      <c r="E6004" s="270">
        <v>0</v>
      </c>
      <c r="F6004" s="270">
        <v>0</v>
      </c>
      <c r="G6004" s="270">
        <v>0</v>
      </c>
      <c r="H6004" s="270">
        <v>0</v>
      </c>
    </row>
    <row r="6005" spans="1:8">
      <c r="A6005" s="268">
        <v>42255</v>
      </c>
      <c r="B6005" s="269" t="s">
        <v>188</v>
      </c>
      <c r="C6005" s="270">
        <v>0</v>
      </c>
      <c r="D6005" s="270">
        <v>0</v>
      </c>
      <c r="E6005" s="270">
        <v>0</v>
      </c>
      <c r="F6005" s="270">
        <v>0</v>
      </c>
      <c r="G6005" s="270">
        <v>0</v>
      </c>
      <c r="H6005" s="270">
        <v>0</v>
      </c>
    </row>
    <row r="6006" spans="1:8">
      <c r="A6006" s="268">
        <v>42255</v>
      </c>
      <c r="B6006" s="269" t="s">
        <v>189</v>
      </c>
      <c r="C6006" s="270">
        <v>0</v>
      </c>
      <c r="D6006" s="270">
        <v>0</v>
      </c>
      <c r="E6006" s="270">
        <v>0</v>
      </c>
      <c r="F6006" s="270">
        <v>0</v>
      </c>
      <c r="G6006" s="270">
        <v>0</v>
      </c>
      <c r="H6006" s="270">
        <v>0</v>
      </c>
    </row>
    <row r="6007" spans="1:8">
      <c r="A6007" s="268">
        <v>42255</v>
      </c>
      <c r="B6007" s="269" t="s">
        <v>190</v>
      </c>
      <c r="C6007" s="270">
        <v>0</v>
      </c>
      <c r="D6007" s="270">
        <v>0</v>
      </c>
      <c r="E6007" s="270">
        <v>0</v>
      </c>
      <c r="F6007" s="270">
        <v>0</v>
      </c>
      <c r="G6007" s="270">
        <v>0</v>
      </c>
      <c r="H6007" s="270">
        <v>0</v>
      </c>
    </row>
    <row r="6008" spans="1:8">
      <c r="A6008" s="268">
        <v>42255</v>
      </c>
      <c r="B6008" s="269" t="s">
        <v>191</v>
      </c>
      <c r="C6008" s="270">
        <v>0</v>
      </c>
      <c r="D6008" s="270">
        <v>0</v>
      </c>
      <c r="E6008" s="270">
        <v>0</v>
      </c>
      <c r="F6008" s="270">
        <v>0</v>
      </c>
      <c r="G6008" s="270">
        <v>0</v>
      </c>
      <c r="H6008" s="270">
        <v>0</v>
      </c>
    </row>
    <row r="6009" spans="1:8">
      <c r="A6009" s="268">
        <v>42255</v>
      </c>
      <c r="B6009" s="269" t="s">
        <v>192</v>
      </c>
      <c r="C6009" s="270">
        <v>323.51085</v>
      </c>
      <c r="D6009" s="270">
        <v>126.7316</v>
      </c>
      <c r="E6009" s="270">
        <v>56.655899999999995</v>
      </c>
      <c r="F6009" s="270">
        <v>4.7667999999999999</v>
      </c>
      <c r="G6009" s="270">
        <v>63.570650000000001</v>
      </c>
      <c r="H6009" s="270">
        <v>575.23579999999993</v>
      </c>
    </row>
    <row r="6010" spans="1:8">
      <c r="A6010" s="268">
        <v>42255</v>
      </c>
      <c r="B6010" s="269" t="s">
        <v>193</v>
      </c>
      <c r="C6010" s="270">
        <v>2603.4921999999997</v>
      </c>
      <c r="D6010" s="270">
        <v>1019.88695</v>
      </c>
      <c r="E6010" s="270">
        <v>455.94254999999998</v>
      </c>
      <c r="F6010" s="270">
        <v>38.361350000000002</v>
      </c>
      <c r="G6010" s="270">
        <v>511.59119999999996</v>
      </c>
      <c r="H6010" s="270">
        <v>4629.2742500000004</v>
      </c>
    </row>
    <row r="6011" spans="1:8">
      <c r="A6011" s="268">
        <v>42255</v>
      </c>
      <c r="B6011" s="269" t="s">
        <v>65</v>
      </c>
      <c r="C6011" s="270">
        <v>6757.7813500000002</v>
      </c>
      <c r="D6011" s="270">
        <v>2647.2799500000001</v>
      </c>
      <c r="E6011" s="270">
        <v>1183.4728499999999</v>
      </c>
      <c r="F6011" s="270">
        <v>99.572400000000002</v>
      </c>
      <c r="G6011" s="270">
        <v>1327.9167500000001</v>
      </c>
      <c r="H6011" s="270">
        <v>12016.023299999999</v>
      </c>
    </row>
    <row r="6012" spans="1:8">
      <c r="A6012" s="268">
        <v>42255</v>
      </c>
      <c r="B6012" s="269" t="s">
        <v>194</v>
      </c>
      <c r="C6012" s="270">
        <v>11148.285499999998</v>
      </c>
      <c r="D6012" s="270">
        <v>4367.2073499999997</v>
      </c>
      <c r="E6012" s="270">
        <v>1952.37095</v>
      </c>
      <c r="F6012" s="270">
        <v>164.26420000000002</v>
      </c>
      <c r="G6012" s="270">
        <v>2190.6590999999999</v>
      </c>
      <c r="H6012" s="270">
        <v>19822.787099999998</v>
      </c>
    </row>
    <row r="6013" spans="1:8">
      <c r="A6013" s="268">
        <v>42255</v>
      </c>
      <c r="B6013" s="269" t="s">
        <v>195</v>
      </c>
      <c r="C6013" s="270">
        <v>14845.552599999999</v>
      </c>
      <c r="D6013" s="270">
        <v>5815.5673999999999</v>
      </c>
      <c r="E6013" s="270">
        <v>2599.8643999999999</v>
      </c>
      <c r="F6013" s="270">
        <v>218.74155000000002</v>
      </c>
      <c r="G6013" s="270">
        <v>2917.17875</v>
      </c>
      <c r="H6013" s="270">
        <v>26396.904699999999</v>
      </c>
    </row>
    <row r="6014" spans="1:8">
      <c r="A6014" s="268">
        <v>42255</v>
      </c>
      <c r="B6014" s="269" t="s">
        <v>196</v>
      </c>
      <c r="C6014" s="270">
        <v>16930.399449999997</v>
      </c>
      <c r="D6014" s="270">
        <v>6632.2813999999998</v>
      </c>
      <c r="E6014" s="270">
        <v>2964.9785000000002</v>
      </c>
      <c r="F6014" s="270">
        <v>249.46054999999998</v>
      </c>
      <c r="G6014" s="270">
        <v>3326.8557999999998</v>
      </c>
      <c r="H6014" s="270">
        <v>30103.975699999995</v>
      </c>
    </row>
    <row r="6015" spans="1:8">
      <c r="A6015" s="268">
        <v>42255</v>
      </c>
      <c r="B6015" s="269" t="s">
        <v>197</v>
      </c>
      <c r="C6015" s="270">
        <v>18234.713400000001</v>
      </c>
      <c r="D6015" s="270">
        <v>7143.230849999999</v>
      </c>
      <c r="E6015" s="270">
        <v>3193.3989999999999</v>
      </c>
      <c r="F6015" s="270">
        <v>268.67905000000002</v>
      </c>
      <c r="G6015" s="270">
        <v>3583.1554499999997</v>
      </c>
      <c r="H6015" s="270">
        <v>32423.177749999999</v>
      </c>
    </row>
    <row r="6016" spans="1:8">
      <c r="A6016" s="268">
        <v>42255</v>
      </c>
      <c r="B6016" s="269" t="s">
        <v>198</v>
      </c>
      <c r="C6016" s="270">
        <v>18322.0101</v>
      </c>
      <c r="D6016" s="270">
        <v>7177.4280499999995</v>
      </c>
      <c r="E6016" s="270">
        <v>3208.6870999999996</v>
      </c>
      <c r="F6016" s="270">
        <v>269.96510000000001</v>
      </c>
      <c r="G6016" s="270">
        <v>3600.3093000000003</v>
      </c>
      <c r="H6016" s="270">
        <v>32578.399649999999</v>
      </c>
    </row>
    <row r="6017" spans="1:8">
      <c r="A6017" s="268">
        <v>42255</v>
      </c>
      <c r="B6017" s="269" t="s">
        <v>199</v>
      </c>
      <c r="C6017" s="270">
        <v>16868.778699999999</v>
      </c>
      <c r="D6017" s="270">
        <v>6608.1422499999999</v>
      </c>
      <c r="E6017" s="270">
        <v>2954.1869000000002</v>
      </c>
      <c r="F6017" s="270">
        <v>248.55275</v>
      </c>
      <c r="G6017" s="270">
        <v>3314.7467000000001</v>
      </c>
      <c r="H6017" s="270">
        <v>29994.407299999999</v>
      </c>
    </row>
    <row r="6018" spans="1:8">
      <c r="A6018" s="268">
        <v>42255</v>
      </c>
      <c r="B6018" s="269" t="s">
        <v>200</v>
      </c>
      <c r="C6018" s="270">
        <v>13864.7495</v>
      </c>
      <c r="D6018" s="270">
        <v>5431.3495499999999</v>
      </c>
      <c r="E6018" s="270">
        <v>2428.0980999999997</v>
      </c>
      <c r="F6018" s="270">
        <v>204.28985</v>
      </c>
      <c r="G6018" s="270">
        <v>2724.4497500000002</v>
      </c>
      <c r="H6018" s="270">
        <v>24652.936749999997</v>
      </c>
    </row>
    <row r="6019" spans="1:8">
      <c r="A6019" s="268">
        <v>42255</v>
      </c>
      <c r="B6019" s="269" t="s">
        <v>201</v>
      </c>
      <c r="C6019" s="270">
        <v>9289.3822499999987</v>
      </c>
      <c r="D6019" s="270">
        <v>3639.0046999999995</v>
      </c>
      <c r="E6019" s="270">
        <v>1626.8260499999999</v>
      </c>
      <c r="F6019" s="270">
        <v>136.87379999999999</v>
      </c>
      <c r="G6019" s="270">
        <v>1825.38095</v>
      </c>
      <c r="H6019" s="270">
        <v>16517.46775</v>
      </c>
    </row>
    <row r="6020" spans="1:8">
      <c r="A6020" s="268">
        <v>42255</v>
      </c>
      <c r="B6020" s="269" t="s">
        <v>202</v>
      </c>
      <c r="C6020" s="270">
        <v>4046.4530500000001</v>
      </c>
      <c r="D6020" s="270">
        <v>1585.1496999999999</v>
      </c>
      <c r="E6020" s="270">
        <v>708.64499999999998</v>
      </c>
      <c r="F6020" s="270">
        <v>59.622400000000006</v>
      </c>
      <c r="G6020" s="270">
        <v>795.13589999999999</v>
      </c>
      <c r="H6020" s="270">
        <v>7195.0060500000009</v>
      </c>
    </row>
    <row r="6021" spans="1:8">
      <c r="A6021" s="268">
        <v>42255</v>
      </c>
      <c r="B6021" s="269" t="s">
        <v>203</v>
      </c>
      <c r="C6021" s="270">
        <v>826.74995000000001</v>
      </c>
      <c r="D6021" s="270">
        <v>323.86955</v>
      </c>
      <c r="E6021" s="270">
        <v>144.78644999999997</v>
      </c>
      <c r="F6021" s="270">
        <v>12.18135</v>
      </c>
      <c r="G6021" s="270">
        <v>162.45795000000001</v>
      </c>
      <c r="H6021" s="270">
        <v>1470.0452499999999</v>
      </c>
    </row>
    <row r="6022" spans="1:8">
      <c r="A6022" s="268">
        <v>42255</v>
      </c>
      <c r="B6022" s="269" t="s">
        <v>204</v>
      </c>
      <c r="C6022" s="270">
        <v>25.6751</v>
      </c>
      <c r="D6022" s="270">
        <v>10.05805</v>
      </c>
      <c r="E6022" s="270">
        <v>4.4965000000000002</v>
      </c>
      <c r="F6022" s="270">
        <v>0.37824999999999998</v>
      </c>
      <c r="G6022" s="270">
        <v>5.0455999999999994</v>
      </c>
      <c r="H6022" s="270">
        <v>45.653500000000001</v>
      </c>
    </row>
    <row r="6023" spans="1:8">
      <c r="A6023" s="268">
        <v>42255</v>
      </c>
      <c r="B6023" s="269" t="s">
        <v>205</v>
      </c>
      <c r="C6023" s="270">
        <v>0</v>
      </c>
      <c r="D6023" s="270">
        <v>0</v>
      </c>
      <c r="E6023" s="270">
        <v>0</v>
      </c>
      <c r="F6023" s="270">
        <v>0</v>
      </c>
      <c r="G6023" s="270">
        <v>0</v>
      </c>
      <c r="H6023" s="270">
        <v>0</v>
      </c>
    </row>
    <row r="6024" spans="1:8">
      <c r="A6024" s="268">
        <v>42255</v>
      </c>
      <c r="B6024" s="269" t="s">
        <v>71</v>
      </c>
      <c r="C6024" s="270">
        <v>0</v>
      </c>
      <c r="D6024" s="270">
        <v>0</v>
      </c>
      <c r="E6024" s="270">
        <v>0</v>
      </c>
      <c r="F6024" s="270">
        <v>0</v>
      </c>
      <c r="G6024" s="270">
        <v>0</v>
      </c>
      <c r="H6024" s="270">
        <v>0</v>
      </c>
    </row>
    <row r="6025" spans="1:8">
      <c r="A6025" s="268">
        <v>42255</v>
      </c>
      <c r="B6025" s="269" t="s">
        <v>206</v>
      </c>
      <c r="C6025" s="270">
        <v>0</v>
      </c>
      <c r="D6025" s="270">
        <v>0</v>
      </c>
      <c r="E6025" s="270">
        <v>0</v>
      </c>
      <c r="F6025" s="270">
        <v>0</v>
      </c>
      <c r="G6025" s="270">
        <v>0</v>
      </c>
      <c r="H6025" s="270">
        <v>0</v>
      </c>
    </row>
    <row r="6026" spans="1:8">
      <c r="A6026" s="268">
        <v>42256</v>
      </c>
      <c r="B6026" s="269" t="s">
        <v>185</v>
      </c>
      <c r="C6026" s="270">
        <v>0</v>
      </c>
      <c r="D6026" s="270">
        <v>0</v>
      </c>
      <c r="E6026" s="270">
        <v>0</v>
      </c>
      <c r="F6026" s="270">
        <v>0</v>
      </c>
      <c r="G6026" s="270">
        <v>0</v>
      </c>
      <c r="H6026" s="270">
        <v>0</v>
      </c>
    </row>
    <row r="6027" spans="1:8">
      <c r="A6027" s="268">
        <v>42256</v>
      </c>
      <c r="B6027" s="269" t="s">
        <v>186</v>
      </c>
      <c r="C6027" s="270">
        <v>0</v>
      </c>
      <c r="D6027" s="270">
        <v>0</v>
      </c>
      <c r="E6027" s="270">
        <v>0</v>
      </c>
      <c r="F6027" s="270">
        <v>0</v>
      </c>
      <c r="G6027" s="270">
        <v>0</v>
      </c>
      <c r="H6027" s="270">
        <v>0</v>
      </c>
    </row>
    <row r="6028" spans="1:8">
      <c r="A6028" s="268">
        <v>42256</v>
      </c>
      <c r="B6028" s="269" t="s">
        <v>187</v>
      </c>
      <c r="C6028" s="270">
        <v>0</v>
      </c>
      <c r="D6028" s="270">
        <v>0</v>
      </c>
      <c r="E6028" s="270">
        <v>0</v>
      </c>
      <c r="F6028" s="270">
        <v>0</v>
      </c>
      <c r="G6028" s="270">
        <v>0</v>
      </c>
      <c r="H6028" s="270">
        <v>0</v>
      </c>
    </row>
    <row r="6029" spans="1:8">
      <c r="A6029" s="268">
        <v>42256</v>
      </c>
      <c r="B6029" s="269" t="s">
        <v>188</v>
      </c>
      <c r="C6029" s="270">
        <v>0</v>
      </c>
      <c r="D6029" s="270">
        <v>0</v>
      </c>
      <c r="E6029" s="270">
        <v>0</v>
      </c>
      <c r="F6029" s="270">
        <v>0</v>
      </c>
      <c r="G6029" s="270">
        <v>0</v>
      </c>
      <c r="H6029" s="270">
        <v>0</v>
      </c>
    </row>
    <row r="6030" spans="1:8">
      <c r="A6030" s="268">
        <v>42256</v>
      </c>
      <c r="B6030" s="269" t="s">
        <v>189</v>
      </c>
      <c r="C6030" s="270">
        <v>0</v>
      </c>
      <c r="D6030" s="270">
        <v>0</v>
      </c>
      <c r="E6030" s="270">
        <v>0</v>
      </c>
      <c r="F6030" s="270">
        <v>0</v>
      </c>
      <c r="G6030" s="270">
        <v>0</v>
      </c>
      <c r="H6030" s="270">
        <v>0</v>
      </c>
    </row>
    <row r="6031" spans="1:8">
      <c r="A6031" s="268">
        <v>42256</v>
      </c>
      <c r="B6031" s="269" t="s">
        <v>190</v>
      </c>
      <c r="C6031" s="270">
        <v>0</v>
      </c>
      <c r="D6031" s="270">
        <v>0</v>
      </c>
      <c r="E6031" s="270">
        <v>0</v>
      </c>
      <c r="F6031" s="270">
        <v>0</v>
      </c>
      <c r="G6031" s="270">
        <v>0</v>
      </c>
      <c r="H6031" s="270">
        <v>0</v>
      </c>
    </row>
    <row r="6032" spans="1:8">
      <c r="A6032" s="268">
        <v>42256</v>
      </c>
      <c r="B6032" s="269" t="s">
        <v>191</v>
      </c>
      <c r="C6032" s="270">
        <v>0</v>
      </c>
      <c r="D6032" s="270">
        <v>0</v>
      </c>
      <c r="E6032" s="270">
        <v>0</v>
      </c>
      <c r="F6032" s="270">
        <v>0</v>
      </c>
      <c r="G6032" s="270">
        <v>0</v>
      </c>
      <c r="H6032" s="270">
        <v>0</v>
      </c>
    </row>
    <row r="6033" spans="1:8">
      <c r="A6033" s="268">
        <v>42256</v>
      </c>
      <c r="B6033" s="269" t="s">
        <v>192</v>
      </c>
      <c r="C6033" s="270">
        <v>272.15979999999996</v>
      </c>
      <c r="D6033" s="270">
        <v>106.6155</v>
      </c>
      <c r="E6033" s="270">
        <v>47.6629</v>
      </c>
      <c r="F6033" s="270">
        <v>4.0103</v>
      </c>
      <c r="G6033" s="270">
        <v>53.4803</v>
      </c>
      <c r="H6033" s="270">
        <v>483.92879999999997</v>
      </c>
    </row>
    <row r="6034" spans="1:8">
      <c r="A6034" s="268">
        <v>42256</v>
      </c>
      <c r="B6034" s="269" t="s">
        <v>193</v>
      </c>
      <c r="C6034" s="270">
        <v>2500.7901000000002</v>
      </c>
      <c r="D6034" s="270">
        <v>979.65475000000004</v>
      </c>
      <c r="E6034" s="270">
        <v>437.95740000000001</v>
      </c>
      <c r="F6034" s="270">
        <v>36.847500000000004</v>
      </c>
      <c r="G6034" s="270">
        <v>491.40965</v>
      </c>
      <c r="H6034" s="270">
        <v>4446.6594000000005</v>
      </c>
    </row>
    <row r="6035" spans="1:8">
      <c r="A6035" s="268">
        <v>42256</v>
      </c>
      <c r="B6035" s="269" t="s">
        <v>65</v>
      </c>
      <c r="C6035" s="270">
        <v>6706.4303</v>
      </c>
      <c r="D6035" s="270">
        <v>2627.1638499999999</v>
      </c>
      <c r="E6035" s="270">
        <v>1174.4798499999999</v>
      </c>
      <c r="F6035" s="270">
        <v>98.815899999999999</v>
      </c>
      <c r="G6035" s="270">
        <v>1317.8263999999999</v>
      </c>
      <c r="H6035" s="270">
        <v>11924.7163</v>
      </c>
    </row>
    <row r="6036" spans="1:8">
      <c r="A6036" s="268">
        <v>42256</v>
      </c>
      <c r="B6036" s="269" t="s">
        <v>194</v>
      </c>
      <c r="C6036" s="270">
        <v>11096.934450000001</v>
      </c>
      <c r="D6036" s="270">
        <v>4347.0912500000004</v>
      </c>
      <c r="E6036" s="270">
        <v>1943.3779500000001</v>
      </c>
      <c r="F6036" s="270">
        <v>163.5077</v>
      </c>
      <c r="G6036" s="270">
        <v>2180.5687499999999</v>
      </c>
      <c r="H6036" s="270">
        <v>19731.480100000004</v>
      </c>
    </row>
    <row r="6037" spans="1:8">
      <c r="A6037" s="268">
        <v>42256</v>
      </c>
      <c r="B6037" s="269" t="s">
        <v>195</v>
      </c>
      <c r="C6037" s="270">
        <v>14737.71565</v>
      </c>
      <c r="D6037" s="270">
        <v>5773.3240999999998</v>
      </c>
      <c r="E6037" s="270">
        <v>2580.9791</v>
      </c>
      <c r="F6037" s="270">
        <v>217.15289999999999</v>
      </c>
      <c r="G6037" s="270">
        <v>2895.9890999999998</v>
      </c>
      <c r="H6037" s="270">
        <v>26205.160849999997</v>
      </c>
    </row>
    <row r="6038" spans="1:8">
      <c r="A6038" s="268">
        <v>42256</v>
      </c>
      <c r="B6038" s="269" t="s">
        <v>196</v>
      </c>
      <c r="C6038" s="270">
        <v>16766.076599999997</v>
      </c>
      <c r="D6038" s="270">
        <v>6567.9100500000004</v>
      </c>
      <c r="E6038" s="270">
        <v>2936.2008999999998</v>
      </c>
      <c r="F6038" s="270">
        <v>247.03975</v>
      </c>
      <c r="G6038" s="270">
        <v>3294.5659999999998</v>
      </c>
      <c r="H6038" s="270">
        <v>29811.793299999998</v>
      </c>
    </row>
    <row r="6039" spans="1:8">
      <c r="A6039" s="268">
        <v>42256</v>
      </c>
      <c r="B6039" s="269" t="s">
        <v>197</v>
      </c>
      <c r="C6039" s="270">
        <v>17777.68965</v>
      </c>
      <c r="D6039" s="270">
        <v>6964.197900000001</v>
      </c>
      <c r="E6039" s="270">
        <v>3113.3621499999999</v>
      </c>
      <c r="F6039" s="270">
        <v>261.94534999999996</v>
      </c>
      <c r="G6039" s="270">
        <v>3493.3495500000004</v>
      </c>
      <c r="H6039" s="270">
        <v>31610.544600000001</v>
      </c>
    </row>
    <row r="6040" spans="1:8">
      <c r="A6040" s="268">
        <v>42256</v>
      </c>
      <c r="B6040" s="269" t="s">
        <v>198</v>
      </c>
      <c r="C6040" s="270">
        <v>17890.6623</v>
      </c>
      <c r="D6040" s="270">
        <v>7008.4531499999994</v>
      </c>
      <c r="E6040" s="270">
        <v>3133.1467499999999</v>
      </c>
      <c r="F6040" s="270">
        <v>263.60964999999999</v>
      </c>
      <c r="G6040" s="270">
        <v>3515.5489999999995</v>
      </c>
      <c r="H6040" s="270">
        <v>31811.420849999999</v>
      </c>
    </row>
    <row r="6041" spans="1:8">
      <c r="A6041" s="268">
        <v>42256</v>
      </c>
      <c r="B6041" s="269" t="s">
        <v>199</v>
      </c>
      <c r="C6041" s="270">
        <v>16463.106</v>
      </c>
      <c r="D6041" s="270">
        <v>6449.2253999999994</v>
      </c>
      <c r="E6041" s="270">
        <v>2883.1421999999998</v>
      </c>
      <c r="F6041" s="270">
        <v>242.57554999999996</v>
      </c>
      <c r="G6041" s="270">
        <v>3235.0320000000002</v>
      </c>
      <c r="H6041" s="270">
        <v>29273.081150000002</v>
      </c>
    </row>
    <row r="6042" spans="1:8">
      <c r="A6042" s="268">
        <v>42256</v>
      </c>
      <c r="B6042" s="269" t="s">
        <v>200</v>
      </c>
      <c r="C6042" s="270">
        <v>13484.75275</v>
      </c>
      <c r="D6042" s="270">
        <v>5282.4907499999999</v>
      </c>
      <c r="E6042" s="270">
        <v>2361.5507499999999</v>
      </c>
      <c r="F6042" s="270">
        <v>198.6909</v>
      </c>
      <c r="G6042" s="270">
        <v>2649.7797999999998</v>
      </c>
      <c r="H6042" s="270">
        <v>23977.264949999997</v>
      </c>
    </row>
    <row r="6043" spans="1:8">
      <c r="A6043" s="268">
        <v>42256</v>
      </c>
      <c r="B6043" s="269" t="s">
        <v>201</v>
      </c>
      <c r="C6043" s="270">
        <v>8899.114950000001</v>
      </c>
      <c r="D6043" s="270">
        <v>3486.1219999999998</v>
      </c>
      <c r="E6043" s="270">
        <v>1558.4792500000001</v>
      </c>
      <c r="F6043" s="270">
        <v>131.12354999999999</v>
      </c>
      <c r="G6043" s="270">
        <v>1748.6931</v>
      </c>
      <c r="H6043" s="270">
        <v>15823.532849999998</v>
      </c>
    </row>
    <row r="6044" spans="1:8">
      <c r="A6044" s="268">
        <v>42256</v>
      </c>
      <c r="B6044" s="269" t="s">
        <v>202</v>
      </c>
      <c r="C6044" s="270">
        <v>3902.6704500000001</v>
      </c>
      <c r="D6044" s="270">
        <v>1528.8244499999998</v>
      </c>
      <c r="E6044" s="270">
        <v>683.46460000000002</v>
      </c>
      <c r="F6044" s="270">
        <v>57.504199999999997</v>
      </c>
      <c r="G6044" s="270">
        <v>766.88189999999997</v>
      </c>
      <c r="H6044" s="270">
        <v>6939.3456000000006</v>
      </c>
    </row>
    <row r="6045" spans="1:8">
      <c r="A6045" s="268">
        <v>42256</v>
      </c>
      <c r="B6045" s="269" t="s">
        <v>203</v>
      </c>
      <c r="C6045" s="270">
        <v>734.3184</v>
      </c>
      <c r="D6045" s="270">
        <v>287.66039999999998</v>
      </c>
      <c r="E6045" s="270">
        <v>128.59905000000001</v>
      </c>
      <c r="F6045" s="270">
        <v>10.819649999999999</v>
      </c>
      <c r="G6045" s="270">
        <v>144.29514999999998</v>
      </c>
      <c r="H6045" s="270">
        <v>1305.6926500000002</v>
      </c>
    </row>
    <row r="6046" spans="1:8">
      <c r="A6046" s="268">
        <v>42256</v>
      </c>
      <c r="B6046" s="269" t="s">
        <v>204</v>
      </c>
      <c r="C6046" s="270">
        <v>20.54025</v>
      </c>
      <c r="D6046" s="270">
        <v>8.0460999999999991</v>
      </c>
      <c r="E6046" s="270">
        <v>3.5972</v>
      </c>
      <c r="F6046" s="270">
        <v>0.30259999999999998</v>
      </c>
      <c r="G6046" s="270">
        <v>4.0358000000000001</v>
      </c>
      <c r="H6046" s="270">
        <v>36.521949999999997</v>
      </c>
    </row>
    <row r="6047" spans="1:8">
      <c r="A6047" s="268">
        <v>42256</v>
      </c>
      <c r="B6047" s="269" t="s">
        <v>205</v>
      </c>
      <c r="C6047" s="270">
        <v>0</v>
      </c>
      <c r="D6047" s="270">
        <v>0</v>
      </c>
      <c r="E6047" s="270">
        <v>0</v>
      </c>
      <c r="F6047" s="270">
        <v>0</v>
      </c>
      <c r="G6047" s="270">
        <v>0</v>
      </c>
      <c r="H6047" s="270">
        <v>0</v>
      </c>
    </row>
    <row r="6048" spans="1:8">
      <c r="A6048" s="268">
        <v>42256</v>
      </c>
      <c r="B6048" s="269" t="s">
        <v>71</v>
      </c>
      <c r="C6048" s="270">
        <v>0</v>
      </c>
      <c r="D6048" s="270">
        <v>0</v>
      </c>
      <c r="E6048" s="270">
        <v>0</v>
      </c>
      <c r="F6048" s="270">
        <v>0</v>
      </c>
      <c r="G6048" s="270">
        <v>0</v>
      </c>
      <c r="H6048" s="270">
        <v>0</v>
      </c>
    </row>
    <row r="6049" spans="1:8">
      <c r="A6049" s="268">
        <v>42256</v>
      </c>
      <c r="B6049" s="269" t="s">
        <v>206</v>
      </c>
      <c r="C6049" s="270">
        <v>0</v>
      </c>
      <c r="D6049" s="270">
        <v>0</v>
      </c>
      <c r="E6049" s="270">
        <v>0</v>
      </c>
      <c r="F6049" s="270">
        <v>0</v>
      </c>
      <c r="G6049" s="270">
        <v>0</v>
      </c>
      <c r="H6049" s="270">
        <v>0</v>
      </c>
    </row>
    <row r="6050" spans="1:8">
      <c r="A6050" s="268">
        <v>42257</v>
      </c>
      <c r="B6050" s="269" t="s">
        <v>185</v>
      </c>
      <c r="C6050" s="270">
        <v>0</v>
      </c>
      <c r="D6050" s="270">
        <v>0</v>
      </c>
      <c r="E6050" s="270">
        <v>0</v>
      </c>
      <c r="F6050" s="270">
        <v>0</v>
      </c>
      <c r="G6050" s="270">
        <v>0</v>
      </c>
      <c r="H6050" s="270">
        <v>0</v>
      </c>
    </row>
    <row r="6051" spans="1:8">
      <c r="A6051" s="268">
        <v>42257</v>
      </c>
      <c r="B6051" s="269" t="s">
        <v>186</v>
      </c>
      <c r="C6051" s="270">
        <v>0</v>
      </c>
      <c r="D6051" s="270">
        <v>0</v>
      </c>
      <c r="E6051" s="270">
        <v>0</v>
      </c>
      <c r="F6051" s="270">
        <v>0</v>
      </c>
      <c r="G6051" s="270">
        <v>0</v>
      </c>
      <c r="H6051" s="270">
        <v>0</v>
      </c>
    </row>
    <row r="6052" spans="1:8">
      <c r="A6052" s="268">
        <v>42257</v>
      </c>
      <c r="B6052" s="269" t="s">
        <v>187</v>
      </c>
      <c r="C6052" s="270">
        <v>0</v>
      </c>
      <c r="D6052" s="270">
        <v>0</v>
      </c>
      <c r="E6052" s="270">
        <v>0</v>
      </c>
      <c r="F6052" s="270">
        <v>0</v>
      </c>
      <c r="G6052" s="270">
        <v>0</v>
      </c>
      <c r="H6052" s="270">
        <v>0</v>
      </c>
    </row>
    <row r="6053" spans="1:8">
      <c r="A6053" s="268">
        <v>42257</v>
      </c>
      <c r="B6053" s="269" t="s">
        <v>188</v>
      </c>
      <c r="C6053" s="270">
        <v>0</v>
      </c>
      <c r="D6053" s="270">
        <v>0</v>
      </c>
      <c r="E6053" s="270">
        <v>0</v>
      </c>
      <c r="F6053" s="270">
        <v>0</v>
      </c>
      <c r="G6053" s="270">
        <v>0</v>
      </c>
      <c r="H6053" s="270">
        <v>0</v>
      </c>
    </row>
    <row r="6054" spans="1:8">
      <c r="A6054" s="268">
        <v>42257</v>
      </c>
      <c r="B6054" s="269" t="s">
        <v>189</v>
      </c>
      <c r="C6054" s="270">
        <v>0</v>
      </c>
      <c r="D6054" s="270">
        <v>0</v>
      </c>
      <c r="E6054" s="270">
        <v>0</v>
      </c>
      <c r="F6054" s="270">
        <v>0</v>
      </c>
      <c r="G6054" s="270">
        <v>0</v>
      </c>
      <c r="H6054" s="270">
        <v>0</v>
      </c>
    </row>
    <row r="6055" spans="1:8">
      <c r="A6055" s="268">
        <v>42257</v>
      </c>
      <c r="B6055" s="269" t="s">
        <v>190</v>
      </c>
      <c r="C6055" s="270">
        <v>0</v>
      </c>
      <c r="D6055" s="270">
        <v>0</v>
      </c>
      <c r="E6055" s="270">
        <v>0</v>
      </c>
      <c r="F6055" s="270">
        <v>0</v>
      </c>
      <c r="G6055" s="270">
        <v>0</v>
      </c>
      <c r="H6055" s="270">
        <v>0</v>
      </c>
    </row>
    <row r="6056" spans="1:8">
      <c r="A6056" s="268">
        <v>42257</v>
      </c>
      <c r="B6056" s="269" t="s">
        <v>191</v>
      </c>
      <c r="C6056" s="270">
        <v>0</v>
      </c>
      <c r="D6056" s="270">
        <v>0</v>
      </c>
      <c r="E6056" s="270">
        <v>0</v>
      </c>
      <c r="F6056" s="270">
        <v>0</v>
      </c>
      <c r="G6056" s="270">
        <v>0</v>
      </c>
      <c r="H6056" s="270">
        <v>0</v>
      </c>
    </row>
    <row r="6057" spans="1:8">
      <c r="A6057" s="268">
        <v>42257</v>
      </c>
      <c r="B6057" s="269" t="s">
        <v>192</v>
      </c>
      <c r="C6057" s="270">
        <v>287.5652</v>
      </c>
      <c r="D6057" s="270">
        <v>112.65049999999999</v>
      </c>
      <c r="E6057" s="270">
        <v>50.360799999999998</v>
      </c>
      <c r="F6057" s="270">
        <v>4.2372500000000004</v>
      </c>
      <c r="G6057" s="270">
        <v>56.507149999999996</v>
      </c>
      <c r="H6057" s="270">
        <v>511.32090000000005</v>
      </c>
    </row>
    <row r="6058" spans="1:8">
      <c r="A6058" s="268">
        <v>42257</v>
      </c>
      <c r="B6058" s="269" t="s">
        <v>193</v>
      </c>
      <c r="C6058" s="270">
        <v>2485.3847000000001</v>
      </c>
      <c r="D6058" s="270">
        <v>973.61974999999995</v>
      </c>
      <c r="E6058" s="270">
        <v>435.2595</v>
      </c>
      <c r="F6058" s="270">
        <v>36.620549999999994</v>
      </c>
      <c r="G6058" s="270">
        <v>488.38279999999997</v>
      </c>
      <c r="H6058" s="270">
        <v>4419.2672999999995</v>
      </c>
    </row>
    <row r="6059" spans="1:8">
      <c r="A6059" s="268">
        <v>42257</v>
      </c>
      <c r="B6059" s="269" t="s">
        <v>65</v>
      </c>
      <c r="C6059" s="270">
        <v>6531.8377499999997</v>
      </c>
      <c r="D6059" s="270">
        <v>2558.7694499999998</v>
      </c>
      <c r="E6059" s="270">
        <v>1143.9044999999999</v>
      </c>
      <c r="F6059" s="270">
        <v>96.242950000000008</v>
      </c>
      <c r="G6059" s="270">
        <v>1283.5186999999999</v>
      </c>
      <c r="H6059" s="270">
        <v>11614.273350000001</v>
      </c>
    </row>
    <row r="6060" spans="1:8">
      <c r="A6060" s="268">
        <v>42257</v>
      </c>
      <c r="B6060" s="269" t="s">
        <v>194</v>
      </c>
      <c r="C6060" s="270">
        <v>10835.045199999999</v>
      </c>
      <c r="D6060" s="270">
        <v>4244.4996500000007</v>
      </c>
      <c r="E6060" s="270">
        <v>1897.5136500000001</v>
      </c>
      <c r="F6060" s="270">
        <v>159.64869999999999</v>
      </c>
      <c r="G6060" s="270">
        <v>2129.1071999999999</v>
      </c>
      <c r="H6060" s="270">
        <v>19265.814399999996</v>
      </c>
    </row>
    <row r="6061" spans="1:8">
      <c r="A6061" s="268">
        <v>42257</v>
      </c>
      <c r="B6061" s="269" t="s">
        <v>195</v>
      </c>
      <c r="C6061" s="270">
        <v>14332.042949999999</v>
      </c>
      <c r="D6061" s="270">
        <v>5614.4063999999998</v>
      </c>
      <c r="E6061" s="270">
        <v>2509.9344000000001</v>
      </c>
      <c r="F6061" s="270">
        <v>211.17484999999999</v>
      </c>
      <c r="G6061" s="270">
        <v>2816.2735499999999</v>
      </c>
      <c r="H6061" s="270">
        <v>25483.832149999998</v>
      </c>
    </row>
    <row r="6062" spans="1:8">
      <c r="A6062" s="268">
        <v>42257</v>
      </c>
      <c r="B6062" s="269" t="s">
        <v>196</v>
      </c>
      <c r="C6062" s="270">
        <v>16422.0255</v>
      </c>
      <c r="D6062" s="270">
        <v>6433.1323499999999</v>
      </c>
      <c r="E6062" s="270">
        <v>2875.9477999999999</v>
      </c>
      <c r="F6062" s="270">
        <v>241.97035</v>
      </c>
      <c r="G6062" s="270">
        <v>3226.9595499999996</v>
      </c>
      <c r="H6062" s="270">
        <v>29200.035550000001</v>
      </c>
    </row>
    <row r="6063" spans="1:8">
      <c r="A6063" s="268">
        <v>42257</v>
      </c>
      <c r="B6063" s="269" t="s">
        <v>197</v>
      </c>
      <c r="C6063" s="270">
        <v>17567.151450000001</v>
      </c>
      <c r="D6063" s="270">
        <v>6881.7215500000002</v>
      </c>
      <c r="E6063" s="270">
        <v>3076.4908499999997</v>
      </c>
      <c r="F6063" s="270">
        <v>258.84285</v>
      </c>
      <c r="G6063" s="270">
        <v>3451.9783499999999</v>
      </c>
      <c r="H6063" s="270">
        <v>31236.18505</v>
      </c>
    </row>
    <row r="6064" spans="1:8">
      <c r="A6064" s="268">
        <v>42257</v>
      </c>
      <c r="B6064" s="269" t="s">
        <v>198</v>
      </c>
      <c r="C6064" s="270">
        <v>17721.203749999997</v>
      </c>
      <c r="D6064" s="270">
        <v>6942.0698499999999</v>
      </c>
      <c r="E6064" s="270">
        <v>3103.46985</v>
      </c>
      <c r="F6064" s="270">
        <v>261.11234999999999</v>
      </c>
      <c r="G6064" s="270">
        <v>3482.2502500000001</v>
      </c>
      <c r="H6064" s="270">
        <v>31510.106049999995</v>
      </c>
    </row>
    <row r="6065" spans="1:8">
      <c r="A6065" s="268">
        <v>42257</v>
      </c>
      <c r="B6065" s="269" t="s">
        <v>199</v>
      </c>
      <c r="C6065" s="270">
        <v>16463.106</v>
      </c>
      <c r="D6065" s="270">
        <v>6449.2253999999994</v>
      </c>
      <c r="E6065" s="270">
        <v>2883.1421999999998</v>
      </c>
      <c r="F6065" s="270">
        <v>242.57554999999996</v>
      </c>
      <c r="G6065" s="270">
        <v>3235.0320000000002</v>
      </c>
      <c r="H6065" s="270">
        <v>29273.081150000002</v>
      </c>
    </row>
    <row r="6066" spans="1:8">
      <c r="A6066" s="268">
        <v>42257</v>
      </c>
      <c r="B6066" s="269" t="s">
        <v>200</v>
      </c>
      <c r="C6066" s="270">
        <v>13484.75275</v>
      </c>
      <c r="D6066" s="270">
        <v>5282.4907499999999</v>
      </c>
      <c r="E6066" s="270">
        <v>2361.5507499999999</v>
      </c>
      <c r="F6066" s="270">
        <v>198.6909</v>
      </c>
      <c r="G6066" s="270">
        <v>2649.7797999999998</v>
      </c>
      <c r="H6066" s="270">
        <v>23977.264949999997</v>
      </c>
    </row>
    <row r="6067" spans="1:8">
      <c r="A6067" s="268">
        <v>42257</v>
      </c>
      <c r="B6067" s="269" t="s">
        <v>201</v>
      </c>
      <c r="C6067" s="270">
        <v>8873.4398500000007</v>
      </c>
      <c r="D6067" s="270">
        <v>3476.0639500000002</v>
      </c>
      <c r="E6067" s="270">
        <v>1553.9827499999999</v>
      </c>
      <c r="F6067" s="270">
        <v>130.74530000000001</v>
      </c>
      <c r="G6067" s="270">
        <v>1743.6474999999998</v>
      </c>
      <c r="H6067" s="270">
        <v>15777.879349999999</v>
      </c>
    </row>
    <row r="6068" spans="1:8">
      <c r="A6068" s="268">
        <v>42257</v>
      </c>
      <c r="B6068" s="269" t="s">
        <v>202</v>
      </c>
      <c r="C6068" s="270">
        <v>3825.6434499999996</v>
      </c>
      <c r="D6068" s="270">
        <v>1498.6503</v>
      </c>
      <c r="E6068" s="270">
        <v>669.9751</v>
      </c>
      <c r="F6068" s="270">
        <v>56.368600000000001</v>
      </c>
      <c r="G6068" s="270">
        <v>751.74594999999999</v>
      </c>
      <c r="H6068" s="270">
        <v>6802.3833999999997</v>
      </c>
    </row>
    <row r="6069" spans="1:8">
      <c r="A6069" s="268">
        <v>42257</v>
      </c>
      <c r="B6069" s="269" t="s">
        <v>203</v>
      </c>
      <c r="C6069" s="270">
        <v>677.83249999999998</v>
      </c>
      <c r="D6069" s="270">
        <v>265.53235000000001</v>
      </c>
      <c r="E6069" s="270">
        <v>118.70675</v>
      </c>
      <c r="F6069" s="270">
        <v>9.9874999999999989</v>
      </c>
      <c r="G6069" s="270">
        <v>133.19499999999999</v>
      </c>
      <c r="H6069" s="270">
        <v>1205.2541000000001</v>
      </c>
    </row>
    <row r="6070" spans="1:8">
      <c r="A6070" s="268">
        <v>42257</v>
      </c>
      <c r="B6070" s="269" t="s">
        <v>204</v>
      </c>
      <c r="C6070" s="270">
        <v>20.54025</v>
      </c>
      <c r="D6070" s="270">
        <v>8.0460999999999991</v>
      </c>
      <c r="E6070" s="270">
        <v>3.5972</v>
      </c>
      <c r="F6070" s="270">
        <v>0.30259999999999998</v>
      </c>
      <c r="G6070" s="270">
        <v>4.0358000000000001</v>
      </c>
      <c r="H6070" s="270">
        <v>36.521949999999997</v>
      </c>
    </row>
    <row r="6071" spans="1:8">
      <c r="A6071" s="268">
        <v>42257</v>
      </c>
      <c r="B6071" s="269" t="s">
        <v>205</v>
      </c>
      <c r="C6071" s="270">
        <v>0</v>
      </c>
      <c r="D6071" s="270">
        <v>0</v>
      </c>
      <c r="E6071" s="270">
        <v>0</v>
      </c>
      <c r="F6071" s="270">
        <v>0</v>
      </c>
      <c r="G6071" s="270">
        <v>0</v>
      </c>
      <c r="H6071" s="270">
        <v>0</v>
      </c>
    </row>
    <row r="6072" spans="1:8">
      <c r="A6072" s="268">
        <v>42257</v>
      </c>
      <c r="B6072" s="269" t="s">
        <v>71</v>
      </c>
      <c r="C6072" s="270">
        <v>0</v>
      </c>
      <c r="D6072" s="270">
        <v>0</v>
      </c>
      <c r="E6072" s="270">
        <v>0</v>
      </c>
      <c r="F6072" s="270">
        <v>0</v>
      </c>
      <c r="G6072" s="270">
        <v>0</v>
      </c>
      <c r="H6072" s="270">
        <v>0</v>
      </c>
    </row>
    <row r="6073" spans="1:8">
      <c r="A6073" s="268">
        <v>42257</v>
      </c>
      <c r="B6073" s="269" t="s">
        <v>206</v>
      </c>
      <c r="C6073" s="270">
        <v>0</v>
      </c>
      <c r="D6073" s="270">
        <v>0</v>
      </c>
      <c r="E6073" s="270">
        <v>0</v>
      </c>
      <c r="F6073" s="270">
        <v>0</v>
      </c>
      <c r="G6073" s="270">
        <v>0</v>
      </c>
      <c r="H6073" s="270">
        <v>0</v>
      </c>
    </row>
    <row r="6074" spans="1:8">
      <c r="A6074" s="268">
        <v>42258</v>
      </c>
      <c r="B6074" s="269" t="s">
        <v>185</v>
      </c>
      <c r="C6074" s="270">
        <v>0</v>
      </c>
      <c r="D6074" s="270">
        <v>0</v>
      </c>
      <c r="E6074" s="270">
        <v>0</v>
      </c>
      <c r="F6074" s="270">
        <v>0</v>
      </c>
      <c r="G6074" s="270">
        <v>0</v>
      </c>
      <c r="H6074" s="270">
        <v>0</v>
      </c>
    </row>
    <row r="6075" spans="1:8">
      <c r="A6075" s="268">
        <v>42258</v>
      </c>
      <c r="B6075" s="269" t="s">
        <v>186</v>
      </c>
      <c r="C6075" s="270">
        <v>0</v>
      </c>
      <c r="D6075" s="270">
        <v>0</v>
      </c>
      <c r="E6075" s="270">
        <v>0</v>
      </c>
      <c r="F6075" s="270">
        <v>0</v>
      </c>
      <c r="G6075" s="270">
        <v>0</v>
      </c>
      <c r="H6075" s="270">
        <v>0</v>
      </c>
    </row>
    <row r="6076" spans="1:8">
      <c r="A6076" s="268">
        <v>42258</v>
      </c>
      <c r="B6076" s="269" t="s">
        <v>187</v>
      </c>
      <c r="C6076" s="270">
        <v>0</v>
      </c>
      <c r="D6076" s="270">
        <v>0</v>
      </c>
      <c r="E6076" s="270">
        <v>0</v>
      </c>
      <c r="F6076" s="270">
        <v>0</v>
      </c>
      <c r="G6076" s="270">
        <v>0</v>
      </c>
      <c r="H6076" s="270">
        <v>0</v>
      </c>
    </row>
    <row r="6077" spans="1:8">
      <c r="A6077" s="268">
        <v>42258</v>
      </c>
      <c r="B6077" s="269" t="s">
        <v>188</v>
      </c>
      <c r="C6077" s="270">
        <v>0</v>
      </c>
      <c r="D6077" s="270">
        <v>0</v>
      </c>
      <c r="E6077" s="270">
        <v>0</v>
      </c>
      <c r="F6077" s="270">
        <v>0</v>
      </c>
      <c r="G6077" s="270">
        <v>0</v>
      </c>
      <c r="H6077" s="270">
        <v>0</v>
      </c>
    </row>
    <row r="6078" spans="1:8">
      <c r="A6078" s="268">
        <v>42258</v>
      </c>
      <c r="B6078" s="269" t="s">
        <v>189</v>
      </c>
      <c r="C6078" s="270">
        <v>0</v>
      </c>
      <c r="D6078" s="270">
        <v>0</v>
      </c>
      <c r="E6078" s="270">
        <v>0</v>
      </c>
      <c r="F6078" s="270">
        <v>0</v>
      </c>
      <c r="G6078" s="270">
        <v>0</v>
      </c>
      <c r="H6078" s="270">
        <v>0</v>
      </c>
    </row>
    <row r="6079" spans="1:8">
      <c r="A6079" s="268">
        <v>42258</v>
      </c>
      <c r="B6079" s="269" t="s">
        <v>190</v>
      </c>
      <c r="C6079" s="270">
        <v>0</v>
      </c>
      <c r="D6079" s="270">
        <v>0</v>
      </c>
      <c r="E6079" s="270">
        <v>0</v>
      </c>
      <c r="F6079" s="270">
        <v>0</v>
      </c>
      <c r="G6079" s="270">
        <v>0</v>
      </c>
      <c r="H6079" s="270">
        <v>0</v>
      </c>
    </row>
    <row r="6080" spans="1:8">
      <c r="A6080" s="268">
        <v>42258</v>
      </c>
      <c r="B6080" s="269" t="s">
        <v>191</v>
      </c>
      <c r="C6080" s="270">
        <v>0</v>
      </c>
      <c r="D6080" s="270">
        <v>0</v>
      </c>
      <c r="E6080" s="270">
        <v>0</v>
      </c>
      <c r="F6080" s="270">
        <v>0</v>
      </c>
      <c r="G6080" s="270">
        <v>0</v>
      </c>
      <c r="H6080" s="270">
        <v>0</v>
      </c>
    </row>
    <row r="6081" spans="1:8">
      <c r="A6081" s="268">
        <v>42258</v>
      </c>
      <c r="B6081" s="269" t="s">
        <v>192</v>
      </c>
      <c r="C6081" s="270">
        <v>261.89009999999996</v>
      </c>
      <c r="D6081" s="270">
        <v>102.59245</v>
      </c>
      <c r="E6081" s="270">
        <v>45.8643</v>
      </c>
      <c r="F6081" s="270">
        <v>3.859</v>
      </c>
      <c r="G6081" s="270">
        <v>51.461549999999995</v>
      </c>
      <c r="H6081" s="270">
        <v>465.66739999999993</v>
      </c>
    </row>
    <row r="6082" spans="1:8">
      <c r="A6082" s="268">
        <v>42258</v>
      </c>
      <c r="B6082" s="269" t="s">
        <v>193</v>
      </c>
      <c r="C6082" s="270">
        <v>2464.8444500000001</v>
      </c>
      <c r="D6082" s="270">
        <v>965.57365000000004</v>
      </c>
      <c r="E6082" s="270">
        <v>431.66230000000002</v>
      </c>
      <c r="F6082" s="270">
        <v>36.317949999999996</v>
      </c>
      <c r="G6082" s="270">
        <v>484.34700000000004</v>
      </c>
      <c r="H6082" s="270">
        <v>4382.7453499999992</v>
      </c>
    </row>
    <row r="6083" spans="1:8">
      <c r="A6083" s="268">
        <v>42258</v>
      </c>
      <c r="B6083" s="269" t="s">
        <v>65</v>
      </c>
      <c r="C6083" s="270">
        <v>6516.4323499999991</v>
      </c>
      <c r="D6083" s="270">
        <v>2552.7344499999999</v>
      </c>
      <c r="E6083" s="270">
        <v>1141.2066</v>
      </c>
      <c r="F6083" s="270">
        <v>96.015999999999991</v>
      </c>
      <c r="G6083" s="270">
        <v>1280.491</v>
      </c>
      <c r="H6083" s="270">
        <v>11586.8804</v>
      </c>
    </row>
    <row r="6084" spans="1:8">
      <c r="A6084" s="268">
        <v>42258</v>
      </c>
      <c r="B6084" s="269" t="s">
        <v>194</v>
      </c>
      <c r="C6084" s="270">
        <v>10876.125699999999</v>
      </c>
      <c r="D6084" s="270">
        <v>4260.5918499999998</v>
      </c>
      <c r="E6084" s="270">
        <v>1904.70805</v>
      </c>
      <c r="F6084" s="270">
        <v>160.25389999999999</v>
      </c>
      <c r="G6084" s="270">
        <v>2137.17965</v>
      </c>
      <c r="H6084" s="270">
        <v>19338.859149999997</v>
      </c>
    </row>
    <row r="6085" spans="1:8">
      <c r="A6085" s="268">
        <v>42258</v>
      </c>
      <c r="B6085" s="269" t="s">
        <v>195</v>
      </c>
      <c r="C6085" s="270">
        <v>14219.07115</v>
      </c>
      <c r="D6085" s="270">
        <v>5570.1511499999997</v>
      </c>
      <c r="E6085" s="270">
        <v>2490.1498000000001</v>
      </c>
      <c r="F6085" s="270">
        <v>209.51054999999999</v>
      </c>
      <c r="G6085" s="270">
        <v>2794.0741000000003</v>
      </c>
      <c r="H6085" s="270">
        <v>25282.956749999998</v>
      </c>
    </row>
    <row r="6086" spans="1:8">
      <c r="A6086" s="268">
        <v>42258</v>
      </c>
      <c r="B6086" s="269" t="s">
        <v>196</v>
      </c>
      <c r="C6086" s="270">
        <v>16000.948249999999</v>
      </c>
      <c r="D6086" s="270">
        <v>6268.1804999999995</v>
      </c>
      <c r="E6086" s="270">
        <v>2802.2051999999999</v>
      </c>
      <c r="F6086" s="270">
        <v>235.76534999999998</v>
      </c>
      <c r="G6086" s="270">
        <v>3144.2163</v>
      </c>
      <c r="H6086" s="270">
        <v>28451.315599999998</v>
      </c>
    </row>
    <row r="6087" spans="1:8">
      <c r="A6087" s="268">
        <v>42258</v>
      </c>
      <c r="B6087" s="269" t="s">
        <v>197</v>
      </c>
      <c r="C6087" s="270">
        <v>16920.12975</v>
      </c>
      <c r="D6087" s="270">
        <v>6628.2583500000001</v>
      </c>
      <c r="E6087" s="270">
        <v>2963.1799000000001</v>
      </c>
      <c r="F6087" s="270">
        <v>249.30924999999999</v>
      </c>
      <c r="G6087" s="270">
        <v>3324.8379</v>
      </c>
      <c r="H6087" s="270">
        <v>30085.71515</v>
      </c>
    </row>
    <row r="6088" spans="1:8">
      <c r="A6088" s="268">
        <v>42258</v>
      </c>
      <c r="B6088" s="269" t="s">
        <v>198</v>
      </c>
      <c r="C6088" s="270">
        <v>17038.236400000002</v>
      </c>
      <c r="D6088" s="270">
        <v>6674.5255499999994</v>
      </c>
      <c r="E6088" s="270">
        <v>2983.8629500000002</v>
      </c>
      <c r="F6088" s="270">
        <v>251.04919999999998</v>
      </c>
      <c r="G6088" s="270">
        <v>3348.0454500000001</v>
      </c>
      <c r="H6088" s="270">
        <v>30295.719549999994</v>
      </c>
    </row>
    <row r="6089" spans="1:8">
      <c r="A6089" s="268">
        <v>42258</v>
      </c>
      <c r="B6089" s="269" t="s">
        <v>199</v>
      </c>
      <c r="C6089" s="270">
        <v>15749.328699999998</v>
      </c>
      <c r="D6089" s="270">
        <v>6169.6111000000001</v>
      </c>
      <c r="E6089" s="270">
        <v>2758.1403500000001</v>
      </c>
      <c r="F6089" s="270">
        <v>232.05849999999998</v>
      </c>
      <c r="G6089" s="270">
        <v>3094.7726499999999</v>
      </c>
      <c r="H6089" s="270">
        <v>28003.911299999996</v>
      </c>
    </row>
    <row r="6090" spans="1:8">
      <c r="A6090" s="268">
        <v>42258</v>
      </c>
      <c r="B6090" s="269" t="s">
        <v>200</v>
      </c>
      <c r="C6090" s="270">
        <v>12919.892899999999</v>
      </c>
      <c r="D6090" s="270">
        <v>5061.2136499999997</v>
      </c>
      <c r="E6090" s="270">
        <v>2262.6277500000001</v>
      </c>
      <c r="F6090" s="270">
        <v>190.36769999999999</v>
      </c>
      <c r="G6090" s="270">
        <v>2538.7833999999998</v>
      </c>
      <c r="H6090" s="270">
        <v>22972.885399999999</v>
      </c>
    </row>
    <row r="6091" spans="1:8">
      <c r="A6091" s="268">
        <v>42258</v>
      </c>
      <c r="B6091" s="269" t="s">
        <v>201</v>
      </c>
      <c r="C6091" s="270">
        <v>8524.2530499999993</v>
      </c>
      <c r="D6091" s="270">
        <v>3339.2743</v>
      </c>
      <c r="E6091" s="270">
        <v>1492.8311999999999</v>
      </c>
      <c r="F6091" s="270">
        <v>125.60024999999999</v>
      </c>
      <c r="G6091" s="270">
        <v>1675.0320999999999</v>
      </c>
      <c r="H6091" s="270">
        <v>15156.990900000001</v>
      </c>
    </row>
    <row r="6092" spans="1:8">
      <c r="A6092" s="268">
        <v>42258</v>
      </c>
      <c r="B6092" s="269" t="s">
        <v>202</v>
      </c>
      <c r="C6092" s="270">
        <v>3738.3475999999996</v>
      </c>
      <c r="D6092" s="270">
        <v>1464.4530999999999</v>
      </c>
      <c r="E6092" s="270">
        <v>654.68700000000001</v>
      </c>
      <c r="F6092" s="270">
        <v>55.082549999999998</v>
      </c>
      <c r="G6092" s="270">
        <v>734.59209999999996</v>
      </c>
      <c r="H6092" s="270">
        <v>6647.1623499999987</v>
      </c>
    </row>
    <row r="6093" spans="1:8">
      <c r="A6093" s="268">
        <v>42258</v>
      </c>
      <c r="B6093" s="269" t="s">
        <v>203</v>
      </c>
      <c r="C6093" s="270">
        <v>662.4271</v>
      </c>
      <c r="D6093" s="270">
        <v>259.4982</v>
      </c>
      <c r="E6093" s="270">
        <v>116.00885</v>
      </c>
      <c r="F6093" s="270">
        <v>9.7605500000000003</v>
      </c>
      <c r="G6093" s="270">
        <v>130.16815</v>
      </c>
      <c r="H6093" s="270">
        <v>1177.86285</v>
      </c>
    </row>
    <row r="6094" spans="1:8">
      <c r="A6094" s="268">
        <v>42258</v>
      </c>
      <c r="B6094" s="269" t="s">
        <v>204</v>
      </c>
      <c r="C6094" s="270">
        <v>20.54025</v>
      </c>
      <c r="D6094" s="270">
        <v>8.0460999999999991</v>
      </c>
      <c r="E6094" s="270">
        <v>3.5972</v>
      </c>
      <c r="F6094" s="270">
        <v>0.30259999999999998</v>
      </c>
      <c r="G6094" s="270">
        <v>4.0358000000000001</v>
      </c>
      <c r="H6094" s="270">
        <v>36.521949999999997</v>
      </c>
    </row>
    <row r="6095" spans="1:8">
      <c r="A6095" s="268">
        <v>42258</v>
      </c>
      <c r="B6095" s="269" t="s">
        <v>205</v>
      </c>
      <c r="C6095" s="270">
        <v>0</v>
      </c>
      <c r="D6095" s="270">
        <v>0</v>
      </c>
      <c r="E6095" s="270">
        <v>0</v>
      </c>
      <c r="F6095" s="270">
        <v>0</v>
      </c>
      <c r="G6095" s="270">
        <v>0</v>
      </c>
      <c r="H6095" s="270">
        <v>0</v>
      </c>
    </row>
    <row r="6096" spans="1:8">
      <c r="A6096" s="268">
        <v>42258</v>
      </c>
      <c r="B6096" s="269" t="s">
        <v>71</v>
      </c>
      <c r="C6096" s="270">
        <v>0</v>
      </c>
      <c r="D6096" s="270">
        <v>0</v>
      </c>
      <c r="E6096" s="270">
        <v>0</v>
      </c>
      <c r="F6096" s="270">
        <v>0</v>
      </c>
      <c r="G6096" s="270">
        <v>0</v>
      </c>
      <c r="H6096" s="270">
        <v>0</v>
      </c>
    </row>
    <row r="6097" spans="1:8">
      <c r="A6097" s="268">
        <v>42258</v>
      </c>
      <c r="B6097" s="269" t="s">
        <v>206</v>
      </c>
      <c r="C6097" s="270">
        <v>0</v>
      </c>
      <c r="D6097" s="270">
        <v>0</v>
      </c>
      <c r="E6097" s="270">
        <v>0</v>
      </c>
      <c r="F6097" s="270">
        <v>0</v>
      </c>
      <c r="G6097" s="270">
        <v>0</v>
      </c>
      <c r="H6097" s="270">
        <v>0</v>
      </c>
    </row>
    <row r="6098" spans="1:8">
      <c r="A6098" s="268">
        <v>42259</v>
      </c>
      <c r="B6098" s="269" t="s">
        <v>185</v>
      </c>
      <c r="C6098" s="270">
        <v>0</v>
      </c>
      <c r="D6098" s="270">
        <v>0</v>
      </c>
      <c r="E6098" s="270">
        <v>0</v>
      </c>
      <c r="F6098" s="270">
        <v>0</v>
      </c>
      <c r="G6098" s="270">
        <v>0</v>
      </c>
      <c r="H6098" s="270">
        <v>0</v>
      </c>
    </row>
    <row r="6099" spans="1:8">
      <c r="A6099" s="268">
        <v>42259</v>
      </c>
      <c r="B6099" s="269" t="s">
        <v>186</v>
      </c>
      <c r="C6099" s="270">
        <v>0</v>
      </c>
      <c r="D6099" s="270">
        <v>0</v>
      </c>
      <c r="E6099" s="270">
        <v>0</v>
      </c>
      <c r="F6099" s="270">
        <v>0</v>
      </c>
      <c r="G6099" s="270">
        <v>0</v>
      </c>
      <c r="H6099" s="270">
        <v>0</v>
      </c>
    </row>
    <row r="6100" spans="1:8">
      <c r="A6100" s="268">
        <v>42259</v>
      </c>
      <c r="B6100" s="269" t="s">
        <v>187</v>
      </c>
      <c r="C6100" s="270">
        <v>0</v>
      </c>
      <c r="D6100" s="270">
        <v>0</v>
      </c>
      <c r="E6100" s="270">
        <v>0</v>
      </c>
      <c r="F6100" s="270">
        <v>0</v>
      </c>
      <c r="G6100" s="270">
        <v>0</v>
      </c>
      <c r="H6100" s="270">
        <v>0</v>
      </c>
    </row>
    <row r="6101" spans="1:8">
      <c r="A6101" s="268">
        <v>42259</v>
      </c>
      <c r="B6101" s="269" t="s">
        <v>188</v>
      </c>
      <c r="C6101" s="270">
        <v>0</v>
      </c>
      <c r="D6101" s="270">
        <v>0</v>
      </c>
      <c r="E6101" s="270">
        <v>0</v>
      </c>
      <c r="F6101" s="270">
        <v>0</v>
      </c>
      <c r="G6101" s="270">
        <v>0</v>
      </c>
      <c r="H6101" s="270">
        <v>0</v>
      </c>
    </row>
    <row r="6102" spans="1:8">
      <c r="A6102" s="268">
        <v>42259</v>
      </c>
      <c r="B6102" s="269" t="s">
        <v>189</v>
      </c>
      <c r="C6102" s="270">
        <v>0</v>
      </c>
      <c r="D6102" s="270">
        <v>0</v>
      </c>
      <c r="E6102" s="270">
        <v>0</v>
      </c>
      <c r="F6102" s="270">
        <v>0</v>
      </c>
      <c r="G6102" s="270">
        <v>0</v>
      </c>
      <c r="H6102" s="270">
        <v>0</v>
      </c>
    </row>
    <row r="6103" spans="1:8">
      <c r="A6103" s="268">
        <v>42259</v>
      </c>
      <c r="B6103" s="269" t="s">
        <v>190</v>
      </c>
      <c r="C6103" s="270">
        <v>0</v>
      </c>
      <c r="D6103" s="270">
        <v>0</v>
      </c>
      <c r="E6103" s="270">
        <v>0</v>
      </c>
      <c r="F6103" s="270">
        <v>0</v>
      </c>
      <c r="G6103" s="270">
        <v>0</v>
      </c>
      <c r="H6103" s="270">
        <v>0</v>
      </c>
    </row>
    <row r="6104" spans="1:8">
      <c r="A6104" s="268">
        <v>42259</v>
      </c>
      <c r="B6104" s="269" t="s">
        <v>191</v>
      </c>
      <c r="C6104" s="270">
        <v>0</v>
      </c>
      <c r="D6104" s="270">
        <v>0</v>
      </c>
      <c r="E6104" s="270">
        <v>0</v>
      </c>
      <c r="F6104" s="270">
        <v>0</v>
      </c>
      <c r="G6104" s="270">
        <v>0</v>
      </c>
      <c r="H6104" s="270">
        <v>0</v>
      </c>
    </row>
    <row r="6105" spans="1:8">
      <c r="A6105" s="268">
        <v>42259</v>
      </c>
      <c r="B6105" s="269" t="s">
        <v>192</v>
      </c>
      <c r="C6105" s="270">
        <v>256.75440000000003</v>
      </c>
      <c r="D6105" s="270">
        <v>100.5805</v>
      </c>
      <c r="E6105" s="270">
        <v>44.964999999999996</v>
      </c>
      <c r="F6105" s="270">
        <v>3.7833499999999995</v>
      </c>
      <c r="G6105" s="270">
        <v>50.452599999999997</v>
      </c>
      <c r="H6105" s="270">
        <v>456.53584999999998</v>
      </c>
    </row>
    <row r="6106" spans="1:8">
      <c r="A6106" s="268">
        <v>42259</v>
      </c>
      <c r="B6106" s="269" t="s">
        <v>193</v>
      </c>
      <c r="C6106" s="270">
        <v>2439.1685000000002</v>
      </c>
      <c r="D6106" s="270">
        <v>955.51559999999995</v>
      </c>
      <c r="E6106" s="270">
        <v>427.16579999999999</v>
      </c>
      <c r="F6106" s="270">
        <v>35.939699999999995</v>
      </c>
      <c r="G6106" s="270">
        <v>479.3014</v>
      </c>
      <c r="H6106" s="270">
        <v>4337.0910000000003</v>
      </c>
    </row>
    <row r="6107" spans="1:8">
      <c r="A6107" s="268">
        <v>42259</v>
      </c>
      <c r="B6107" s="269" t="s">
        <v>65</v>
      </c>
      <c r="C6107" s="270">
        <v>6382.9202999999998</v>
      </c>
      <c r="D6107" s="270">
        <v>2500.4322499999998</v>
      </c>
      <c r="E6107" s="270">
        <v>1117.8247999999999</v>
      </c>
      <c r="F6107" s="270">
        <v>94.049099999999996</v>
      </c>
      <c r="G6107" s="270">
        <v>1254.25575</v>
      </c>
      <c r="H6107" s="270">
        <v>11349.4822</v>
      </c>
    </row>
    <row r="6108" spans="1:8">
      <c r="A6108" s="268">
        <v>42259</v>
      </c>
      <c r="B6108" s="269" t="s">
        <v>194</v>
      </c>
      <c r="C6108" s="270">
        <v>10670.722349999998</v>
      </c>
      <c r="D6108" s="270">
        <v>4180.12745</v>
      </c>
      <c r="E6108" s="270">
        <v>1868.7369000000001</v>
      </c>
      <c r="F6108" s="270">
        <v>157.22789999999998</v>
      </c>
      <c r="G6108" s="270">
        <v>2096.8173999999999</v>
      </c>
      <c r="H6108" s="270">
        <v>18973.631999999998</v>
      </c>
    </row>
    <row r="6109" spans="1:8">
      <c r="A6109" s="268">
        <v>42259</v>
      </c>
      <c r="B6109" s="269" t="s">
        <v>195</v>
      </c>
      <c r="C6109" s="270">
        <v>14095.828800000001</v>
      </c>
      <c r="D6109" s="270">
        <v>5521.8719999999994</v>
      </c>
      <c r="E6109" s="270">
        <v>2468.5665999999997</v>
      </c>
      <c r="F6109" s="270">
        <v>207.69495000000001</v>
      </c>
      <c r="G6109" s="270">
        <v>2769.8567499999999</v>
      </c>
      <c r="H6109" s="270">
        <v>25063.819100000001</v>
      </c>
    </row>
    <row r="6110" spans="1:8">
      <c r="A6110" s="268">
        <v>42259</v>
      </c>
      <c r="B6110" s="269" t="s">
        <v>196</v>
      </c>
      <c r="C6110" s="270">
        <v>16226.891849999998</v>
      </c>
      <c r="D6110" s="270">
        <v>6356.6909999999998</v>
      </c>
      <c r="E6110" s="270">
        <v>2841.7744000000002</v>
      </c>
      <c r="F6110" s="270">
        <v>239.09479999999999</v>
      </c>
      <c r="G6110" s="270">
        <v>3188.6151999999997</v>
      </c>
      <c r="H6110" s="270">
        <v>28853.067249999996</v>
      </c>
    </row>
    <row r="6111" spans="1:8">
      <c r="A6111" s="268">
        <v>42259</v>
      </c>
      <c r="B6111" s="269" t="s">
        <v>197</v>
      </c>
      <c r="C6111" s="270">
        <v>17279.58625</v>
      </c>
      <c r="D6111" s="270">
        <v>6769.0710500000005</v>
      </c>
      <c r="E6111" s="270">
        <v>3026.1300499999998</v>
      </c>
      <c r="F6111" s="270">
        <v>254.60559999999998</v>
      </c>
      <c r="G6111" s="270">
        <v>3395.4712</v>
      </c>
      <c r="H6111" s="270">
        <v>30724.864149999998</v>
      </c>
    </row>
    <row r="6112" spans="1:8">
      <c r="A6112" s="268">
        <v>42259</v>
      </c>
      <c r="B6112" s="269" t="s">
        <v>198</v>
      </c>
      <c r="C6112" s="270">
        <v>17228.235199999999</v>
      </c>
      <c r="D6112" s="270">
        <v>6748.9549500000003</v>
      </c>
      <c r="E6112" s="270">
        <v>3017.1370499999998</v>
      </c>
      <c r="F6112" s="270">
        <v>253.84909999999999</v>
      </c>
      <c r="G6112" s="270">
        <v>3385.38085</v>
      </c>
      <c r="H6112" s="270">
        <v>30633.557149999997</v>
      </c>
    </row>
    <row r="6113" spans="1:8">
      <c r="A6113" s="268">
        <v>42259</v>
      </c>
      <c r="B6113" s="269" t="s">
        <v>199</v>
      </c>
      <c r="C6113" s="270">
        <v>15133.116950000001</v>
      </c>
      <c r="D6113" s="270">
        <v>5928.2178999999996</v>
      </c>
      <c r="E6113" s="270">
        <v>2650.22435</v>
      </c>
      <c r="F6113" s="270">
        <v>222.97879999999998</v>
      </c>
      <c r="G6113" s="270">
        <v>2973.6858999999999</v>
      </c>
      <c r="H6113" s="270">
        <v>26908.223900000005</v>
      </c>
    </row>
    <row r="6114" spans="1:8">
      <c r="A6114" s="268">
        <v>42259</v>
      </c>
      <c r="B6114" s="269" t="s">
        <v>200</v>
      </c>
      <c r="C6114" s="270">
        <v>11928.820100000001</v>
      </c>
      <c r="D6114" s="270">
        <v>4672.9727499999999</v>
      </c>
      <c r="E6114" s="270">
        <v>2089.0637000000002</v>
      </c>
      <c r="F6114" s="270">
        <v>175.7647</v>
      </c>
      <c r="G6114" s="270">
        <v>2344.0356499999998</v>
      </c>
      <c r="H6114" s="270">
        <v>21210.656899999998</v>
      </c>
    </row>
    <row r="6115" spans="1:8">
      <c r="A6115" s="268">
        <v>42259</v>
      </c>
      <c r="B6115" s="269" t="s">
        <v>201</v>
      </c>
      <c r="C6115" s="270">
        <v>7420.2084499999992</v>
      </c>
      <c r="D6115" s="270">
        <v>2906.7781500000001</v>
      </c>
      <c r="E6115" s="270">
        <v>1299.4825500000002</v>
      </c>
      <c r="F6115" s="270">
        <v>109.33295000000001</v>
      </c>
      <c r="G6115" s="270">
        <v>1458.0849000000001</v>
      </c>
      <c r="H6115" s="270">
        <v>13193.886999999999</v>
      </c>
    </row>
    <row r="6116" spans="1:8">
      <c r="A6116" s="268">
        <v>42259</v>
      </c>
      <c r="B6116" s="269" t="s">
        <v>202</v>
      </c>
      <c r="C6116" s="270">
        <v>3070.7856499999998</v>
      </c>
      <c r="D6116" s="270">
        <v>1202.9438</v>
      </c>
      <c r="E6116" s="270">
        <v>537.77885000000003</v>
      </c>
      <c r="F6116" s="270">
        <v>45.24635</v>
      </c>
      <c r="G6116" s="270">
        <v>603.41499999999996</v>
      </c>
      <c r="H6116" s="270">
        <v>5460.1696499999989</v>
      </c>
    </row>
    <row r="6117" spans="1:8">
      <c r="A6117" s="268">
        <v>42259</v>
      </c>
      <c r="B6117" s="269" t="s">
        <v>203</v>
      </c>
      <c r="C6117" s="270">
        <v>446.75319999999999</v>
      </c>
      <c r="D6117" s="270">
        <v>175.00989999999999</v>
      </c>
      <c r="E6117" s="270">
        <v>78.239100000000008</v>
      </c>
      <c r="F6117" s="270">
        <v>6.5823999999999998</v>
      </c>
      <c r="G6117" s="270">
        <v>87.787999999999997</v>
      </c>
      <c r="H6117" s="270">
        <v>794.37260000000003</v>
      </c>
    </row>
    <row r="6118" spans="1:8">
      <c r="A6118" s="268">
        <v>42259</v>
      </c>
      <c r="B6118" s="269" t="s">
        <v>204</v>
      </c>
      <c r="C6118" s="270">
        <v>20.54025</v>
      </c>
      <c r="D6118" s="270">
        <v>8.0460999999999991</v>
      </c>
      <c r="E6118" s="270">
        <v>3.5972</v>
      </c>
      <c r="F6118" s="270">
        <v>0.30259999999999998</v>
      </c>
      <c r="G6118" s="270">
        <v>4.0358000000000001</v>
      </c>
      <c r="H6118" s="270">
        <v>36.521949999999997</v>
      </c>
    </row>
    <row r="6119" spans="1:8">
      <c r="A6119" s="268">
        <v>42259</v>
      </c>
      <c r="B6119" s="269" t="s">
        <v>205</v>
      </c>
      <c r="C6119" s="270">
        <v>0</v>
      </c>
      <c r="D6119" s="270">
        <v>0</v>
      </c>
      <c r="E6119" s="270">
        <v>0</v>
      </c>
      <c r="F6119" s="270">
        <v>0</v>
      </c>
      <c r="G6119" s="270">
        <v>0</v>
      </c>
      <c r="H6119" s="270">
        <v>0</v>
      </c>
    </row>
    <row r="6120" spans="1:8">
      <c r="A6120" s="268">
        <v>42259</v>
      </c>
      <c r="B6120" s="269" t="s">
        <v>71</v>
      </c>
      <c r="C6120" s="270">
        <v>0</v>
      </c>
      <c r="D6120" s="270">
        <v>0</v>
      </c>
      <c r="E6120" s="270">
        <v>0</v>
      </c>
      <c r="F6120" s="270">
        <v>0</v>
      </c>
      <c r="G6120" s="270">
        <v>0</v>
      </c>
      <c r="H6120" s="270">
        <v>0</v>
      </c>
    </row>
    <row r="6121" spans="1:8">
      <c r="A6121" s="268">
        <v>42259</v>
      </c>
      <c r="B6121" s="269" t="s">
        <v>206</v>
      </c>
      <c r="C6121" s="270">
        <v>0</v>
      </c>
      <c r="D6121" s="270">
        <v>0</v>
      </c>
      <c r="E6121" s="270">
        <v>0</v>
      </c>
      <c r="F6121" s="270">
        <v>0</v>
      </c>
      <c r="G6121" s="270">
        <v>0</v>
      </c>
      <c r="H6121" s="270">
        <v>0</v>
      </c>
    </row>
    <row r="6122" spans="1:8">
      <c r="A6122" s="268">
        <v>42260</v>
      </c>
      <c r="B6122" s="269" t="s">
        <v>185</v>
      </c>
      <c r="C6122" s="270">
        <v>0</v>
      </c>
      <c r="D6122" s="270">
        <v>0</v>
      </c>
      <c r="E6122" s="270">
        <v>0</v>
      </c>
      <c r="F6122" s="270">
        <v>0</v>
      </c>
      <c r="G6122" s="270">
        <v>0</v>
      </c>
      <c r="H6122" s="270">
        <v>0</v>
      </c>
    </row>
    <row r="6123" spans="1:8">
      <c r="A6123" s="268">
        <v>42260</v>
      </c>
      <c r="B6123" s="269" t="s">
        <v>186</v>
      </c>
      <c r="C6123" s="270">
        <v>0</v>
      </c>
      <c r="D6123" s="270">
        <v>0</v>
      </c>
      <c r="E6123" s="270">
        <v>0</v>
      </c>
      <c r="F6123" s="270">
        <v>0</v>
      </c>
      <c r="G6123" s="270">
        <v>0</v>
      </c>
      <c r="H6123" s="270">
        <v>0</v>
      </c>
    </row>
    <row r="6124" spans="1:8">
      <c r="A6124" s="268">
        <v>42260</v>
      </c>
      <c r="B6124" s="269" t="s">
        <v>187</v>
      </c>
      <c r="C6124" s="270">
        <v>0</v>
      </c>
      <c r="D6124" s="270">
        <v>0</v>
      </c>
      <c r="E6124" s="270">
        <v>0</v>
      </c>
      <c r="F6124" s="270">
        <v>0</v>
      </c>
      <c r="G6124" s="270">
        <v>0</v>
      </c>
      <c r="H6124" s="270">
        <v>0</v>
      </c>
    </row>
    <row r="6125" spans="1:8">
      <c r="A6125" s="268">
        <v>42260</v>
      </c>
      <c r="B6125" s="269" t="s">
        <v>188</v>
      </c>
      <c r="C6125" s="270">
        <v>0</v>
      </c>
      <c r="D6125" s="270">
        <v>0</v>
      </c>
      <c r="E6125" s="270">
        <v>0</v>
      </c>
      <c r="F6125" s="270">
        <v>0</v>
      </c>
      <c r="G6125" s="270">
        <v>0</v>
      </c>
      <c r="H6125" s="270">
        <v>0</v>
      </c>
    </row>
    <row r="6126" spans="1:8">
      <c r="A6126" s="268">
        <v>42260</v>
      </c>
      <c r="B6126" s="269" t="s">
        <v>189</v>
      </c>
      <c r="C6126" s="270">
        <v>0</v>
      </c>
      <c r="D6126" s="270">
        <v>0</v>
      </c>
      <c r="E6126" s="270">
        <v>0</v>
      </c>
      <c r="F6126" s="270">
        <v>0</v>
      </c>
      <c r="G6126" s="270">
        <v>0</v>
      </c>
      <c r="H6126" s="270">
        <v>0</v>
      </c>
    </row>
    <row r="6127" spans="1:8">
      <c r="A6127" s="268">
        <v>42260</v>
      </c>
      <c r="B6127" s="269" t="s">
        <v>190</v>
      </c>
      <c r="C6127" s="270">
        <v>0</v>
      </c>
      <c r="D6127" s="270">
        <v>0</v>
      </c>
      <c r="E6127" s="270">
        <v>0</v>
      </c>
      <c r="F6127" s="270">
        <v>0</v>
      </c>
      <c r="G6127" s="270">
        <v>0</v>
      </c>
      <c r="H6127" s="270">
        <v>0</v>
      </c>
    </row>
    <row r="6128" spans="1:8">
      <c r="A6128" s="268">
        <v>42260</v>
      </c>
      <c r="B6128" s="269" t="s">
        <v>191</v>
      </c>
      <c r="C6128" s="270">
        <v>0</v>
      </c>
      <c r="D6128" s="270">
        <v>0</v>
      </c>
      <c r="E6128" s="270">
        <v>0</v>
      </c>
      <c r="F6128" s="270">
        <v>0</v>
      </c>
      <c r="G6128" s="270">
        <v>0</v>
      </c>
      <c r="H6128" s="270">
        <v>0</v>
      </c>
    </row>
    <row r="6129" spans="1:8">
      <c r="A6129" s="268">
        <v>42260</v>
      </c>
      <c r="B6129" s="269" t="s">
        <v>192</v>
      </c>
      <c r="C6129" s="270">
        <v>287.5652</v>
      </c>
      <c r="D6129" s="270">
        <v>112.65049999999999</v>
      </c>
      <c r="E6129" s="270">
        <v>50.360799999999998</v>
      </c>
      <c r="F6129" s="270">
        <v>4.2372500000000004</v>
      </c>
      <c r="G6129" s="270">
        <v>56.507149999999996</v>
      </c>
      <c r="H6129" s="270">
        <v>511.32090000000005</v>
      </c>
    </row>
    <row r="6130" spans="1:8">
      <c r="A6130" s="268">
        <v>42260</v>
      </c>
      <c r="B6130" s="269" t="s">
        <v>193</v>
      </c>
      <c r="C6130" s="270">
        <v>2213.2248999999997</v>
      </c>
      <c r="D6130" s="270">
        <v>867.00424999999996</v>
      </c>
      <c r="E6130" s="270">
        <v>387.59659999999997</v>
      </c>
      <c r="F6130" s="270">
        <v>32.6111</v>
      </c>
      <c r="G6130" s="270">
        <v>434.90249999999997</v>
      </c>
      <c r="H6130" s="270">
        <v>3935.3393499999997</v>
      </c>
    </row>
    <row r="6131" spans="1:8">
      <c r="A6131" s="268">
        <v>42260</v>
      </c>
      <c r="B6131" s="269" t="s">
        <v>65</v>
      </c>
      <c r="C6131" s="270">
        <v>5617.7911000000004</v>
      </c>
      <c r="D6131" s="270">
        <v>2200.7026999999998</v>
      </c>
      <c r="E6131" s="270">
        <v>983.82994999999983</v>
      </c>
      <c r="F6131" s="270">
        <v>82.775549999999996</v>
      </c>
      <c r="G6131" s="270">
        <v>1103.9069</v>
      </c>
      <c r="H6131" s="270">
        <v>9989.0061999999998</v>
      </c>
    </row>
    <row r="6132" spans="1:8">
      <c r="A6132" s="268">
        <v>42260</v>
      </c>
      <c r="B6132" s="269" t="s">
        <v>194</v>
      </c>
      <c r="C6132" s="270">
        <v>9166.1399000000001</v>
      </c>
      <c r="D6132" s="270">
        <v>3590.7255499999997</v>
      </c>
      <c r="E6132" s="270">
        <v>1605.2428499999999</v>
      </c>
      <c r="F6132" s="270">
        <v>135.0582</v>
      </c>
      <c r="G6132" s="270">
        <v>1801.1636000000001</v>
      </c>
      <c r="H6132" s="270">
        <v>16298.330099999997</v>
      </c>
    </row>
    <row r="6133" spans="1:8">
      <c r="A6133" s="268">
        <v>42260</v>
      </c>
      <c r="B6133" s="269" t="s">
        <v>195</v>
      </c>
      <c r="C6133" s="270">
        <v>11482.0669</v>
      </c>
      <c r="D6133" s="270">
        <v>4497.9620000000004</v>
      </c>
      <c r="E6133" s="270">
        <v>2010.82545</v>
      </c>
      <c r="F6133" s="270">
        <v>169.1823</v>
      </c>
      <c r="G6133" s="270">
        <v>2256.2476500000002</v>
      </c>
      <c r="H6133" s="270">
        <v>20416.284299999999</v>
      </c>
    </row>
    <row r="6134" spans="1:8">
      <c r="A6134" s="268">
        <v>42260</v>
      </c>
      <c r="B6134" s="269" t="s">
        <v>196</v>
      </c>
      <c r="C6134" s="270">
        <v>11240.717049999999</v>
      </c>
      <c r="D6134" s="270">
        <v>4403.4164999999994</v>
      </c>
      <c r="E6134" s="270">
        <v>1968.55835</v>
      </c>
      <c r="F6134" s="270">
        <v>165.6259</v>
      </c>
      <c r="G6134" s="270">
        <v>2208.8218999999999</v>
      </c>
      <c r="H6134" s="270">
        <v>19987.1397</v>
      </c>
    </row>
    <row r="6135" spans="1:8">
      <c r="A6135" s="268">
        <v>42260</v>
      </c>
      <c r="B6135" s="269" t="s">
        <v>197</v>
      </c>
      <c r="C6135" s="270">
        <v>12165.034250000001</v>
      </c>
      <c r="D6135" s="270">
        <v>4765.5063</v>
      </c>
      <c r="E6135" s="270">
        <v>2130.4314999999997</v>
      </c>
      <c r="F6135" s="270">
        <v>179.24545000000001</v>
      </c>
      <c r="G6135" s="270">
        <v>2390.4524499999998</v>
      </c>
      <c r="H6135" s="270">
        <v>21630.669949999996</v>
      </c>
    </row>
    <row r="6136" spans="1:8">
      <c r="A6136" s="268">
        <v>42260</v>
      </c>
      <c r="B6136" s="269" t="s">
        <v>198</v>
      </c>
      <c r="C6136" s="270">
        <v>13305.0245</v>
      </c>
      <c r="D6136" s="270">
        <v>5212.0843999999997</v>
      </c>
      <c r="E6136" s="270">
        <v>2330.0752499999999</v>
      </c>
      <c r="F6136" s="270">
        <v>196.04230000000001</v>
      </c>
      <c r="G6136" s="270">
        <v>2614.4623000000001</v>
      </c>
      <c r="H6136" s="270">
        <v>23657.688749999998</v>
      </c>
    </row>
    <row r="6137" spans="1:8">
      <c r="A6137" s="268">
        <v>42260</v>
      </c>
      <c r="B6137" s="269" t="s">
        <v>199</v>
      </c>
      <c r="C6137" s="270">
        <v>12801.785400000001</v>
      </c>
      <c r="D6137" s="270">
        <v>5014.9464499999995</v>
      </c>
      <c r="E6137" s="270">
        <v>2241.9447</v>
      </c>
      <c r="F6137" s="270">
        <v>188.62774999999999</v>
      </c>
      <c r="G6137" s="270">
        <v>2515.5749999999998</v>
      </c>
      <c r="H6137" s="270">
        <v>22762.879300000001</v>
      </c>
    </row>
    <row r="6138" spans="1:8">
      <c r="A6138" s="268">
        <v>42260</v>
      </c>
      <c r="B6138" s="269" t="s">
        <v>200</v>
      </c>
      <c r="C6138" s="270">
        <v>9248.3017499999987</v>
      </c>
      <c r="D6138" s="270">
        <v>3622.9116499999996</v>
      </c>
      <c r="E6138" s="270">
        <v>1619.63165</v>
      </c>
      <c r="F6138" s="270">
        <v>136.26859999999999</v>
      </c>
      <c r="G6138" s="270">
        <v>1817.3085000000001</v>
      </c>
      <c r="H6138" s="270">
        <v>16444.422149999999</v>
      </c>
    </row>
    <row r="6139" spans="1:8">
      <c r="A6139" s="268">
        <v>42260</v>
      </c>
      <c r="B6139" s="269" t="s">
        <v>201</v>
      </c>
      <c r="C6139" s="270">
        <v>5720.4931999999999</v>
      </c>
      <c r="D6139" s="270">
        <v>2240.9348999999997</v>
      </c>
      <c r="E6139" s="270">
        <v>1001.8150999999999</v>
      </c>
      <c r="F6139" s="270">
        <v>84.288550000000001</v>
      </c>
      <c r="G6139" s="270">
        <v>1124.0875999999998</v>
      </c>
      <c r="H6139" s="270">
        <v>10171.619350000001</v>
      </c>
    </row>
    <row r="6140" spans="1:8">
      <c r="A6140" s="268">
        <v>42260</v>
      </c>
      <c r="B6140" s="269" t="s">
        <v>202</v>
      </c>
      <c r="C6140" s="270">
        <v>2357.0074999999997</v>
      </c>
      <c r="D6140" s="270">
        <v>923.32949999999994</v>
      </c>
      <c r="E6140" s="270">
        <v>412.77699999999999</v>
      </c>
      <c r="F6140" s="270">
        <v>34.729299999999995</v>
      </c>
      <c r="G6140" s="270">
        <v>463.15649999999999</v>
      </c>
      <c r="H6140" s="270">
        <v>4190.9998000000005</v>
      </c>
    </row>
    <row r="6141" spans="1:8">
      <c r="A6141" s="268">
        <v>42260</v>
      </c>
      <c r="B6141" s="269" t="s">
        <v>203</v>
      </c>
      <c r="C6141" s="270">
        <v>313.24029999999999</v>
      </c>
      <c r="D6141" s="270">
        <v>122.70855</v>
      </c>
      <c r="E6141" s="270">
        <v>54.857299999999995</v>
      </c>
      <c r="F6141" s="270">
        <v>4.6154999999999999</v>
      </c>
      <c r="G6141" s="270">
        <v>61.552750000000003</v>
      </c>
      <c r="H6141" s="270">
        <v>556.97439999999995</v>
      </c>
    </row>
    <row r="6142" spans="1:8">
      <c r="A6142" s="268">
        <v>42260</v>
      </c>
      <c r="B6142" s="269" t="s">
        <v>204</v>
      </c>
      <c r="C6142" s="270">
        <v>15.405399999999998</v>
      </c>
      <c r="D6142" s="270">
        <v>6.0349999999999993</v>
      </c>
      <c r="E6142" s="270">
        <v>2.6978999999999997</v>
      </c>
      <c r="F6142" s="270">
        <v>0.22695000000000001</v>
      </c>
      <c r="G6142" s="270">
        <v>3.02685</v>
      </c>
      <c r="H6142" s="270">
        <v>27.392099999999999</v>
      </c>
    </row>
    <row r="6143" spans="1:8">
      <c r="A6143" s="268">
        <v>42260</v>
      </c>
      <c r="B6143" s="269" t="s">
        <v>205</v>
      </c>
      <c r="C6143" s="270">
        <v>0</v>
      </c>
      <c r="D6143" s="270">
        <v>0</v>
      </c>
      <c r="E6143" s="270">
        <v>0</v>
      </c>
      <c r="F6143" s="270">
        <v>0</v>
      </c>
      <c r="G6143" s="270">
        <v>0</v>
      </c>
      <c r="H6143" s="270">
        <v>0</v>
      </c>
    </row>
    <row r="6144" spans="1:8">
      <c r="A6144" s="268">
        <v>42260</v>
      </c>
      <c r="B6144" s="269" t="s">
        <v>71</v>
      </c>
      <c r="C6144" s="270">
        <v>0</v>
      </c>
      <c r="D6144" s="270">
        <v>0</v>
      </c>
      <c r="E6144" s="270">
        <v>0</v>
      </c>
      <c r="F6144" s="270">
        <v>0</v>
      </c>
      <c r="G6144" s="270">
        <v>0</v>
      </c>
      <c r="H6144" s="270">
        <v>0</v>
      </c>
    </row>
    <row r="6145" spans="1:8">
      <c r="A6145" s="268">
        <v>42260</v>
      </c>
      <c r="B6145" s="269" t="s">
        <v>206</v>
      </c>
      <c r="C6145" s="270">
        <v>0</v>
      </c>
      <c r="D6145" s="270">
        <v>0</v>
      </c>
      <c r="E6145" s="270">
        <v>0</v>
      </c>
      <c r="F6145" s="270">
        <v>0</v>
      </c>
      <c r="G6145" s="270">
        <v>0</v>
      </c>
      <c r="H6145" s="270">
        <v>0</v>
      </c>
    </row>
    <row r="6146" spans="1:8">
      <c r="A6146" s="268">
        <v>42261</v>
      </c>
      <c r="B6146" s="269" t="s">
        <v>185</v>
      </c>
      <c r="C6146" s="270">
        <v>0</v>
      </c>
      <c r="D6146" s="270">
        <v>0</v>
      </c>
      <c r="E6146" s="270">
        <v>0</v>
      </c>
      <c r="F6146" s="270">
        <v>0</v>
      </c>
      <c r="G6146" s="270">
        <v>0</v>
      </c>
      <c r="H6146" s="270">
        <v>0</v>
      </c>
    </row>
    <row r="6147" spans="1:8">
      <c r="A6147" s="268">
        <v>42261</v>
      </c>
      <c r="B6147" s="269" t="s">
        <v>186</v>
      </c>
      <c r="C6147" s="270">
        <v>0</v>
      </c>
      <c r="D6147" s="270">
        <v>0</v>
      </c>
      <c r="E6147" s="270">
        <v>0</v>
      </c>
      <c r="F6147" s="270">
        <v>0</v>
      </c>
      <c r="G6147" s="270">
        <v>0</v>
      </c>
      <c r="H6147" s="270">
        <v>0</v>
      </c>
    </row>
    <row r="6148" spans="1:8">
      <c r="A6148" s="268">
        <v>42261</v>
      </c>
      <c r="B6148" s="269" t="s">
        <v>187</v>
      </c>
      <c r="C6148" s="270">
        <v>0</v>
      </c>
      <c r="D6148" s="270">
        <v>0</v>
      </c>
      <c r="E6148" s="270">
        <v>0</v>
      </c>
      <c r="F6148" s="270">
        <v>0</v>
      </c>
      <c r="G6148" s="270">
        <v>0</v>
      </c>
      <c r="H6148" s="270">
        <v>0</v>
      </c>
    </row>
    <row r="6149" spans="1:8">
      <c r="A6149" s="268">
        <v>42261</v>
      </c>
      <c r="B6149" s="269" t="s">
        <v>188</v>
      </c>
      <c r="C6149" s="270">
        <v>0</v>
      </c>
      <c r="D6149" s="270">
        <v>0</v>
      </c>
      <c r="E6149" s="270">
        <v>0</v>
      </c>
      <c r="F6149" s="270">
        <v>0</v>
      </c>
      <c r="G6149" s="270">
        <v>0</v>
      </c>
      <c r="H6149" s="270">
        <v>0</v>
      </c>
    </row>
    <row r="6150" spans="1:8">
      <c r="A6150" s="268">
        <v>42261</v>
      </c>
      <c r="B6150" s="269" t="s">
        <v>189</v>
      </c>
      <c r="C6150" s="270">
        <v>0</v>
      </c>
      <c r="D6150" s="270">
        <v>0</v>
      </c>
      <c r="E6150" s="270">
        <v>0</v>
      </c>
      <c r="F6150" s="270">
        <v>0</v>
      </c>
      <c r="G6150" s="270">
        <v>0</v>
      </c>
      <c r="H6150" s="270">
        <v>0</v>
      </c>
    </row>
    <row r="6151" spans="1:8">
      <c r="A6151" s="268">
        <v>42261</v>
      </c>
      <c r="B6151" s="269" t="s">
        <v>190</v>
      </c>
      <c r="C6151" s="270">
        <v>0</v>
      </c>
      <c r="D6151" s="270">
        <v>0</v>
      </c>
      <c r="E6151" s="270">
        <v>0</v>
      </c>
      <c r="F6151" s="270">
        <v>0</v>
      </c>
      <c r="G6151" s="270">
        <v>0</v>
      </c>
      <c r="H6151" s="270">
        <v>0</v>
      </c>
    </row>
    <row r="6152" spans="1:8">
      <c r="A6152" s="268">
        <v>42261</v>
      </c>
      <c r="B6152" s="269" t="s">
        <v>191</v>
      </c>
      <c r="C6152" s="270">
        <v>0</v>
      </c>
      <c r="D6152" s="270">
        <v>0</v>
      </c>
      <c r="E6152" s="270">
        <v>0</v>
      </c>
      <c r="F6152" s="270">
        <v>0</v>
      </c>
      <c r="G6152" s="270">
        <v>0</v>
      </c>
      <c r="H6152" s="270">
        <v>0</v>
      </c>
    </row>
    <row r="6153" spans="1:8">
      <c r="A6153" s="268">
        <v>42261</v>
      </c>
      <c r="B6153" s="269" t="s">
        <v>192</v>
      </c>
      <c r="C6153" s="270">
        <v>138.64775</v>
      </c>
      <c r="D6153" s="270">
        <v>54.313299999999998</v>
      </c>
      <c r="E6153" s="270">
        <v>24.281099999999999</v>
      </c>
      <c r="F6153" s="270">
        <v>2.0425499999999999</v>
      </c>
      <c r="G6153" s="270">
        <v>27.244199999999999</v>
      </c>
      <c r="H6153" s="270">
        <v>246.52890000000002</v>
      </c>
    </row>
    <row r="6154" spans="1:8">
      <c r="A6154" s="268">
        <v>42261</v>
      </c>
      <c r="B6154" s="269" t="s">
        <v>193</v>
      </c>
      <c r="C6154" s="270">
        <v>708.64244999999994</v>
      </c>
      <c r="D6154" s="270">
        <v>277.60235</v>
      </c>
      <c r="E6154" s="270">
        <v>124.10254999999998</v>
      </c>
      <c r="F6154" s="270">
        <v>10.4414</v>
      </c>
      <c r="G6154" s="270">
        <v>139.24955</v>
      </c>
      <c r="H6154" s="270">
        <v>1260.0383000000002</v>
      </c>
    </row>
    <row r="6155" spans="1:8">
      <c r="A6155" s="268">
        <v>42261</v>
      </c>
      <c r="B6155" s="269" t="s">
        <v>65</v>
      </c>
      <c r="C6155" s="270">
        <v>1442.9608500000002</v>
      </c>
      <c r="D6155" s="270">
        <v>565.26274999999998</v>
      </c>
      <c r="E6155" s="270">
        <v>252.70245000000003</v>
      </c>
      <c r="F6155" s="270">
        <v>21.261050000000001</v>
      </c>
      <c r="G6155" s="270">
        <v>283.54469999999998</v>
      </c>
      <c r="H6155" s="270">
        <v>2565.7317999999996</v>
      </c>
    </row>
    <row r="6156" spans="1:8">
      <c r="A6156" s="268">
        <v>42261</v>
      </c>
      <c r="B6156" s="269" t="s">
        <v>194</v>
      </c>
      <c r="C6156" s="270">
        <v>2552.1411499999999</v>
      </c>
      <c r="D6156" s="270">
        <v>999.77085</v>
      </c>
      <c r="E6156" s="270">
        <v>446.95039999999995</v>
      </c>
      <c r="F6156" s="270">
        <v>37.604849999999999</v>
      </c>
      <c r="G6156" s="270">
        <v>501.50084999999996</v>
      </c>
      <c r="H6156" s="270">
        <v>4537.9680999999991</v>
      </c>
    </row>
    <row r="6157" spans="1:8">
      <c r="A6157" s="268">
        <v>42261</v>
      </c>
      <c r="B6157" s="269" t="s">
        <v>195</v>
      </c>
      <c r="C6157" s="270">
        <v>5617.7911000000004</v>
      </c>
      <c r="D6157" s="270">
        <v>2200.7026999999998</v>
      </c>
      <c r="E6157" s="270">
        <v>983.82994999999983</v>
      </c>
      <c r="F6157" s="270">
        <v>82.775549999999996</v>
      </c>
      <c r="G6157" s="270">
        <v>1103.9069</v>
      </c>
      <c r="H6157" s="270">
        <v>9989.0061999999998</v>
      </c>
    </row>
    <row r="6158" spans="1:8">
      <c r="A6158" s="268">
        <v>42261</v>
      </c>
      <c r="B6158" s="269" t="s">
        <v>196</v>
      </c>
      <c r="C6158" s="270">
        <v>6521.5671999999995</v>
      </c>
      <c r="D6158" s="270">
        <v>2554.7464</v>
      </c>
      <c r="E6158" s="270">
        <v>1142.1059</v>
      </c>
      <c r="F6158" s="270">
        <v>96.091650000000001</v>
      </c>
      <c r="G6158" s="270">
        <v>1281.4999499999999</v>
      </c>
      <c r="H6158" s="270">
        <v>11596.011100000002</v>
      </c>
    </row>
    <row r="6159" spans="1:8">
      <c r="A6159" s="268">
        <v>42261</v>
      </c>
      <c r="B6159" s="269" t="s">
        <v>197</v>
      </c>
      <c r="C6159" s="270">
        <v>8580.7397999999994</v>
      </c>
      <c r="D6159" s="270">
        <v>3361.4023499999998</v>
      </c>
      <c r="E6159" s="270">
        <v>1502.7235000000001</v>
      </c>
      <c r="F6159" s="270">
        <v>126.4324</v>
      </c>
      <c r="G6159" s="270">
        <v>1686.1314</v>
      </c>
      <c r="H6159" s="270">
        <v>15257.429450000001</v>
      </c>
    </row>
    <row r="6160" spans="1:8">
      <c r="A6160" s="268">
        <v>42261</v>
      </c>
      <c r="B6160" s="269" t="s">
        <v>198</v>
      </c>
      <c r="C6160" s="270">
        <v>9926.1334000000006</v>
      </c>
      <c r="D6160" s="270">
        <v>3888.444</v>
      </c>
      <c r="E6160" s="270">
        <v>1738.3384000000001</v>
      </c>
      <c r="F6160" s="270">
        <v>146.2561</v>
      </c>
      <c r="G6160" s="270">
        <v>1950.5043499999997</v>
      </c>
      <c r="H6160" s="270">
        <v>17649.676249999997</v>
      </c>
    </row>
    <row r="6161" spans="1:8">
      <c r="A6161" s="268">
        <v>42261</v>
      </c>
      <c r="B6161" s="269" t="s">
        <v>199</v>
      </c>
      <c r="C6161" s="270">
        <v>8565.3343999999997</v>
      </c>
      <c r="D6161" s="270">
        <v>3355.36735</v>
      </c>
      <c r="E6161" s="270">
        <v>1500.0255999999999</v>
      </c>
      <c r="F6161" s="270">
        <v>126.20545</v>
      </c>
      <c r="G6161" s="270">
        <v>1683.10455</v>
      </c>
      <c r="H6161" s="270">
        <v>15230.037350000002</v>
      </c>
    </row>
    <row r="6162" spans="1:8">
      <c r="A6162" s="268">
        <v>42261</v>
      </c>
      <c r="B6162" s="269" t="s">
        <v>200</v>
      </c>
      <c r="C6162" s="270">
        <v>5499.6836000000003</v>
      </c>
      <c r="D6162" s="270">
        <v>2154.4355</v>
      </c>
      <c r="E6162" s="270">
        <v>963.14605000000006</v>
      </c>
      <c r="F6162" s="270">
        <v>81.034749999999988</v>
      </c>
      <c r="G6162" s="270">
        <v>1080.6985</v>
      </c>
      <c r="H6162" s="270">
        <v>9778.9984000000004</v>
      </c>
    </row>
    <row r="6163" spans="1:8">
      <c r="A6163" s="268">
        <v>42261</v>
      </c>
      <c r="B6163" s="269" t="s">
        <v>201</v>
      </c>
      <c r="C6163" s="270">
        <v>1812.6878999999999</v>
      </c>
      <c r="D6163" s="270">
        <v>710.09849999999994</v>
      </c>
      <c r="E6163" s="270">
        <v>317.45119999999997</v>
      </c>
      <c r="F6163" s="270">
        <v>26.7087</v>
      </c>
      <c r="G6163" s="270">
        <v>356.19675000000001</v>
      </c>
      <c r="H6163" s="270">
        <v>3223.1430500000001</v>
      </c>
    </row>
    <row r="6164" spans="1:8">
      <c r="A6164" s="268">
        <v>42261</v>
      </c>
      <c r="B6164" s="269" t="s">
        <v>202</v>
      </c>
      <c r="C6164" s="270">
        <v>1201.61185</v>
      </c>
      <c r="D6164" s="270">
        <v>470.71724999999998</v>
      </c>
      <c r="E6164" s="270">
        <v>210.43535</v>
      </c>
      <c r="F6164" s="270">
        <v>17.705499999999997</v>
      </c>
      <c r="G6164" s="270">
        <v>236.11894999999998</v>
      </c>
      <c r="H6164" s="270">
        <v>2136.5888999999997</v>
      </c>
    </row>
    <row r="6165" spans="1:8">
      <c r="A6165" s="268">
        <v>42261</v>
      </c>
      <c r="B6165" s="269" t="s">
        <v>203</v>
      </c>
      <c r="C6165" s="270">
        <v>154.05314999999999</v>
      </c>
      <c r="D6165" s="270">
        <v>60.348300000000002</v>
      </c>
      <c r="E6165" s="270">
        <v>26.978999999999999</v>
      </c>
      <c r="F6165" s="270">
        <v>2.2694999999999999</v>
      </c>
      <c r="G6165" s="270">
        <v>30.271899999999995</v>
      </c>
      <c r="H6165" s="270">
        <v>273.92185000000001</v>
      </c>
    </row>
    <row r="6166" spans="1:8">
      <c r="A6166" s="268">
        <v>42261</v>
      </c>
      <c r="B6166" s="269" t="s">
        <v>204</v>
      </c>
      <c r="C6166" s="270">
        <v>5.1348500000000001</v>
      </c>
      <c r="D6166" s="270">
        <v>2.0119500000000001</v>
      </c>
      <c r="E6166" s="270">
        <v>0.89929999999999999</v>
      </c>
      <c r="F6166" s="270">
        <v>7.5649999999999995E-2</v>
      </c>
      <c r="G6166" s="270">
        <v>1.00895</v>
      </c>
      <c r="H6166" s="270">
        <v>9.1307000000000009</v>
      </c>
    </row>
    <row r="6167" spans="1:8">
      <c r="A6167" s="268">
        <v>42261</v>
      </c>
      <c r="B6167" s="269" t="s">
        <v>205</v>
      </c>
      <c r="C6167" s="270">
        <v>0</v>
      </c>
      <c r="D6167" s="270">
        <v>0</v>
      </c>
      <c r="E6167" s="270">
        <v>0</v>
      </c>
      <c r="F6167" s="270">
        <v>0</v>
      </c>
      <c r="G6167" s="270">
        <v>0</v>
      </c>
      <c r="H6167" s="270">
        <v>0</v>
      </c>
    </row>
    <row r="6168" spans="1:8">
      <c r="A6168" s="268">
        <v>42261</v>
      </c>
      <c r="B6168" s="269" t="s">
        <v>71</v>
      </c>
      <c r="C6168" s="270">
        <v>0</v>
      </c>
      <c r="D6168" s="270">
        <v>0</v>
      </c>
      <c r="E6168" s="270">
        <v>0</v>
      </c>
      <c r="F6168" s="270">
        <v>0</v>
      </c>
      <c r="G6168" s="270">
        <v>0</v>
      </c>
      <c r="H6168" s="270">
        <v>0</v>
      </c>
    </row>
    <row r="6169" spans="1:8">
      <c r="A6169" s="268">
        <v>42261</v>
      </c>
      <c r="B6169" s="269" t="s">
        <v>206</v>
      </c>
      <c r="C6169" s="270">
        <v>0</v>
      </c>
      <c r="D6169" s="270">
        <v>0</v>
      </c>
      <c r="E6169" s="270">
        <v>0</v>
      </c>
      <c r="F6169" s="270">
        <v>0</v>
      </c>
      <c r="G6169" s="270">
        <v>0</v>
      </c>
      <c r="H6169" s="270">
        <v>0</v>
      </c>
    </row>
    <row r="6170" spans="1:8">
      <c r="A6170" s="268">
        <v>42262</v>
      </c>
      <c r="B6170" s="269" t="s">
        <v>185</v>
      </c>
      <c r="C6170" s="270">
        <v>0</v>
      </c>
      <c r="D6170" s="270">
        <v>0</v>
      </c>
      <c r="E6170" s="270">
        <v>0</v>
      </c>
      <c r="F6170" s="270">
        <v>0</v>
      </c>
      <c r="G6170" s="270">
        <v>0</v>
      </c>
      <c r="H6170" s="270">
        <v>0</v>
      </c>
    </row>
    <row r="6171" spans="1:8">
      <c r="A6171" s="268">
        <v>42262</v>
      </c>
      <c r="B6171" s="269" t="s">
        <v>186</v>
      </c>
      <c r="C6171" s="270">
        <v>0</v>
      </c>
      <c r="D6171" s="270">
        <v>0</v>
      </c>
      <c r="E6171" s="270">
        <v>0</v>
      </c>
      <c r="F6171" s="270">
        <v>0</v>
      </c>
      <c r="G6171" s="270">
        <v>0</v>
      </c>
      <c r="H6171" s="270">
        <v>0</v>
      </c>
    </row>
    <row r="6172" spans="1:8">
      <c r="A6172" s="268">
        <v>42262</v>
      </c>
      <c r="B6172" s="269" t="s">
        <v>187</v>
      </c>
      <c r="C6172" s="270">
        <v>0</v>
      </c>
      <c r="D6172" s="270">
        <v>0</v>
      </c>
      <c r="E6172" s="270">
        <v>0</v>
      </c>
      <c r="F6172" s="270">
        <v>0</v>
      </c>
      <c r="G6172" s="270">
        <v>0</v>
      </c>
      <c r="H6172" s="270">
        <v>0</v>
      </c>
    </row>
    <row r="6173" spans="1:8">
      <c r="A6173" s="268">
        <v>42262</v>
      </c>
      <c r="B6173" s="269" t="s">
        <v>188</v>
      </c>
      <c r="C6173" s="270">
        <v>0</v>
      </c>
      <c r="D6173" s="270">
        <v>0</v>
      </c>
      <c r="E6173" s="270">
        <v>0</v>
      </c>
      <c r="F6173" s="270">
        <v>0</v>
      </c>
      <c r="G6173" s="270">
        <v>0</v>
      </c>
      <c r="H6173" s="270">
        <v>0</v>
      </c>
    </row>
    <row r="6174" spans="1:8">
      <c r="A6174" s="268">
        <v>42262</v>
      </c>
      <c r="B6174" s="269" t="s">
        <v>189</v>
      </c>
      <c r="C6174" s="270">
        <v>0</v>
      </c>
      <c r="D6174" s="270">
        <v>0</v>
      </c>
      <c r="E6174" s="270">
        <v>0</v>
      </c>
      <c r="F6174" s="270">
        <v>0</v>
      </c>
      <c r="G6174" s="270">
        <v>0</v>
      </c>
      <c r="H6174" s="270">
        <v>0</v>
      </c>
    </row>
    <row r="6175" spans="1:8">
      <c r="A6175" s="268">
        <v>42262</v>
      </c>
      <c r="B6175" s="269" t="s">
        <v>190</v>
      </c>
      <c r="C6175" s="270">
        <v>0</v>
      </c>
      <c r="D6175" s="270">
        <v>0</v>
      </c>
      <c r="E6175" s="270">
        <v>0</v>
      </c>
      <c r="F6175" s="270">
        <v>0</v>
      </c>
      <c r="G6175" s="270">
        <v>0</v>
      </c>
      <c r="H6175" s="270">
        <v>0</v>
      </c>
    </row>
    <row r="6176" spans="1:8">
      <c r="A6176" s="268">
        <v>42262</v>
      </c>
      <c r="B6176" s="269" t="s">
        <v>191</v>
      </c>
      <c r="C6176" s="270">
        <v>0</v>
      </c>
      <c r="D6176" s="270">
        <v>0</v>
      </c>
      <c r="E6176" s="270">
        <v>0</v>
      </c>
      <c r="F6176" s="270">
        <v>0</v>
      </c>
      <c r="G6176" s="270">
        <v>0</v>
      </c>
      <c r="H6176" s="270">
        <v>0</v>
      </c>
    </row>
    <row r="6177" spans="1:8">
      <c r="A6177" s="268">
        <v>42262</v>
      </c>
      <c r="B6177" s="269" t="s">
        <v>192</v>
      </c>
      <c r="C6177" s="270">
        <v>174.5934</v>
      </c>
      <c r="D6177" s="270">
        <v>68.39439999999999</v>
      </c>
      <c r="E6177" s="270">
        <v>30.5762</v>
      </c>
      <c r="F6177" s="270">
        <v>2.5729500000000001</v>
      </c>
      <c r="G6177" s="270">
        <v>34.307700000000004</v>
      </c>
      <c r="H6177" s="270">
        <v>310.44464999999997</v>
      </c>
    </row>
    <row r="6178" spans="1:8">
      <c r="A6178" s="268">
        <v>42262</v>
      </c>
      <c r="B6178" s="269" t="s">
        <v>193</v>
      </c>
      <c r="C6178" s="270">
        <v>765.12834999999995</v>
      </c>
      <c r="D6178" s="270">
        <v>299.73040000000003</v>
      </c>
      <c r="E6178" s="270">
        <v>133.99484999999999</v>
      </c>
      <c r="F6178" s="270">
        <v>11.27355</v>
      </c>
      <c r="G6178" s="270">
        <v>150.34885</v>
      </c>
      <c r="H6178" s="270">
        <v>1360.4760000000001</v>
      </c>
    </row>
    <row r="6179" spans="1:8">
      <c r="A6179" s="268">
        <v>42262</v>
      </c>
      <c r="B6179" s="269" t="s">
        <v>65</v>
      </c>
      <c r="C6179" s="270">
        <v>2855.11175</v>
      </c>
      <c r="D6179" s="270">
        <v>1118.4554999999998</v>
      </c>
      <c r="E6179" s="270">
        <v>500.00824999999998</v>
      </c>
      <c r="F6179" s="270">
        <v>42.068199999999997</v>
      </c>
      <c r="G6179" s="270">
        <v>561.03485000000001</v>
      </c>
      <c r="H6179" s="270">
        <v>5076.6785499999996</v>
      </c>
    </row>
    <row r="6180" spans="1:8">
      <c r="A6180" s="268">
        <v>42262</v>
      </c>
      <c r="B6180" s="269" t="s">
        <v>194</v>
      </c>
      <c r="C6180" s="270">
        <v>4559.9618499999997</v>
      </c>
      <c r="D6180" s="270">
        <v>1786.3106999999998</v>
      </c>
      <c r="E6180" s="270">
        <v>798.57499999999993</v>
      </c>
      <c r="F6180" s="270">
        <v>67.188249999999996</v>
      </c>
      <c r="G6180" s="270">
        <v>896.04109999999991</v>
      </c>
      <c r="H6180" s="270">
        <v>8108.0768999999991</v>
      </c>
    </row>
    <row r="6181" spans="1:8">
      <c r="A6181" s="268">
        <v>42262</v>
      </c>
      <c r="B6181" s="269" t="s">
        <v>195</v>
      </c>
      <c r="C6181" s="270">
        <v>4975.9042499999996</v>
      </c>
      <c r="D6181" s="270">
        <v>1949.25145</v>
      </c>
      <c r="E6181" s="270">
        <v>871.41744999999992</v>
      </c>
      <c r="F6181" s="270">
        <v>73.317599999999999</v>
      </c>
      <c r="G6181" s="270">
        <v>977.77455000000009</v>
      </c>
      <c r="H6181" s="270">
        <v>8847.6653000000006</v>
      </c>
    </row>
    <row r="6182" spans="1:8">
      <c r="A6182" s="268">
        <v>42262</v>
      </c>
      <c r="B6182" s="269" t="s">
        <v>196</v>
      </c>
      <c r="C6182" s="270">
        <v>4015.6422499999999</v>
      </c>
      <c r="D6182" s="270">
        <v>1573.0797</v>
      </c>
      <c r="E6182" s="270">
        <v>703.24919999999997</v>
      </c>
      <c r="F6182" s="270">
        <v>59.168499999999995</v>
      </c>
      <c r="G6182" s="270">
        <v>789.08135000000004</v>
      </c>
      <c r="H6182" s="270">
        <v>7140.2209999999986</v>
      </c>
    </row>
    <row r="6183" spans="1:8">
      <c r="A6183" s="268">
        <v>42262</v>
      </c>
      <c r="B6183" s="269" t="s">
        <v>197</v>
      </c>
      <c r="C6183" s="270">
        <v>2084.8477000000003</v>
      </c>
      <c r="D6183" s="270">
        <v>816.71400000000006</v>
      </c>
      <c r="E6183" s="270">
        <v>365.11410000000001</v>
      </c>
      <c r="F6183" s="270">
        <v>30.719000000000001</v>
      </c>
      <c r="G6183" s="270">
        <v>409.67619999999999</v>
      </c>
      <c r="H6183" s="270">
        <v>3707.0709999999999</v>
      </c>
    </row>
    <row r="6184" spans="1:8">
      <c r="A6184" s="268">
        <v>42262</v>
      </c>
      <c r="B6184" s="269" t="s">
        <v>198</v>
      </c>
      <c r="C6184" s="270">
        <v>2362.1423500000001</v>
      </c>
      <c r="D6184" s="270">
        <v>925.3414499999999</v>
      </c>
      <c r="E6184" s="270">
        <v>413.67629999999997</v>
      </c>
      <c r="F6184" s="270">
        <v>34.804949999999998</v>
      </c>
      <c r="G6184" s="270">
        <v>464.16544999999996</v>
      </c>
      <c r="H6184" s="270">
        <v>4200.1305000000002</v>
      </c>
    </row>
    <row r="6185" spans="1:8">
      <c r="A6185" s="268">
        <v>42262</v>
      </c>
      <c r="B6185" s="269" t="s">
        <v>199</v>
      </c>
      <c r="C6185" s="270">
        <v>3574.0239000000001</v>
      </c>
      <c r="D6185" s="270">
        <v>1400.0808999999999</v>
      </c>
      <c r="E6185" s="270">
        <v>625.91025000000002</v>
      </c>
      <c r="F6185" s="270">
        <v>52.661749999999998</v>
      </c>
      <c r="G6185" s="270">
        <v>702.30230000000006</v>
      </c>
      <c r="H6185" s="270">
        <v>6354.9791000000005</v>
      </c>
    </row>
    <row r="6186" spans="1:8">
      <c r="A6186" s="268">
        <v>42262</v>
      </c>
      <c r="B6186" s="269" t="s">
        <v>200</v>
      </c>
      <c r="C6186" s="270">
        <v>5073.4714999999997</v>
      </c>
      <c r="D6186" s="270">
        <v>1987.4717000000001</v>
      </c>
      <c r="E6186" s="270">
        <v>888.50414999999998</v>
      </c>
      <c r="F6186" s="270">
        <v>74.754949999999994</v>
      </c>
      <c r="G6186" s="270">
        <v>996.94714999999985</v>
      </c>
      <c r="H6186" s="270">
        <v>9021.1494500000008</v>
      </c>
    </row>
    <row r="6187" spans="1:8">
      <c r="A6187" s="268">
        <v>42262</v>
      </c>
      <c r="B6187" s="269" t="s">
        <v>201</v>
      </c>
      <c r="C6187" s="270">
        <v>2290.2510499999999</v>
      </c>
      <c r="D6187" s="270">
        <v>897.1783999999999</v>
      </c>
      <c r="E6187" s="270">
        <v>401.08609999999999</v>
      </c>
      <c r="F6187" s="270">
        <v>33.745849999999997</v>
      </c>
      <c r="G6187" s="270">
        <v>450.03844999999995</v>
      </c>
      <c r="H6187" s="270">
        <v>4072.2998499999999</v>
      </c>
    </row>
    <row r="6188" spans="1:8">
      <c r="A6188" s="268">
        <v>42262</v>
      </c>
      <c r="B6188" s="269" t="s">
        <v>202</v>
      </c>
      <c r="C6188" s="270">
        <v>821.61509999999998</v>
      </c>
      <c r="D6188" s="270">
        <v>321.85759999999999</v>
      </c>
      <c r="E6188" s="270">
        <v>143.88714999999999</v>
      </c>
      <c r="F6188" s="270">
        <v>12.105700000000001</v>
      </c>
      <c r="G6188" s="270">
        <v>161.44899999999998</v>
      </c>
      <c r="H6188" s="270">
        <v>1460.91455</v>
      </c>
    </row>
    <row r="6189" spans="1:8">
      <c r="A6189" s="268">
        <v>42262</v>
      </c>
      <c r="B6189" s="269" t="s">
        <v>203</v>
      </c>
      <c r="C6189" s="270">
        <v>148.91745</v>
      </c>
      <c r="D6189" s="270">
        <v>58.336349999999996</v>
      </c>
      <c r="E6189" s="270">
        <v>26.079699999999999</v>
      </c>
      <c r="F6189" s="270">
        <v>2.1938499999999999</v>
      </c>
      <c r="G6189" s="270">
        <v>29.26295</v>
      </c>
      <c r="H6189" s="270">
        <v>264.7903</v>
      </c>
    </row>
    <row r="6190" spans="1:8">
      <c r="A6190" s="268">
        <v>42262</v>
      </c>
      <c r="B6190" s="269" t="s">
        <v>204</v>
      </c>
      <c r="C6190" s="270">
        <v>5.1348500000000001</v>
      </c>
      <c r="D6190" s="270">
        <v>2.0119500000000001</v>
      </c>
      <c r="E6190" s="270">
        <v>0.89929999999999999</v>
      </c>
      <c r="F6190" s="270">
        <v>7.5649999999999995E-2</v>
      </c>
      <c r="G6190" s="270">
        <v>1.00895</v>
      </c>
      <c r="H6190" s="270">
        <v>9.1307000000000009</v>
      </c>
    </row>
    <row r="6191" spans="1:8">
      <c r="A6191" s="268">
        <v>42262</v>
      </c>
      <c r="B6191" s="269" t="s">
        <v>205</v>
      </c>
      <c r="C6191" s="270">
        <v>0</v>
      </c>
      <c r="D6191" s="270">
        <v>0</v>
      </c>
      <c r="E6191" s="270">
        <v>0</v>
      </c>
      <c r="F6191" s="270">
        <v>0</v>
      </c>
      <c r="G6191" s="270">
        <v>0</v>
      </c>
      <c r="H6191" s="270">
        <v>0</v>
      </c>
    </row>
    <row r="6192" spans="1:8">
      <c r="A6192" s="268">
        <v>42262</v>
      </c>
      <c r="B6192" s="269" t="s">
        <v>71</v>
      </c>
      <c r="C6192" s="270">
        <v>0</v>
      </c>
      <c r="D6192" s="270">
        <v>0</v>
      </c>
      <c r="E6192" s="270">
        <v>0</v>
      </c>
      <c r="F6192" s="270">
        <v>0</v>
      </c>
      <c r="G6192" s="270">
        <v>0</v>
      </c>
      <c r="H6192" s="270">
        <v>0</v>
      </c>
    </row>
    <row r="6193" spans="1:8">
      <c r="A6193" s="268">
        <v>42262</v>
      </c>
      <c r="B6193" s="269" t="s">
        <v>206</v>
      </c>
      <c r="C6193" s="270">
        <v>0</v>
      </c>
      <c r="D6193" s="270">
        <v>0</v>
      </c>
      <c r="E6193" s="270">
        <v>0</v>
      </c>
      <c r="F6193" s="270">
        <v>0</v>
      </c>
      <c r="G6193" s="270">
        <v>0</v>
      </c>
      <c r="H6193" s="270">
        <v>0</v>
      </c>
    </row>
    <row r="6194" spans="1:8">
      <c r="A6194" s="268">
        <v>42263</v>
      </c>
      <c r="B6194" s="269" t="s">
        <v>185</v>
      </c>
      <c r="C6194" s="270">
        <v>0</v>
      </c>
      <c r="D6194" s="270">
        <v>0</v>
      </c>
      <c r="E6194" s="270">
        <v>0</v>
      </c>
      <c r="F6194" s="270">
        <v>0</v>
      </c>
      <c r="G6194" s="270">
        <v>0</v>
      </c>
      <c r="H6194" s="270">
        <v>0</v>
      </c>
    </row>
    <row r="6195" spans="1:8">
      <c r="A6195" s="268">
        <v>42263</v>
      </c>
      <c r="B6195" s="269" t="s">
        <v>186</v>
      </c>
      <c r="C6195" s="270">
        <v>0</v>
      </c>
      <c r="D6195" s="270">
        <v>0</v>
      </c>
      <c r="E6195" s="270">
        <v>0</v>
      </c>
      <c r="F6195" s="270">
        <v>0</v>
      </c>
      <c r="G6195" s="270">
        <v>0</v>
      </c>
      <c r="H6195" s="270">
        <v>0</v>
      </c>
    </row>
    <row r="6196" spans="1:8">
      <c r="A6196" s="268">
        <v>42263</v>
      </c>
      <c r="B6196" s="269" t="s">
        <v>187</v>
      </c>
      <c r="C6196" s="270">
        <v>0</v>
      </c>
      <c r="D6196" s="270">
        <v>0</v>
      </c>
      <c r="E6196" s="270">
        <v>0</v>
      </c>
      <c r="F6196" s="270">
        <v>0</v>
      </c>
      <c r="G6196" s="270">
        <v>0</v>
      </c>
      <c r="H6196" s="270">
        <v>0</v>
      </c>
    </row>
    <row r="6197" spans="1:8">
      <c r="A6197" s="268">
        <v>42263</v>
      </c>
      <c r="B6197" s="269" t="s">
        <v>188</v>
      </c>
      <c r="C6197" s="270">
        <v>0</v>
      </c>
      <c r="D6197" s="270">
        <v>0</v>
      </c>
      <c r="E6197" s="270">
        <v>0</v>
      </c>
      <c r="F6197" s="270">
        <v>0</v>
      </c>
      <c r="G6197" s="270">
        <v>0</v>
      </c>
      <c r="H6197" s="270">
        <v>0</v>
      </c>
    </row>
    <row r="6198" spans="1:8">
      <c r="A6198" s="268">
        <v>42263</v>
      </c>
      <c r="B6198" s="269" t="s">
        <v>189</v>
      </c>
      <c r="C6198" s="270">
        <v>0</v>
      </c>
      <c r="D6198" s="270">
        <v>0</v>
      </c>
      <c r="E6198" s="270">
        <v>0</v>
      </c>
      <c r="F6198" s="270">
        <v>0</v>
      </c>
      <c r="G6198" s="270">
        <v>0</v>
      </c>
      <c r="H6198" s="270">
        <v>0</v>
      </c>
    </row>
    <row r="6199" spans="1:8">
      <c r="A6199" s="268">
        <v>42263</v>
      </c>
      <c r="B6199" s="269" t="s">
        <v>190</v>
      </c>
      <c r="C6199" s="270">
        <v>0</v>
      </c>
      <c r="D6199" s="270">
        <v>0</v>
      </c>
      <c r="E6199" s="270">
        <v>0</v>
      </c>
      <c r="F6199" s="270">
        <v>0</v>
      </c>
      <c r="G6199" s="270">
        <v>0</v>
      </c>
      <c r="H6199" s="270">
        <v>0</v>
      </c>
    </row>
    <row r="6200" spans="1:8">
      <c r="A6200" s="268">
        <v>42263</v>
      </c>
      <c r="B6200" s="269" t="s">
        <v>191</v>
      </c>
      <c r="C6200" s="270">
        <v>0</v>
      </c>
      <c r="D6200" s="270">
        <v>0</v>
      </c>
      <c r="E6200" s="270">
        <v>0</v>
      </c>
      <c r="F6200" s="270">
        <v>0</v>
      </c>
      <c r="G6200" s="270">
        <v>0</v>
      </c>
      <c r="H6200" s="270">
        <v>0</v>
      </c>
    </row>
    <row r="6201" spans="1:8">
      <c r="A6201" s="268">
        <v>42263</v>
      </c>
      <c r="B6201" s="269" t="s">
        <v>192</v>
      </c>
      <c r="C6201" s="270">
        <v>200.26850000000002</v>
      </c>
      <c r="D6201" s="270">
        <v>78.452449999999999</v>
      </c>
      <c r="E6201" s="270">
        <v>35.072699999999998</v>
      </c>
      <c r="F6201" s="270">
        <v>2.9512</v>
      </c>
      <c r="G6201" s="270">
        <v>39.353299999999997</v>
      </c>
      <c r="H6201" s="270">
        <v>356.09815000000003</v>
      </c>
    </row>
    <row r="6202" spans="1:8">
      <c r="A6202" s="268">
        <v>42263</v>
      </c>
      <c r="B6202" s="269" t="s">
        <v>193</v>
      </c>
      <c r="C6202" s="270">
        <v>580.26524999999992</v>
      </c>
      <c r="D6202" s="270">
        <v>227.31209999999999</v>
      </c>
      <c r="E6202" s="270">
        <v>101.62004999999999</v>
      </c>
      <c r="F6202" s="270">
        <v>8.5501499999999986</v>
      </c>
      <c r="G6202" s="270">
        <v>114.02325</v>
      </c>
      <c r="H6202" s="270">
        <v>1031.7707999999998</v>
      </c>
    </row>
    <row r="6203" spans="1:8">
      <c r="A6203" s="268">
        <v>42263</v>
      </c>
      <c r="B6203" s="269" t="s">
        <v>65</v>
      </c>
      <c r="C6203" s="270">
        <v>1622.6891000000001</v>
      </c>
      <c r="D6203" s="270">
        <v>635.66909999999996</v>
      </c>
      <c r="E6203" s="270">
        <v>284.1771</v>
      </c>
      <c r="F6203" s="270">
        <v>23.909649999999999</v>
      </c>
      <c r="G6203" s="270">
        <v>318.86134999999996</v>
      </c>
      <c r="H6203" s="270">
        <v>2885.3062999999997</v>
      </c>
    </row>
    <row r="6204" spans="1:8">
      <c r="A6204" s="268">
        <v>42263</v>
      </c>
      <c r="B6204" s="269" t="s">
        <v>194</v>
      </c>
      <c r="C6204" s="270">
        <v>1946.1999499999999</v>
      </c>
      <c r="D6204" s="270">
        <v>762.40070000000003</v>
      </c>
      <c r="E6204" s="270">
        <v>340.83300000000003</v>
      </c>
      <c r="F6204" s="270">
        <v>28.676449999999999</v>
      </c>
      <c r="G6204" s="270">
        <v>382.43200000000002</v>
      </c>
      <c r="H6204" s="270">
        <v>3460.5421000000001</v>
      </c>
    </row>
    <row r="6205" spans="1:8">
      <c r="A6205" s="268">
        <v>42263</v>
      </c>
      <c r="B6205" s="269" t="s">
        <v>195</v>
      </c>
      <c r="C6205" s="270">
        <v>1992.4161499999998</v>
      </c>
      <c r="D6205" s="270">
        <v>780.50484999999992</v>
      </c>
      <c r="E6205" s="270">
        <v>348.92669999999998</v>
      </c>
      <c r="F6205" s="270">
        <v>29.357299999999995</v>
      </c>
      <c r="G6205" s="270">
        <v>391.51339999999999</v>
      </c>
      <c r="H6205" s="270">
        <v>3542.7183999999993</v>
      </c>
    </row>
    <row r="6206" spans="1:8">
      <c r="A6206" s="268">
        <v>42263</v>
      </c>
      <c r="B6206" s="269" t="s">
        <v>196</v>
      </c>
      <c r="C6206" s="270">
        <v>2326.1967</v>
      </c>
      <c r="D6206" s="270">
        <v>911.25949999999989</v>
      </c>
      <c r="E6206" s="270">
        <v>407.38119999999998</v>
      </c>
      <c r="F6206" s="270">
        <v>34.275399999999998</v>
      </c>
      <c r="G6206" s="270">
        <v>457.10195000000004</v>
      </c>
      <c r="H6206" s="270">
        <v>4136.2147499999992</v>
      </c>
    </row>
    <row r="6207" spans="1:8">
      <c r="A6207" s="268">
        <v>42263</v>
      </c>
      <c r="B6207" s="269" t="s">
        <v>197</v>
      </c>
      <c r="C6207" s="270">
        <v>3276.1889999999999</v>
      </c>
      <c r="D6207" s="270">
        <v>1283.4082000000001</v>
      </c>
      <c r="E6207" s="270">
        <v>573.75085000000001</v>
      </c>
      <c r="F6207" s="270">
        <v>48.273200000000003</v>
      </c>
      <c r="G6207" s="270">
        <v>643.77724999999998</v>
      </c>
      <c r="H6207" s="270">
        <v>5825.3985000000002</v>
      </c>
    </row>
    <row r="6208" spans="1:8">
      <c r="A6208" s="268">
        <v>42263</v>
      </c>
      <c r="B6208" s="269" t="s">
        <v>198</v>
      </c>
      <c r="C6208" s="270">
        <v>4118.3443499999994</v>
      </c>
      <c r="D6208" s="270">
        <v>1613.3118999999999</v>
      </c>
      <c r="E6208" s="270">
        <v>721.23519999999996</v>
      </c>
      <c r="F6208" s="270">
        <v>60.6815</v>
      </c>
      <c r="G6208" s="270">
        <v>809.26204999999993</v>
      </c>
      <c r="H6208" s="270">
        <v>7322.835</v>
      </c>
    </row>
    <row r="6209" spans="1:8">
      <c r="A6209" s="268">
        <v>42263</v>
      </c>
      <c r="B6209" s="269" t="s">
        <v>199</v>
      </c>
      <c r="C6209" s="270">
        <v>2962.9486999999999</v>
      </c>
      <c r="D6209" s="270">
        <v>1160.69965</v>
      </c>
      <c r="E6209" s="270">
        <v>518.89355</v>
      </c>
      <c r="F6209" s="270">
        <v>43.657699999999998</v>
      </c>
      <c r="G6209" s="270">
        <v>582.22534999999993</v>
      </c>
      <c r="H6209" s="270">
        <v>5268.4249500000005</v>
      </c>
    </row>
    <row r="6210" spans="1:8">
      <c r="A6210" s="268">
        <v>42263</v>
      </c>
      <c r="B6210" s="269" t="s">
        <v>200</v>
      </c>
      <c r="C6210" s="270">
        <v>3009.1640500000003</v>
      </c>
      <c r="D6210" s="270">
        <v>1178.8037999999999</v>
      </c>
      <c r="E6210" s="270">
        <v>526.98725000000002</v>
      </c>
      <c r="F6210" s="270">
        <v>44.338549999999998</v>
      </c>
      <c r="G6210" s="270">
        <v>591.30674999999997</v>
      </c>
      <c r="H6210" s="270">
        <v>5350.6003999999994</v>
      </c>
    </row>
    <row r="6211" spans="1:8">
      <c r="A6211" s="268">
        <v>42263</v>
      </c>
      <c r="B6211" s="269" t="s">
        <v>201</v>
      </c>
      <c r="C6211" s="270">
        <v>2295.3859000000002</v>
      </c>
      <c r="D6211" s="270">
        <v>899.19035000000008</v>
      </c>
      <c r="E6211" s="270">
        <v>401.98539999999997</v>
      </c>
      <c r="F6211" s="270">
        <v>33.8215</v>
      </c>
      <c r="G6211" s="270">
        <v>451.04739999999998</v>
      </c>
      <c r="H6211" s="270">
        <v>4081.43055</v>
      </c>
    </row>
    <row r="6212" spans="1:8">
      <c r="A6212" s="268">
        <v>42263</v>
      </c>
      <c r="B6212" s="269" t="s">
        <v>202</v>
      </c>
      <c r="C6212" s="270">
        <v>1068.0989500000001</v>
      </c>
      <c r="D6212" s="270">
        <v>418.41504999999995</v>
      </c>
      <c r="E6212" s="270">
        <v>187.05354999999997</v>
      </c>
      <c r="F6212" s="270">
        <v>15.73775</v>
      </c>
      <c r="G6212" s="270">
        <v>209.8837</v>
      </c>
      <c r="H6212" s="270">
        <v>1899.1889999999996</v>
      </c>
    </row>
    <row r="6213" spans="1:8">
      <c r="A6213" s="268">
        <v>42263</v>
      </c>
      <c r="B6213" s="269" t="s">
        <v>203</v>
      </c>
      <c r="C6213" s="270">
        <v>138.64775</v>
      </c>
      <c r="D6213" s="270">
        <v>54.313299999999998</v>
      </c>
      <c r="E6213" s="270">
        <v>24.281099999999999</v>
      </c>
      <c r="F6213" s="270">
        <v>2.0425499999999999</v>
      </c>
      <c r="G6213" s="270">
        <v>27.244199999999999</v>
      </c>
      <c r="H6213" s="270">
        <v>246.52890000000002</v>
      </c>
    </row>
    <row r="6214" spans="1:8">
      <c r="A6214" s="268">
        <v>42263</v>
      </c>
      <c r="B6214" s="269" t="s">
        <v>204</v>
      </c>
      <c r="C6214" s="270">
        <v>5.1348500000000001</v>
      </c>
      <c r="D6214" s="270">
        <v>2.0119500000000001</v>
      </c>
      <c r="E6214" s="270">
        <v>0.89929999999999999</v>
      </c>
      <c r="F6214" s="270">
        <v>7.5649999999999995E-2</v>
      </c>
      <c r="G6214" s="270">
        <v>1.00895</v>
      </c>
      <c r="H6214" s="270">
        <v>9.1307000000000009</v>
      </c>
    </row>
    <row r="6215" spans="1:8">
      <c r="A6215" s="268">
        <v>42263</v>
      </c>
      <c r="B6215" s="269" t="s">
        <v>205</v>
      </c>
      <c r="C6215" s="270">
        <v>0</v>
      </c>
      <c r="D6215" s="270">
        <v>0</v>
      </c>
      <c r="E6215" s="270">
        <v>0</v>
      </c>
      <c r="F6215" s="270">
        <v>0</v>
      </c>
      <c r="G6215" s="270">
        <v>0</v>
      </c>
      <c r="H6215" s="270">
        <v>0</v>
      </c>
    </row>
    <row r="6216" spans="1:8">
      <c r="A6216" s="268">
        <v>42263</v>
      </c>
      <c r="B6216" s="269" t="s">
        <v>71</v>
      </c>
      <c r="C6216" s="270">
        <v>0</v>
      </c>
      <c r="D6216" s="270">
        <v>0</v>
      </c>
      <c r="E6216" s="270">
        <v>0</v>
      </c>
      <c r="F6216" s="270">
        <v>0</v>
      </c>
      <c r="G6216" s="270">
        <v>0</v>
      </c>
      <c r="H6216" s="270">
        <v>0</v>
      </c>
    </row>
    <row r="6217" spans="1:8">
      <c r="A6217" s="268">
        <v>42263</v>
      </c>
      <c r="B6217" s="269" t="s">
        <v>206</v>
      </c>
      <c r="C6217" s="270">
        <v>0</v>
      </c>
      <c r="D6217" s="270">
        <v>0</v>
      </c>
      <c r="E6217" s="270">
        <v>0</v>
      </c>
      <c r="F6217" s="270">
        <v>0</v>
      </c>
      <c r="G6217" s="270">
        <v>0</v>
      </c>
      <c r="H6217" s="270">
        <v>0</v>
      </c>
    </row>
    <row r="6218" spans="1:8">
      <c r="A6218" s="268">
        <v>42264</v>
      </c>
      <c r="B6218" s="269" t="s">
        <v>185</v>
      </c>
      <c r="C6218" s="270">
        <v>0</v>
      </c>
      <c r="D6218" s="270">
        <v>0</v>
      </c>
      <c r="E6218" s="270">
        <v>0</v>
      </c>
      <c r="F6218" s="270">
        <v>0</v>
      </c>
      <c r="G6218" s="270">
        <v>0</v>
      </c>
      <c r="H6218" s="270">
        <v>0</v>
      </c>
    </row>
    <row r="6219" spans="1:8">
      <c r="A6219" s="268">
        <v>42264</v>
      </c>
      <c r="B6219" s="269" t="s">
        <v>186</v>
      </c>
      <c r="C6219" s="270">
        <v>0</v>
      </c>
      <c r="D6219" s="270">
        <v>0</v>
      </c>
      <c r="E6219" s="270">
        <v>0</v>
      </c>
      <c r="F6219" s="270">
        <v>0</v>
      </c>
      <c r="G6219" s="270">
        <v>0</v>
      </c>
      <c r="H6219" s="270">
        <v>0</v>
      </c>
    </row>
    <row r="6220" spans="1:8">
      <c r="A6220" s="268">
        <v>42264</v>
      </c>
      <c r="B6220" s="269" t="s">
        <v>187</v>
      </c>
      <c r="C6220" s="270">
        <v>0</v>
      </c>
      <c r="D6220" s="270">
        <v>0</v>
      </c>
      <c r="E6220" s="270">
        <v>0</v>
      </c>
      <c r="F6220" s="270">
        <v>0</v>
      </c>
      <c r="G6220" s="270">
        <v>0</v>
      </c>
      <c r="H6220" s="270">
        <v>0</v>
      </c>
    </row>
    <row r="6221" spans="1:8">
      <c r="A6221" s="268">
        <v>42264</v>
      </c>
      <c r="B6221" s="269" t="s">
        <v>188</v>
      </c>
      <c r="C6221" s="270">
        <v>0</v>
      </c>
      <c r="D6221" s="270">
        <v>0</v>
      </c>
      <c r="E6221" s="270">
        <v>0</v>
      </c>
      <c r="F6221" s="270">
        <v>0</v>
      </c>
      <c r="G6221" s="270">
        <v>0</v>
      </c>
      <c r="H6221" s="270">
        <v>0</v>
      </c>
    </row>
    <row r="6222" spans="1:8">
      <c r="A6222" s="268">
        <v>42264</v>
      </c>
      <c r="B6222" s="269" t="s">
        <v>189</v>
      </c>
      <c r="C6222" s="270">
        <v>0</v>
      </c>
      <c r="D6222" s="270">
        <v>0</v>
      </c>
      <c r="E6222" s="270">
        <v>0</v>
      </c>
      <c r="F6222" s="270">
        <v>0</v>
      </c>
      <c r="G6222" s="270">
        <v>0</v>
      </c>
      <c r="H6222" s="270">
        <v>0</v>
      </c>
    </row>
    <row r="6223" spans="1:8">
      <c r="A6223" s="268">
        <v>42264</v>
      </c>
      <c r="B6223" s="269" t="s">
        <v>190</v>
      </c>
      <c r="C6223" s="270">
        <v>20.54025</v>
      </c>
      <c r="D6223" s="270">
        <v>8.0460999999999991</v>
      </c>
      <c r="E6223" s="270">
        <v>3.5972</v>
      </c>
      <c r="F6223" s="270">
        <v>0.30259999999999998</v>
      </c>
      <c r="G6223" s="270">
        <v>4.0358000000000001</v>
      </c>
      <c r="H6223" s="270">
        <v>36.521949999999997</v>
      </c>
    </row>
    <row r="6224" spans="1:8">
      <c r="A6224" s="268">
        <v>42264</v>
      </c>
      <c r="B6224" s="269" t="s">
        <v>191</v>
      </c>
      <c r="C6224" s="270">
        <v>0</v>
      </c>
      <c r="D6224" s="270">
        <v>0</v>
      </c>
      <c r="E6224" s="270">
        <v>0</v>
      </c>
      <c r="F6224" s="270">
        <v>0</v>
      </c>
      <c r="G6224" s="270">
        <v>0</v>
      </c>
      <c r="H6224" s="270">
        <v>0</v>
      </c>
    </row>
    <row r="6225" spans="1:8">
      <c r="A6225" s="268">
        <v>42264</v>
      </c>
      <c r="B6225" s="269" t="s">
        <v>192</v>
      </c>
      <c r="C6225" s="270">
        <v>61.620750000000001</v>
      </c>
      <c r="D6225" s="270">
        <v>24.139150000000001</v>
      </c>
      <c r="E6225" s="270">
        <v>10.791599999999999</v>
      </c>
      <c r="F6225" s="270">
        <v>0.90780000000000005</v>
      </c>
      <c r="G6225" s="270">
        <v>12.108249999999998</v>
      </c>
      <c r="H6225" s="270">
        <v>109.56754999999998</v>
      </c>
    </row>
    <row r="6226" spans="1:8">
      <c r="A6226" s="268">
        <v>42264</v>
      </c>
      <c r="B6226" s="269" t="s">
        <v>193</v>
      </c>
      <c r="C6226" s="270">
        <v>939.72175000000004</v>
      </c>
      <c r="D6226" s="270">
        <v>368.12479999999999</v>
      </c>
      <c r="E6226" s="270">
        <v>164.57104999999999</v>
      </c>
      <c r="F6226" s="270">
        <v>13.846499999999999</v>
      </c>
      <c r="G6226" s="270">
        <v>184.6574</v>
      </c>
      <c r="H6226" s="270">
        <v>1670.9214999999999</v>
      </c>
    </row>
    <row r="6227" spans="1:8">
      <c r="A6227" s="268">
        <v>42264</v>
      </c>
      <c r="B6227" s="269" t="s">
        <v>65</v>
      </c>
      <c r="C6227" s="270">
        <v>4133.7497499999999</v>
      </c>
      <c r="D6227" s="270">
        <v>1619.3469</v>
      </c>
      <c r="E6227" s="270">
        <v>723.93309999999997</v>
      </c>
      <c r="F6227" s="270">
        <v>60.908449999999995</v>
      </c>
      <c r="G6227" s="270">
        <v>812.28975000000003</v>
      </c>
      <c r="H6227" s="270">
        <v>7350.2279499999995</v>
      </c>
    </row>
    <row r="6228" spans="1:8">
      <c r="A6228" s="268">
        <v>42264</v>
      </c>
      <c r="B6228" s="269" t="s">
        <v>194</v>
      </c>
      <c r="C6228" s="270">
        <v>6665.3498</v>
      </c>
      <c r="D6228" s="270">
        <v>2611.0708</v>
      </c>
      <c r="E6228" s="270">
        <v>1167.2863</v>
      </c>
      <c r="F6228" s="270">
        <v>98.210700000000003</v>
      </c>
      <c r="G6228" s="270">
        <v>1309.7539499999998</v>
      </c>
      <c r="H6228" s="270">
        <v>11851.671549999999</v>
      </c>
    </row>
    <row r="6229" spans="1:8">
      <c r="A6229" s="268">
        <v>42264</v>
      </c>
      <c r="B6229" s="269" t="s">
        <v>195</v>
      </c>
      <c r="C6229" s="270">
        <v>8462.6322999999993</v>
      </c>
      <c r="D6229" s="270">
        <v>3315.1351500000001</v>
      </c>
      <c r="E6229" s="270">
        <v>1482.0396000000001</v>
      </c>
      <c r="F6229" s="270">
        <v>124.69244999999999</v>
      </c>
      <c r="G6229" s="270">
        <v>1662.923</v>
      </c>
      <c r="H6229" s="270">
        <v>15047.422500000001</v>
      </c>
    </row>
    <row r="6230" spans="1:8">
      <c r="A6230" s="268">
        <v>42264</v>
      </c>
      <c r="B6230" s="269" t="s">
        <v>196</v>
      </c>
      <c r="C6230" s="270">
        <v>9299.6519499999995</v>
      </c>
      <c r="D6230" s="270">
        <v>3643.0277499999997</v>
      </c>
      <c r="E6230" s="270">
        <v>1628.62465</v>
      </c>
      <c r="F6230" s="270">
        <v>137.02509999999998</v>
      </c>
      <c r="G6230" s="270">
        <v>1827.3996999999999</v>
      </c>
      <c r="H6230" s="270">
        <v>16535.729149999999</v>
      </c>
    </row>
    <row r="6231" spans="1:8">
      <c r="A6231" s="268">
        <v>42264</v>
      </c>
      <c r="B6231" s="269" t="s">
        <v>197</v>
      </c>
      <c r="C6231" s="270">
        <v>13423.132</v>
      </c>
      <c r="D6231" s="270">
        <v>5258.3516</v>
      </c>
      <c r="E6231" s="270">
        <v>2350.7591499999999</v>
      </c>
      <c r="F6231" s="270">
        <v>197.78309999999999</v>
      </c>
      <c r="G6231" s="270">
        <v>2637.6706999999997</v>
      </c>
      <c r="H6231" s="270">
        <v>23867.696550000004</v>
      </c>
    </row>
    <row r="6232" spans="1:8">
      <c r="A6232" s="268">
        <v>42264</v>
      </c>
      <c r="B6232" s="269" t="s">
        <v>198</v>
      </c>
      <c r="C6232" s="270">
        <v>13412.861449999999</v>
      </c>
      <c r="D6232" s="270">
        <v>5254.3285500000002</v>
      </c>
      <c r="E6232" s="270">
        <v>2348.9605500000002</v>
      </c>
      <c r="F6232" s="270">
        <v>197.6318</v>
      </c>
      <c r="G6232" s="270">
        <v>2635.6527999999998</v>
      </c>
      <c r="H6232" s="270">
        <v>23849.435150000001</v>
      </c>
    </row>
    <row r="6233" spans="1:8">
      <c r="A6233" s="268">
        <v>42264</v>
      </c>
      <c r="B6233" s="269" t="s">
        <v>199</v>
      </c>
      <c r="C6233" s="270">
        <v>11851.793099999999</v>
      </c>
      <c r="D6233" s="270">
        <v>4642.7986000000001</v>
      </c>
      <c r="E6233" s="270">
        <v>2075.5742</v>
      </c>
      <c r="F6233" s="270">
        <v>174.62995000000001</v>
      </c>
      <c r="G6233" s="270">
        <v>2328.8996999999999</v>
      </c>
      <c r="H6233" s="270">
        <v>21073.69555</v>
      </c>
    </row>
    <row r="6234" spans="1:8">
      <c r="A6234" s="268">
        <v>42264</v>
      </c>
      <c r="B6234" s="269" t="s">
        <v>200</v>
      </c>
      <c r="C6234" s="270">
        <v>8791.2780000000002</v>
      </c>
      <c r="D6234" s="270">
        <v>3443.8778499999999</v>
      </c>
      <c r="E6234" s="270">
        <v>1539.5939499999999</v>
      </c>
      <c r="F6234" s="270">
        <v>129.53489999999999</v>
      </c>
      <c r="G6234" s="270">
        <v>1727.5026</v>
      </c>
      <c r="H6234" s="270">
        <v>15631.7873</v>
      </c>
    </row>
    <row r="6235" spans="1:8">
      <c r="A6235" s="268">
        <v>42264</v>
      </c>
      <c r="B6235" s="269" t="s">
        <v>201</v>
      </c>
      <c r="C6235" s="270">
        <v>6331.5692499999996</v>
      </c>
      <c r="D6235" s="270">
        <v>2480.3161499999997</v>
      </c>
      <c r="E6235" s="270">
        <v>1108.8317999999999</v>
      </c>
      <c r="F6235" s="270">
        <v>93.292599999999993</v>
      </c>
      <c r="G6235" s="270">
        <v>1244.1653999999999</v>
      </c>
      <c r="H6235" s="270">
        <v>11258.175199999998</v>
      </c>
    </row>
    <row r="6236" spans="1:8">
      <c r="A6236" s="268">
        <v>42264</v>
      </c>
      <c r="B6236" s="269" t="s">
        <v>202</v>
      </c>
      <c r="C6236" s="270">
        <v>2382.6826000000001</v>
      </c>
      <c r="D6236" s="270">
        <v>933.38755000000003</v>
      </c>
      <c r="E6236" s="270">
        <v>417.27350000000001</v>
      </c>
      <c r="F6236" s="270">
        <v>35.107549999999996</v>
      </c>
      <c r="G6236" s="270">
        <v>468.20210000000003</v>
      </c>
      <c r="H6236" s="270">
        <v>4236.6532999999999</v>
      </c>
    </row>
    <row r="6237" spans="1:8">
      <c r="A6237" s="268">
        <v>42264</v>
      </c>
      <c r="B6237" s="269" t="s">
        <v>203</v>
      </c>
      <c r="C6237" s="270">
        <v>241.34899999999999</v>
      </c>
      <c r="D6237" s="270">
        <v>94.545500000000004</v>
      </c>
      <c r="E6237" s="270">
        <v>42.267099999999999</v>
      </c>
      <c r="F6237" s="270">
        <v>3.5564</v>
      </c>
      <c r="G6237" s="270">
        <v>47.425750000000001</v>
      </c>
      <c r="H6237" s="270">
        <v>429.14375000000001</v>
      </c>
    </row>
    <row r="6238" spans="1:8">
      <c r="A6238" s="268">
        <v>42264</v>
      </c>
      <c r="B6238" s="269" t="s">
        <v>204</v>
      </c>
      <c r="C6238" s="270">
        <v>5.1348500000000001</v>
      </c>
      <c r="D6238" s="270">
        <v>2.0119500000000001</v>
      </c>
      <c r="E6238" s="270">
        <v>0.89929999999999999</v>
      </c>
      <c r="F6238" s="270">
        <v>7.5649999999999995E-2</v>
      </c>
      <c r="G6238" s="270">
        <v>1.00895</v>
      </c>
      <c r="H6238" s="270">
        <v>9.1307000000000009</v>
      </c>
    </row>
    <row r="6239" spans="1:8">
      <c r="A6239" s="268">
        <v>42264</v>
      </c>
      <c r="B6239" s="269" t="s">
        <v>205</v>
      </c>
      <c r="C6239" s="270">
        <v>0</v>
      </c>
      <c r="D6239" s="270">
        <v>0</v>
      </c>
      <c r="E6239" s="270">
        <v>0</v>
      </c>
      <c r="F6239" s="270">
        <v>0</v>
      </c>
      <c r="G6239" s="270">
        <v>0</v>
      </c>
      <c r="H6239" s="270">
        <v>0</v>
      </c>
    </row>
    <row r="6240" spans="1:8">
      <c r="A6240" s="268">
        <v>42264</v>
      </c>
      <c r="B6240" s="269" t="s">
        <v>71</v>
      </c>
      <c r="C6240" s="270">
        <v>0</v>
      </c>
      <c r="D6240" s="270">
        <v>0</v>
      </c>
      <c r="E6240" s="270">
        <v>0</v>
      </c>
      <c r="F6240" s="270">
        <v>0</v>
      </c>
      <c r="G6240" s="270">
        <v>0</v>
      </c>
      <c r="H6240" s="270">
        <v>0</v>
      </c>
    </row>
    <row r="6241" spans="1:8">
      <c r="A6241" s="268">
        <v>42264</v>
      </c>
      <c r="B6241" s="269" t="s">
        <v>206</v>
      </c>
      <c r="C6241" s="270">
        <v>0</v>
      </c>
      <c r="D6241" s="270">
        <v>0</v>
      </c>
      <c r="E6241" s="270">
        <v>0</v>
      </c>
      <c r="F6241" s="270">
        <v>0</v>
      </c>
      <c r="G6241" s="270">
        <v>0</v>
      </c>
      <c r="H6241" s="270">
        <v>0</v>
      </c>
    </row>
    <row r="6242" spans="1:8">
      <c r="A6242" s="268">
        <v>42265</v>
      </c>
      <c r="B6242" s="269" t="s">
        <v>185</v>
      </c>
      <c r="C6242" s="270">
        <v>0</v>
      </c>
      <c r="D6242" s="270">
        <v>0</v>
      </c>
      <c r="E6242" s="270">
        <v>0</v>
      </c>
      <c r="F6242" s="270">
        <v>0</v>
      </c>
      <c r="G6242" s="270">
        <v>0</v>
      </c>
      <c r="H6242" s="270">
        <v>0</v>
      </c>
    </row>
    <row r="6243" spans="1:8">
      <c r="A6243" s="268">
        <v>42265</v>
      </c>
      <c r="B6243" s="269" t="s">
        <v>186</v>
      </c>
      <c r="C6243" s="270">
        <v>0</v>
      </c>
      <c r="D6243" s="270">
        <v>0</v>
      </c>
      <c r="E6243" s="270">
        <v>0</v>
      </c>
      <c r="F6243" s="270">
        <v>0</v>
      </c>
      <c r="G6243" s="270">
        <v>0</v>
      </c>
      <c r="H6243" s="270">
        <v>0</v>
      </c>
    </row>
    <row r="6244" spans="1:8">
      <c r="A6244" s="268">
        <v>42265</v>
      </c>
      <c r="B6244" s="269" t="s">
        <v>187</v>
      </c>
      <c r="C6244" s="270">
        <v>0</v>
      </c>
      <c r="D6244" s="270">
        <v>0</v>
      </c>
      <c r="E6244" s="270">
        <v>0</v>
      </c>
      <c r="F6244" s="270">
        <v>0</v>
      </c>
      <c r="G6244" s="270">
        <v>0</v>
      </c>
      <c r="H6244" s="270">
        <v>0</v>
      </c>
    </row>
    <row r="6245" spans="1:8">
      <c r="A6245" s="268">
        <v>42265</v>
      </c>
      <c r="B6245" s="269" t="s">
        <v>188</v>
      </c>
      <c r="C6245" s="270">
        <v>0</v>
      </c>
      <c r="D6245" s="270">
        <v>0</v>
      </c>
      <c r="E6245" s="270">
        <v>0</v>
      </c>
      <c r="F6245" s="270">
        <v>0</v>
      </c>
      <c r="G6245" s="270">
        <v>0</v>
      </c>
      <c r="H6245" s="270">
        <v>0</v>
      </c>
    </row>
    <row r="6246" spans="1:8">
      <c r="A6246" s="268">
        <v>42265</v>
      </c>
      <c r="B6246" s="269" t="s">
        <v>189</v>
      </c>
      <c r="C6246" s="270">
        <v>0</v>
      </c>
      <c r="D6246" s="270">
        <v>0</v>
      </c>
      <c r="E6246" s="270">
        <v>0</v>
      </c>
      <c r="F6246" s="270">
        <v>0</v>
      </c>
      <c r="G6246" s="270">
        <v>0</v>
      </c>
      <c r="H6246" s="270">
        <v>0</v>
      </c>
    </row>
    <row r="6247" spans="1:8">
      <c r="A6247" s="268">
        <v>42265</v>
      </c>
      <c r="B6247" s="269" t="s">
        <v>190</v>
      </c>
      <c r="C6247" s="270">
        <v>0</v>
      </c>
      <c r="D6247" s="270">
        <v>0</v>
      </c>
      <c r="E6247" s="270">
        <v>0</v>
      </c>
      <c r="F6247" s="270">
        <v>0</v>
      </c>
      <c r="G6247" s="270">
        <v>0</v>
      </c>
      <c r="H6247" s="270">
        <v>0</v>
      </c>
    </row>
    <row r="6248" spans="1:8">
      <c r="A6248" s="268">
        <v>42265</v>
      </c>
      <c r="B6248" s="269" t="s">
        <v>191</v>
      </c>
      <c r="C6248" s="270">
        <v>0</v>
      </c>
      <c r="D6248" s="270">
        <v>0</v>
      </c>
      <c r="E6248" s="270">
        <v>0</v>
      </c>
      <c r="F6248" s="270">
        <v>0</v>
      </c>
      <c r="G6248" s="270">
        <v>0</v>
      </c>
      <c r="H6248" s="270">
        <v>0</v>
      </c>
    </row>
    <row r="6249" spans="1:8">
      <c r="A6249" s="268">
        <v>42265</v>
      </c>
      <c r="B6249" s="269" t="s">
        <v>192</v>
      </c>
      <c r="C6249" s="270">
        <v>174.5934</v>
      </c>
      <c r="D6249" s="270">
        <v>68.39439999999999</v>
      </c>
      <c r="E6249" s="270">
        <v>30.5762</v>
      </c>
      <c r="F6249" s="270">
        <v>2.5729500000000001</v>
      </c>
      <c r="G6249" s="270">
        <v>34.307700000000004</v>
      </c>
      <c r="H6249" s="270">
        <v>310.44464999999997</v>
      </c>
    </row>
    <row r="6250" spans="1:8">
      <c r="A6250" s="268">
        <v>42265</v>
      </c>
      <c r="B6250" s="269" t="s">
        <v>193</v>
      </c>
      <c r="C6250" s="270">
        <v>2259.4402500000001</v>
      </c>
      <c r="D6250" s="270">
        <v>885.10924999999997</v>
      </c>
      <c r="E6250" s="270">
        <v>395.69029999999998</v>
      </c>
      <c r="F6250" s="270">
        <v>33.29195</v>
      </c>
      <c r="G6250" s="270">
        <v>443.98475000000002</v>
      </c>
      <c r="H6250" s="270">
        <v>4017.5165000000006</v>
      </c>
    </row>
    <row r="6251" spans="1:8">
      <c r="A6251" s="268">
        <v>42265</v>
      </c>
      <c r="B6251" s="269" t="s">
        <v>65</v>
      </c>
      <c r="C6251" s="270">
        <v>6490.7564000000002</v>
      </c>
      <c r="D6251" s="270">
        <v>2542.6763999999998</v>
      </c>
      <c r="E6251" s="270">
        <v>1136.7101</v>
      </c>
      <c r="F6251" s="270">
        <v>95.637749999999997</v>
      </c>
      <c r="G6251" s="270">
        <v>1275.44625</v>
      </c>
      <c r="H6251" s="270">
        <v>11541.226899999998</v>
      </c>
    </row>
    <row r="6252" spans="1:8">
      <c r="A6252" s="268">
        <v>42265</v>
      </c>
      <c r="B6252" s="269" t="s">
        <v>194</v>
      </c>
      <c r="C6252" s="270">
        <v>10958.287549999999</v>
      </c>
      <c r="D6252" s="270">
        <v>4292.7779499999997</v>
      </c>
      <c r="E6252" s="270">
        <v>1919.0968499999999</v>
      </c>
      <c r="F6252" s="270">
        <v>161.46430000000001</v>
      </c>
      <c r="G6252" s="270">
        <v>2153.3245499999998</v>
      </c>
      <c r="H6252" s="270">
        <v>19484.9512</v>
      </c>
    </row>
    <row r="6253" spans="1:8">
      <c r="A6253" s="268">
        <v>42265</v>
      </c>
      <c r="B6253" s="269" t="s">
        <v>195</v>
      </c>
      <c r="C6253" s="270">
        <v>14640.1484</v>
      </c>
      <c r="D6253" s="270">
        <v>5735.1030000000001</v>
      </c>
      <c r="E6253" s="270">
        <v>2563.8924000000002</v>
      </c>
      <c r="F6253" s="270">
        <v>215.71469999999999</v>
      </c>
      <c r="G6253" s="270">
        <v>2876.8173499999998</v>
      </c>
      <c r="H6253" s="270">
        <v>26031.675850000003</v>
      </c>
    </row>
    <row r="6254" spans="1:8">
      <c r="A6254" s="268">
        <v>42265</v>
      </c>
      <c r="B6254" s="269" t="s">
        <v>196</v>
      </c>
      <c r="C6254" s="270">
        <v>16766.076599999997</v>
      </c>
      <c r="D6254" s="270">
        <v>6567.9100500000004</v>
      </c>
      <c r="E6254" s="270">
        <v>2936.2008999999998</v>
      </c>
      <c r="F6254" s="270">
        <v>247.03975</v>
      </c>
      <c r="G6254" s="270">
        <v>3294.5659999999998</v>
      </c>
      <c r="H6254" s="270">
        <v>29811.793299999998</v>
      </c>
    </row>
    <row r="6255" spans="1:8">
      <c r="A6255" s="268">
        <v>42265</v>
      </c>
      <c r="B6255" s="269" t="s">
        <v>197</v>
      </c>
      <c r="C6255" s="270">
        <v>18024.174350000001</v>
      </c>
      <c r="D6255" s="270">
        <v>7060.7545</v>
      </c>
      <c r="E6255" s="270">
        <v>3156.5276999999996</v>
      </c>
      <c r="F6255" s="270">
        <v>265.57655</v>
      </c>
      <c r="G6255" s="270">
        <v>3541.7842500000002</v>
      </c>
      <c r="H6255" s="270">
        <v>32048.817350000001</v>
      </c>
    </row>
    <row r="6256" spans="1:8">
      <c r="A6256" s="268">
        <v>42265</v>
      </c>
      <c r="B6256" s="269" t="s">
        <v>198</v>
      </c>
      <c r="C6256" s="270">
        <v>18209.03745</v>
      </c>
      <c r="D6256" s="270">
        <v>7133.1728000000003</v>
      </c>
      <c r="E6256" s="270">
        <v>3188.9025000000001</v>
      </c>
      <c r="F6256" s="270">
        <v>268.30080000000004</v>
      </c>
      <c r="G6256" s="270">
        <v>3578.1107000000002</v>
      </c>
      <c r="H6256" s="270">
        <v>32377.524250000002</v>
      </c>
    </row>
    <row r="6257" spans="1:8">
      <c r="A6257" s="268">
        <v>42265</v>
      </c>
      <c r="B6257" s="269" t="s">
        <v>199</v>
      </c>
      <c r="C6257" s="270">
        <v>16694.185300000001</v>
      </c>
      <c r="D6257" s="270">
        <v>6539.7478499999997</v>
      </c>
      <c r="E6257" s="270">
        <v>2923.6106999999997</v>
      </c>
      <c r="F6257" s="270">
        <v>245.97979999999998</v>
      </c>
      <c r="G6257" s="270">
        <v>3280.4389999999999</v>
      </c>
      <c r="H6257" s="270">
        <v>29683.962650000001</v>
      </c>
    </row>
    <row r="6258" spans="1:8">
      <c r="A6258" s="268">
        <v>42265</v>
      </c>
      <c r="B6258" s="269" t="s">
        <v>200</v>
      </c>
      <c r="C6258" s="270">
        <v>13402.590900000001</v>
      </c>
      <c r="D6258" s="270">
        <v>5250.30465</v>
      </c>
      <c r="E6258" s="270">
        <v>2347.1619500000002</v>
      </c>
      <c r="F6258" s="270">
        <v>197.48050000000001</v>
      </c>
      <c r="G6258" s="270">
        <v>2633.6348999999996</v>
      </c>
      <c r="H6258" s="270">
        <v>23831.172899999998</v>
      </c>
    </row>
    <row r="6259" spans="1:8">
      <c r="A6259" s="268">
        <v>42265</v>
      </c>
      <c r="B6259" s="269" t="s">
        <v>201</v>
      </c>
      <c r="C6259" s="270">
        <v>8154.5268499999993</v>
      </c>
      <c r="D6259" s="270">
        <v>3194.4385499999999</v>
      </c>
      <c r="E6259" s="270">
        <v>1428.0816</v>
      </c>
      <c r="F6259" s="270">
        <v>120.15259999999999</v>
      </c>
      <c r="G6259" s="270">
        <v>1602.38005</v>
      </c>
      <c r="H6259" s="270">
        <v>14499.579649999998</v>
      </c>
    </row>
    <row r="6260" spans="1:8">
      <c r="A6260" s="268">
        <v>42265</v>
      </c>
      <c r="B6260" s="269" t="s">
        <v>202</v>
      </c>
      <c r="C6260" s="270">
        <v>3348.0803000000001</v>
      </c>
      <c r="D6260" s="270">
        <v>1311.5703999999998</v>
      </c>
      <c r="E6260" s="270">
        <v>586.34105</v>
      </c>
      <c r="F6260" s="270">
        <v>49.332299999999996</v>
      </c>
      <c r="G6260" s="270">
        <v>657.90424999999993</v>
      </c>
      <c r="H6260" s="270">
        <v>5953.2282999999998</v>
      </c>
    </row>
    <row r="6261" spans="1:8">
      <c r="A6261" s="268">
        <v>42265</v>
      </c>
      <c r="B6261" s="269" t="s">
        <v>203</v>
      </c>
      <c r="C6261" s="270">
        <v>400.53700000000003</v>
      </c>
      <c r="D6261" s="270">
        <v>156.90574999999998</v>
      </c>
      <c r="E6261" s="270">
        <v>70.145399999999995</v>
      </c>
      <c r="F6261" s="270">
        <v>5.9015499999999994</v>
      </c>
      <c r="G6261" s="270">
        <v>78.706599999999995</v>
      </c>
      <c r="H6261" s="270">
        <v>712.19630000000006</v>
      </c>
    </row>
    <row r="6262" spans="1:8">
      <c r="A6262" s="268">
        <v>42265</v>
      </c>
      <c r="B6262" s="269" t="s">
        <v>204</v>
      </c>
      <c r="C6262" s="270">
        <v>10.27055</v>
      </c>
      <c r="D6262" s="270">
        <v>4.0230499999999996</v>
      </c>
      <c r="E6262" s="270">
        <v>1.7986</v>
      </c>
      <c r="F6262" s="270">
        <v>0.15129999999999999</v>
      </c>
      <c r="G6262" s="270">
        <v>2.0179</v>
      </c>
      <c r="H6262" s="270">
        <v>18.261399999999998</v>
      </c>
    </row>
    <row r="6263" spans="1:8">
      <c r="A6263" s="268">
        <v>42265</v>
      </c>
      <c r="B6263" s="269" t="s">
        <v>205</v>
      </c>
      <c r="C6263" s="270">
        <v>0</v>
      </c>
      <c r="D6263" s="270">
        <v>0</v>
      </c>
      <c r="E6263" s="270">
        <v>0</v>
      </c>
      <c r="F6263" s="270">
        <v>0</v>
      </c>
      <c r="G6263" s="270">
        <v>0</v>
      </c>
      <c r="H6263" s="270">
        <v>0</v>
      </c>
    </row>
    <row r="6264" spans="1:8">
      <c r="A6264" s="268">
        <v>42265</v>
      </c>
      <c r="B6264" s="269" t="s">
        <v>71</v>
      </c>
      <c r="C6264" s="270">
        <v>0</v>
      </c>
      <c r="D6264" s="270">
        <v>0</v>
      </c>
      <c r="E6264" s="270">
        <v>0</v>
      </c>
      <c r="F6264" s="270">
        <v>0</v>
      </c>
      <c r="G6264" s="270">
        <v>0</v>
      </c>
      <c r="H6264" s="270">
        <v>0</v>
      </c>
    </row>
    <row r="6265" spans="1:8">
      <c r="A6265" s="268">
        <v>42265</v>
      </c>
      <c r="B6265" s="269" t="s">
        <v>206</v>
      </c>
      <c r="C6265" s="270">
        <v>0</v>
      </c>
      <c r="D6265" s="270">
        <v>0</v>
      </c>
      <c r="E6265" s="270">
        <v>0</v>
      </c>
      <c r="F6265" s="270">
        <v>0</v>
      </c>
      <c r="G6265" s="270">
        <v>0</v>
      </c>
      <c r="H6265" s="270">
        <v>0</v>
      </c>
    </row>
    <row r="6266" spans="1:8">
      <c r="A6266" s="268">
        <v>42266</v>
      </c>
      <c r="B6266" s="269" t="s">
        <v>185</v>
      </c>
      <c r="C6266" s="270">
        <v>0</v>
      </c>
      <c r="D6266" s="270">
        <v>0</v>
      </c>
      <c r="E6266" s="270">
        <v>0</v>
      </c>
      <c r="F6266" s="270">
        <v>0</v>
      </c>
      <c r="G6266" s="270">
        <v>0</v>
      </c>
      <c r="H6266" s="270">
        <v>0</v>
      </c>
    </row>
    <row r="6267" spans="1:8">
      <c r="A6267" s="268">
        <v>42266</v>
      </c>
      <c r="B6267" s="269" t="s">
        <v>186</v>
      </c>
      <c r="C6267" s="270">
        <v>0</v>
      </c>
      <c r="D6267" s="270">
        <v>0</v>
      </c>
      <c r="E6267" s="270">
        <v>0</v>
      </c>
      <c r="F6267" s="270">
        <v>0</v>
      </c>
      <c r="G6267" s="270">
        <v>0</v>
      </c>
      <c r="H6267" s="270">
        <v>0</v>
      </c>
    </row>
    <row r="6268" spans="1:8">
      <c r="A6268" s="268">
        <v>42266</v>
      </c>
      <c r="B6268" s="269" t="s">
        <v>187</v>
      </c>
      <c r="C6268" s="270">
        <v>0</v>
      </c>
      <c r="D6268" s="270">
        <v>0</v>
      </c>
      <c r="E6268" s="270">
        <v>0</v>
      </c>
      <c r="F6268" s="270">
        <v>0</v>
      </c>
      <c r="G6268" s="270">
        <v>0</v>
      </c>
      <c r="H6268" s="270">
        <v>0</v>
      </c>
    </row>
    <row r="6269" spans="1:8">
      <c r="A6269" s="268">
        <v>42266</v>
      </c>
      <c r="B6269" s="269" t="s">
        <v>188</v>
      </c>
      <c r="C6269" s="270">
        <v>0</v>
      </c>
      <c r="D6269" s="270">
        <v>0</v>
      </c>
      <c r="E6269" s="270">
        <v>0</v>
      </c>
      <c r="F6269" s="270">
        <v>0</v>
      </c>
      <c r="G6269" s="270">
        <v>0</v>
      </c>
      <c r="H6269" s="270">
        <v>0</v>
      </c>
    </row>
    <row r="6270" spans="1:8">
      <c r="A6270" s="268">
        <v>42266</v>
      </c>
      <c r="B6270" s="269" t="s">
        <v>189</v>
      </c>
      <c r="C6270" s="270">
        <v>0</v>
      </c>
      <c r="D6270" s="270">
        <v>0</v>
      </c>
      <c r="E6270" s="270">
        <v>0</v>
      </c>
      <c r="F6270" s="270">
        <v>0</v>
      </c>
      <c r="G6270" s="270">
        <v>0</v>
      </c>
      <c r="H6270" s="270">
        <v>0</v>
      </c>
    </row>
    <row r="6271" spans="1:8">
      <c r="A6271" s="268">
        <v>42266</v>
      </c>
      <c r="B6271" s="269" t="s">
        <v>190</v>
      </c>
      <c r="C6271" s="270">
        <v>0</v>
      </c>
      <c r="D6271" s="270">
        <v>0</v>
      </c>
      <c r="E6271" s="270">
        <v>0</v>
      </c>
      <c r="F6271" s="270">
        <v>0</v>
      </c>
      <c r="G6271" s="270">
        <v>0</v>
      </c>
      <c r="H6271" s="270">
        <v>0</v>
      </c>
    </row>
    <row r="6272" spans="1:8">
      <c r="A6272" s="268">
        <v>42266</v>
      </c>
      <c r="B6272" s="269" t="s">
        <v>191</v>
      </c>
      <c r="C6272" s="270">
        <v>0</v>
      </c>
      <c r="D6272" s="270">
        <v>0</v>
      </c>
      <c r="E6272" s="270">
        <v>0</v>
      </c>
      <c r="F6272" s="270">
        <v>0</v>
      </c>
      <c r="G6272" s="270">
        <v>0</v>
      </c>
      <c r="H6272" s="270">
        <v>0</v>
      </c>
    </row>
    <row r="6273" spans="1:8">
      <c r="A6273" s="268">
        <v>42266</v>
      </c>
      <c r="B6273" s="269" t="s">
        <v>192</v>
      </c>
      <c r="C6273" s="270">
        <v>174.5934</v>
      </c>
      <c r="D6273" s="270">
        <v>68.39439999999999</v>
      </c>
      <c r="E6273" s="270">
        <v>30.5762</v>
      </c>
      <c r="F6273" s="270">
        <v>2.5729500000000001</v>
      </c>
      <c r="G6273" s="270">
        <v>34.307700000000004</v>
      </c>
      <c r="H6273" s="270">
        <v>310.44464999999997</v>
      </c>
    </row>
    <row r="6274" spans="1:8">
      <c r="A6274" s="268">
        <v>42266</v>
      </c>
      <c r="B6274" s="269" t="s">
        <v>193</v>
      </c>
      <c r="C6274" s="270">
        <v>2197.8195000000001</v>
      </c>
      <c r="D6274" s="270">
        <v>860.96924999999999</v>
      </c>
      <c r="E6274" s="270">
        <v>384.89870000000002</v>
      </c>
      <c r="F6274" s="270">
        <v>32.383299999999998</v>
      </c>
      <c r="G6274" s="270">
        <v>431.87565000000001</v>
      </c>
      <c r="H6274" s="270">
        <v>3907.9463999999998</v>
      </c>
    </row>
    <row r="6275" spans="1:8">
      <c r="A6275" s="268">
        <v>42266</v>
      </c>
      <c r="B6275" s="269" t="s">
        <v>65</v>
      </c>
      <c r="C6275" s="270">
        <v>6403.4605499999998</v>
      </c>
      <c r="D6275" s="270">
        <v>2508.4791999999998</v>
      </c>
      <c r="E6275" s="270">
        <v>1121.422</v>
      </c>
      <c r="F6275" s="270">
        <v>94.351699999999994</v>
      </c>
      <c r="G6275" s="270">
        <v>1258.2924</v>
      </c>
      <c r="H6275" s="270">
        <v>11386.00585</v>
      </c>
    </row>
    <row r="6276" spans="1:8">
      <c r="A6276" s="268">
        <v>42266</v>
      </c>
      <c r="B6276" s="269" t="s">
        <v>194</v>
      </c>
      <c r="C6276" s="270">
        <v>10886.39625</v>
      </c>
      <c r="D6276" s="270">
        <v>4264.6157499999999</v>
      </c>
      <c r="E6276" s="270">
        <v>1906.50665</v>
      </c>
      <c r="F6276" s="270">
        <v>160.40519999999998</v>
      </c>
      <c r="G6276" s="270">
        <v>2139.1975499999999</v>
      </c>
      <c r="H6276" s="270">
        <v>19357.1214</v>
      </c>
    </row>
    <row r="6277" spans="1:8">
      <c r="A6277" s="268">
        <v>42266</v>
      </c>
      <c r="B6277" s="269" t="s">
        <v>195</v>
      </c>
      <c r="C6277" s="270">
        <v>14403.93425</v>
      </c>
      <c r="D6277" s="270">
        <v>5642.56945</v>
      </c>
      <c r="E6277" s="270">
        <v>2522.5245999999997</v>
      </c>
      <c r="F6277" s="270">
        <v>212.23479999999998</v>
      </c>
      <c r="G6277" s="270">
        <v>2830.4005499999998</v>
      </c>
      <c r="H6277" s="270">
        <v>25611.663649999999</v>
      </c>
    </row>
    <row r="6278" spans="1:8">
      <c r="A6278" s="268">
        <v>42266</v>
      </c>
      <c r="B6278" s="269" t="s">
        <v>196</v>
      </c>
      <c r="C6278" s="270">
        <v>16380.945</v>
      </c>
      <c r="D6278" s="270">
        <v>6417.0392999999995</v>
      </c>
      <c r="E6278" s="270">
        <v>2868.7534000000001</v>
      </c>
      <c r="F6278" s="270">
        <v>241.36430000000001</v>
      </c>
      <c r="G6278" s="270">
        <v>3218.8870999999999</v>
      </c>
      <c r="H6278" s="270">
        <v>29126.989100000003</v>
      </c>
    </row>
    <row r="6279" spans="1:8">
      <c r="A6279" s="268">
        <v>42266</v>
      </c>
      <c r="B6279" s="269" t="s">
        <v>197</v>
      </c>
      <c r="C6279" s="270">
        <v>17469.584200000001</v>
      </c>
      <c r="D6279" s="270">
        <v>6843.5012999999999</v>
      </c>
      <c r="E6279" s="270">
        <v>3059.4041499999998</v>
      </c>
      <c r="F6279" s="270">
        <v>257.40549999999996</v>
      </c>
      <c r="G6279" s="270">
        <v>3432.8065999999999</v>
      </c>
      <c r="H6279" s="270">
        <v>31062.70175</v>
      </c>
    </row>
    <row r="6280" spans="1:8">
      <c r="A6280" s="268">
        <v>42266</v>
      </c>
      <c r="B6280" s="269" t="s">
        <v>198</v>
      </c>
      <c r="C6280" s="270">
        <v>17680.123250000001</v>
      </c>
      <c r="D6280" s="270">
        <v>6925.9767999999995</v>
      </c>
      <c r="E6280" s="270">
        <v>3096.2754500000001</v>
      </c>
      <c r="F6280" s="270">
        <v>260.50714999999997</v>
      </c>
      <c r="G6280" s="270">
        <v>3474.1777999999999</v>
      </c>
      <c r="H6280" s="270">
        <v>31437.060450000001</v>
      </c>
    </row>
    <row r="6281" spans="1:8">
      <c r="A6281" s="268">
        <v>42266</v>
      </c>
      <c r="B6281" s="269" t="s">
        <v>199</v>
      </c>
      <c r="C6281" s="270">
        <v>16314.188550000001</v>
      </c>
      <c r="D6281" s="270">
        <v>6390.8881999999994</v>
      </c>
      <c r="E6281" s="270">
        <v>2857.0625</v>
      </c>
      <c r="F6281" s="270">
        <v>240.38084999999998</v>
      </c>
      <c r="G6281" s="270">
        <v>3205.7690499999999</v>
      </c>
      <c r="H6281" s="270">
        <v>29008.289149999997</v>
      </c>
    </row>
    <row r="6282" spans="1:8">
      <c r="A6282" s="268">
        <v>42266</v>
      </c>
      <c r="B6282" s="269" t="s">
        <v>200</v>
      </c>
      <c r="C6282" s="270">
        <v>12981.513650000001</v>
      </c>
      <c r="D6282" s="270">
        <v>5085.3527999999997</v>
      </c>
      <c r="E6282" s="270">
        <v>2273.4193499999997</v>
      </c>
      <c r="F6282" s="270">
        <v>191.27549999999999</v>
      </c>
      <c r="G6282" s="270">
        <v>2550.89165</v>
      </c>
      <c r="H6282" s="270">
        <v>23082.452949999999</v>
      </c>
    </row>
    <row r="6283" spans="1:8">
      <c r="A6283" s="268">
        <v>42266</v>
      </c>
      <c r="B6283" s="269" t="s">
        <v>201</v>
      </c>
      <c r="C6283" s="270">
        <v>7610.2072499999995</v>
      </c>
      <c r="D6283" s="270">
        <v>2981.2075499999996</v>
      </c>
      <c r="E6283" s="270">
        <v>1332.75665</v>
      </c>
      <c r="F6283" s="270">
        <v>112.13199999999999</v>
      </c>
      <c r="G6283" s="270">
        <v>1495.4203</v>
      </c>
      <c r="H6283" s="270">
        <v>13531.723749999999</v>
      </c>
    </row>
    <row r="6284" spans="1:8">
      <c r="A6284" s="268">
        <v>42266</v>
      </c>
      <c r="B6284" s="269" t="s">
        <v>202</v>
      </c>
      <c r="C6284" s="270">
        <v>2891.0574000000001</v>
      </c>
      <c r="D6284" s="270">
        <v>1132.5374499999998</v>
      </c>
      <c r="E6284" s="270">
        <v>506.30334999999997</v>
      </c>
      <c r="F6284" s="270">
        <v>42.598599999999998</v>
      </c>
      <c r="G6284" s="270">
        <v>568.09834999999998</v>
      </c>
      <c r="H6284" s="270">
        <v>5140.5951499999992</v>
      </c>
    </row>
    <row r="6285" spans="1:8">
      <c r="A6285" s="268">
        <v>42266</v>
      </c>
      <c r="B6285" s="269" t="s">
        <v>203</v>
      </c>
      <c r="C6285" s="270">
        <v>354.32164999999998</v>
      </c>
      <c r="D6285" s="270">
        <v>138.80074999999999</v>
      </c>
      <c r="E6285" s="270">
        <v>62.051699999999997</v>
      </c>
      <c r="F6285" s="270">
        <v>5.2206999999999999</v>
      </c>
      <c r="G6285" s="270">
        <v>69.625200000000007</v>
      </c>
      <c r="H6285" s="270">
        <v>630.02</v>
      </c>
    </row>
    <row r="6286" spans="1:8">
      <c r="A6286" s="268">
        <v>42266</v>
      </c>
      <c r="B6286" s="269" t="s">
        <v>204</v>
      </c>
      <c r="C6286" s="270">
        <v>10.27055</v>
      </c>
      <c r="D6286" s="270">
        <v>4.0230499999999996</v>
      </c>
      <c r="E6286" s="270">
        <v>1.7986</v>
      </c>
      <c r="F6286" s="270">
        <v>0.15129999999999999</v>
      </c>
      <c r="G6286" s="270">
        <v>2.0179</v>
      </c>
      <c r="H6286" s="270">
        <v>18.261399999999998</v>
      </c>
    </row>
    <row r="6287" spans="1:8">
      <c r="A6287" s="268">
        <v>42266</v>
      </c>
      <c r="B6287" s="269" t="s">
        <v>205</v>
      </c>
      <c r="C6287" s="270">
        <v>0</v>
      </c>
      <c r="D6287" s="270">
        <v>0</v>
      </c>
      <c r="E6287" s="270">
        <v>0</v>
      </c>
      <c r="F6287" s="270">
        <v>0</v>
      </c>
      <c r="G6287" s="270">
        <v>0</v>
      </c>
      <c r="H6287" s="270">
        <v>0</v>
      </c>
    </row>
    <row r="6288" spans="1:8">
      <c r="A6288" s="268">
        <v>42266</v>
      </c>
      <c r="B6288" s="269" t="s">
        <v>71</v>
      </c>
      <c r="C6288" s="270">
        <v>0</v>
      </c>
      <c r="D6288" s="270">
        <v>0</v>
      </c>
      <c r="E6288" s="270">
        <v>0</v>
      </c>
      <c r="F6288" s="270">
        <v>0</v>
      </c>
      <c r="G6288" s="270">
        <v>0</v>
      </c>
      <c r="H6288" s="270">
        <v>0</v>
      </c>
    </row>
    <row r="6289" spans="1:8">
      <c r="A6289" s="268">
        <v>42266</v>
      </c>
      <c r="B6289" s="269" t="s">
        <v>206</v>
      </c>
      <c r="C6289" s="270">
        <v>0</v>
      </c>
      <c r="D6289" s="270">
        <v>0</v>
      </c>
      <c r="E6289" s="270">
        <v>0</v>
      </c>
      <c r="F6289" s="270">
        <v>0</v>
      </c>
      <c r="G6289" s="270">
        <v>0</v>
      </c>
      <c r="H6289" s="270">
        <v>0</v>
      </c>
    </row>
    <row r="6290" spans="1:8">
      <c r="A6290" s="268">
        <v>42267</v>
      </c>
      <c r="B6290" s="269" t="s">
        <v>185</v>
      </c>
      <c r="C6290" s="270">
        <v>0</v>
      </c>
      <c r="D6290" s="270">
        <v>0</v>
      </c>
      <c r="E6290" s="270">
        <v>0</v>
      </c>
      <c r="F6290" s="270">
        <v>0</v>
      </c>
      <c r="G6290" s="270">
        <v>0</v>
      </c>
      <c r="H6290" s="270">
        <v>0</v>
      </c>
    </row>
    <row r="6291" spans="1:8">
      <c r="A6291" s="268">
        <v>42267</v>
      </c>
      <c r="B6291" s="269" t="s">
        <v>186</v>
      </c>
      <c r="C6291" s="270">
        <v>0</v>
      </c>
      <c r="D6291" s="270">
        <v>0</v>
      </c>
      <c r="E6291" s="270">
        <v>0</v>
      </c>
      <c r="F6291" s="270">
        <v>0</v>
      </c>
      <c r="G6291" s="270">
        <v>0</v>
      </c>
      <c r="H6291" s="270">
        <v>0</v>
      </c>
    </row>
    <row r="6292" spans="1:8">
      <c r="A6292" s="268">
        <v>42267</v>
      </c>
      <c r="B6292" s="269" t="s">
        <v>187</v>
      </c>
      <c r="C6292" s="270">
        <v>0</v>
      </c>
      <c r="D6292" s="270">
        <v>0</v>
      </c>
      <c r="E6292" s="270">
        <v>0</v>
      </c>
      <c r="F6292" s="270">
        <v>0</v>
      </c>
      <c r="G6292" s="270">
        <v>0</v>
      </c>
      <c r="H6292" s="270">
        <v>0</v>
      </c>
    </row>
    <row r="6293" spans="1:8">
      <c r="A6293" s="268">
        <v>42267</v>
      </c>
      <c r="B6293" s="269" t="s">
        <v>188</v>
      </c>
      <c r="C6293" s="270">
        <v>0</v>
      </c>
      <c r="D6293" s="270">
        <v>0</v>
      </c>
      <c r="E6293" s="270">
        <v>0</v>
      </c>
      <c r="F6293" s="270">
        <v>0</v>
      </c>
      <c r="G6293" s="270">
        <v>0</v>
      </c>
      <c r="H6293" s="270">
        <v>0</v>
      </c>
    </row>
    <row r="6294" spans="1:8">
      <c r="A6294" s="268">
        <v>42267</v>
      </c>
      <c r="B6294" s="269" t="s">
        <v>189</v>
      </c>
      <c r="C6294" s="270">
        <v>0</v>
      </c>
      <c r="D6294" s="270">
        <v>0</v>
      </c>
      <c r="E6294" s="270">
        <v>0</v>
      </c>
      <c r="F6294" s="270">
        <v>0</v>
      </c>
      <c r="G6294" s="270">
        <v>0</v>
      </c>
      <c r="H6294" s="270">
        <v>0</v>
      </c>
    </row>
    <row r="6295" spans="1:8">
      <c r="A6295" s="268">
        <v>42267</v>
      </c>
      <c r="B6295" s="269" t="s">
        <v>190</v>
      </c>
      <c r="C6295" s="270">
        <v>0</v>
      </c>
      <c r="D6295" s="270">
        <v>0</v>
      </c>
      <c r="E6295" s="270">
        <v>0</v>
      </c>
      <c r="F6295" s="270">
        <v>0</v>
      </c>
      <c r="G6295" s="270">
        <v>0</v>
      </c>
      <c r="H6295" s="270">
        <v>0</v>
      </c>
    </row>
    <row r="6296" spans="1:8">
      <c r="A6296" s="268">
        <v>42267</v>
      </c>
      <c r="B6296" s="269" t="s">
        <v>191</v>
      </c>
      <c r="C6296" s="270">
        <v>0</v>
      </c>
      <c r="D6296" s="270">
        <v>0</v>
      </c>
      <c r="E6296" s="270">
        <v>0</v>
      </c>
      <c r="F6296" s="270">
        <v>0</v>
      </c>
      <c r="G6296" s="270">
        <v>0</v>
      </c>
      <c r="H6296" s="270">
        <v>0</v>
      </c>
    </row>
    <row r="6297" spans="1:8">
      <c r="A6297" s="268">
        <v>42267</v>
      </c>
      <c r="B6297" s="269" t="s">
        <v>192</v>
      </c>
      <c r="C6297" s="270">
        <v>148.91745</v>
      </c>
      <c r="D6297" s="270">
        <v>58.336349999999996</v>
      </c>
      <c r="E6297" s="270">
        <v>26.079699999999999</v>
      </c>
      <c r="F6297" s="270">
        <v>2.1938499999999999</v>
      </c>
      <c r="G6297" s="270">
        <v>29.26295</v>
      </c>
      <c r="H6297" s="270">
        <v>264.7903</v>
      </c>
    </row>
    <row r="6298" spans="1:8">
      <c r="A6298" s="268">
        <v>42267</v>
      </c>
      <c r="B6298" s="269" t="s">
        <v>193</v>
      </c>
      <c r="C6298" s="270">
        <v>2125.9281999999998</v>
      </c>
      <c r="D6298" s="270">
        <v>832.80705</v>
      </c>
      <c r="E6298" s="270">
        <v>372.30849999999998</v>
      </c>
      <c r="F6298" s="270">
        <v>31.324199999999998</v>
      </c>
      <c r="G6298" s="270">
        <v>417.74865</v>
      </c>
      <c r="H6298" s="270">
        <v>3780.1165999999998</v>
      </c>
    </row>
    <row r="6299" spans="1:8">
      <c r="A6299" s="268">
        <v>42267</v>
      </c>
      <c r="B6299" s="269" t="s">
        <v>65</v>
      </c>
      <c r="C6299" s="270">
        <v>6239.1377000000002</v>
      </c>
      <c r="D6299" s="270">
        <v>2444.1078499999999</v>
      </c>
      <c r="E6299" s="270">
        <v>1092.6443999999999</v>
      </c>
      <c r="F6299" s="270">
        <v>91.930050000000008</v>
      </c>
      <c r="G6299" s="270">
        <v>1226.0026</v>
      </c>
      <c r="H6299" s="270">
        <v>11093.8226</v>
      </c>
    </row>
    <row r="6300" spans="1:8">
      <c r="A6300" s="268">
        <v>42267</v>
      </c>
      <c r="B6300" s="269" t="s">
        <v>194</v>
      </c>
      <c r="C6300" s="270">
        <v>10706.668</v>
      </c>
      <c r="D6300" s="270">
        <v>4194.2093999999997</v>
      </c>
      <c r="E6300" s="270">
        <v>1875.0319999999999</v>
      </c>
      <c r="F6300" s="270">
        <v>157.75745000000001</v>
      </c>
      <c r="G6300" s="270">
        <v>2103.8809000000001</v>
      </c>
      <c r="H6300" s="270">
        <v>19037.547750000002</v>
      </c>
    </row>
    <row r="6301" spans="1:8">
      <c r="A6301" s="268">
        <v>42267</v>
      </c>
      <c r="B6301" s="269" t="s">
        <v>195</v>
      </c>
      <c r="C6301" s="270">
        <v>14162.58525</v>
      </c>
      <c r="D6301" s="270">
        <v>5548.0231000000003</v>
      </c>
      <c r="E6301" s="270">
        <v>2480.2574999999997</v>
      </c>
      <c r="F6301" s="270">
        <v>208.67839999999998</v>
      </c>
      <c r="G6301" s="270">
        <v>2782.9748</v>
      </c>
      <c r="H6301" s="270">
        <v>25182.519050000003</v>
      </c>
    </row>
    <row r="6302" spans="1:8">
      <c r="A6302" s="268">
        <v>42267</v>
      </c>
      <c r="B6302" s="269" t="s">
        <v>196</v>
      </c>
      <c r="C6302" s="270">
        <v>15975.272299999999</v>
      </c>
      <c r="D6302" s="270">
        <v>6258.1224499999998</v>
      </c>
      <c r="E6302" s="270">
        <v>2797.7087000000001</v>
      </c>
      <c r="F6302" s="270">
        <v>235.38709999999998</v>
      </c>
      <c r="G6302" s="270">
        <v>3139.17155</v>
      </c>
      <c r="H6302" s="270">
        <v>28405.662099999994</v>
      </c>
    </row>
    <row r="6303" spans="1:8">
      <c r="A6303" s="268">
        <v>42267</v>
      </c>
      <c r="B6303" s="269" t="s">
        <v>197</v>
      </c>
      <c r="C6303" s="270">
        <v>17104.992849999999</v>
      </c>
      <c r="D6303" s="270">
        <v>6700.6766500000003</v>
      </c>
      <c r="E6303" s="270">
        <v>2995.5538499999998</v>
      </c>
      <c r="F6303" s="270">
        <v>252.03349999999998</v>
      </c>
      <c r="G6303" s="270">
        <v>3361.1634999999997</v>
      </c>
      <c r="H6303" s="270">
        <v>30414.42035</v>
      </c>
    </row>
    <row r="6304" spans="1:8">
      <c r="A6304" s="268">
        <v>42267</v>
      </c>
      <c r="B6304" s="269" t="s">
        <v>198</v>
      </c>
      <c r="C6304" s="270">
        <v>17243.640599999999</v>
      </c>
      <c r="D6304" s="270">
        <v>6754.9899499999992</v>
      </c>
      <c r="E6304" s="270">
        <v>3019.8349499999999</v>
      </c>
      <c r="F6304" s="270">
        <v>254.07605000000001</v>
      </c>
      <c r="G6304" s="270">
        <v>3388.4077000000002</v>
      </c>
      <c r="H6304" s="270">
        <v>30660.949249999994</v>
      </c>
    </row>
    <row r="6305" spans="1:8">
      <c r="A6305" s="268">
        <v>42267</v>
      </c>
      <c r="B6305" s="269" t="s">
        <v>199</v>
      </c>
      <c r="C6305" s="270">
        <v>15749.328699999998</v>
      </c>
      <c r="D6305" s="270">
        <v>6169.6111000000001</v>
      </c>
      <c r="E6305" s="270">
        <v>2758.1403500000001</v>
      </c>
      <c r="F6305" s="270">
        <v>232.05849999999998</v>
      </c>
      <c r="G6305" s="270">
        <v>3094.7726499999999</v>
      </c>
      <c r="H6305" s="270">
        <v>28003.911299999996</v>
      </c>
    </row>
    <row r="6306" spans="1:8">
      <c r="A6306" s="268">
        <v>42267</v>
      </c>
      <c r="B6306" s="269" t="s">
        <v>200</v>
      </c>
      <c r="C6306" s="270">
        <v>12437.19405</v>
      </c>
      <c r="D6306" s="270">
        <v>4872.1217999999999</v>
      </c>
      <c r="E6306" s="270">
        <v>2178.0944</v>
      </c>
      <c r="F6306" s="270">
        <v>183.25575000000001</v>
      </c>
      <c r="G6306" s="270">
        <v>2443.9319</v>
      </c>
      <c r="H6306" s="270">
        <v>22114.597900000001</v>
      </c>
    </row>
    <row r="6307" spans="1:8">
      <c r="A6307" s="268">
        <v>42267</v>
      </c>
      <c r="B6307" s="269" t="s">
        <v>201</v>
      </c>
      <c r="C6307" s="270">
        <v>7522.9105499999996</v>
      </c>
      <c r="D6307" s="270">
        <v>2947.01035</v>
      </c>
      <c r="E6307" s="270">
        <v>1317.4685499999998</v>
      </c>
      <c r="F6307" s="270">
        <v>110.84595</v>
      </c>
      <c r="G6307" s="270">
        <v>1478.2664499999998</v>
      </c>
      <c r="H6307" s="270">
        <v>13376.501849999999</v>
      </c>
    </row>
    <row r="6308" spans="1:8">
      <c r="A6308" s="268">
        <v>42267</v>
      </c>
      <c r="B6308" s="269" t="s">
        <v>202</v>
      </c>
      <c r="C6308" s="270">
        <v>3075.9204999999997</v>
      </c>
      <c r="D6308" s="270">
        <v>1204.9549</v>
      </c>
      <c r="E6308" s="270">
        <v>538.67814999999996</v>
      </c>
      <c r="F6308" s="270">
        <v>45.321999999999996</v>
      </c>
      <c r="G6308" s="270">
        <v>604.42394999999999</v>
      </c>
      <c r="H6308" s="270">
        <v>5469.2994999999992</v>
      </c>
    </row>
    <row r="6309" spans="1:8">
      <c r="A6309" s="268">
        <v>42267</v>
      </c>
      <c r="B6309" s="269" t="s">
        <v>203</v>
      </c>
      <c r="C6309" s="270">
        <v>318.37599999999998</v>
      </c>
      <c r="D6309" s="270">
        <v>124.71965</v>
      </c>
      <c r="E6309" s="270">
        <v>55.756599999999999</v>
      </c>
      <c r="F6309" s="270">
        <v>4.6911500000000004</v>
      </c>
      <c r="G6309" s="270">
        <v>62.561700000000002</v>
      </c>
      <c r="H6309" s="270">
        <v>566.10509999999999</v>
      </c>
    </row>
    <row r="6310" spans="1:8">
      <c r="A6310" s="268">
        <v>42267</v>
      </c>
      <c r="B6310" s="269" t="s">
        <v>204</v>
      </c>
      <c r="C6310" s="270">
        <v>10.27055</v>
      </c>
      <c r="D6310" s="270">
        <v>4.0230499999999996</v>
      </c>
      <c r="E6310" s="270">
        <v>1.7986</v>
      </c>
      <c r="F6310" s="270">
        <v>0.15129999999999999</v>
      </c>
      <c r="G6310" s="270">
        <v>2.0179</v>
      </c>
      <c r="H6310" s="270">
        <v>18.261399999999998</v>
      </c>
    </row>
    <row r="6311" spans="1:8">
      <c r="A6311" s="268">
        <v>42267</v>
      </c>
      <c r="B6311" s="269" t="s">
        <v>205</v>
      </c>
      <c r="C6311" s="270">
        <v>0</v>
      </c>
      <c r="D6311" s="270">
        <v>0</v>
      </c>
      <c r="E6311" s="270">
        <v>0</v>
      </c>
      <c r="F6311" s="270">
        <v>0</v>
      </c>
      <c r="G6311" s="270">
        <v>0</v>
      </c>
      <c r="H6311" s="270">
        <v>0</v>
      </c>
    </row>
    <row r="6312" spans="1:8">
      <c r="A6312" s="268">
        <v>42267</v>
      </c>
      <c r="B6312" s="269" t="s">
        <v>71</v>
      </c>
      <c r="C6312" s="270">
        <v>0</v>
      </c>
      <c r="D6312" s="270">
        <v>0</v>
      </c>
      <c r="E6312" s="270">
        <v>0</v>
      </c>
      <c r="F6312" s="270">
        <v>0</v>
      </c>
      <c r="G6312" s="270">
        <v>0</v>
      </c>
      <c r="H6312" s="270">
        <v>0</v>
      </c>
    </row>
    <row r="6313" spans="1:8">
      <c r="A6313" s="268">
        <v>42267</v>
      </c>
      <c r="B6313" s="269" t="s">
        <v>206</v>
      </c>
      <c r="C6313" s="270">
        <v>0</v>
      </c>
      <c r="D6313" s="270">
        <v>0</v>
      </c>
      <c r="E6313" s="270">
        <v>0</v>
      </c>
      <c r="F6313" s="270">
        <v>0</v>
      </c>
      <c r="G6313" s="270">
        <v>0</v>
      </c>
      <c r="H6313" s="270">
        <v>0</v>
      </c>
    </row>
    <row r="6314" spans="1:8">
      <c r="A6314" s="268">
        <v>42268</v>
      </c>
      <c r="B6314" s="269" t="s">
        <v>185</v>
      </c>
      <c r="C6314" s="270">
        <v>0</v>
      </c>
      <c r="D6314" s="270">
        <v>0</v>
      </c>
      <c r="E6314" s="270">
        <v>0</v>
      </c>
      <c r="F6314" s="270">
        <v>0</v>
      </c>
      <c r="G6314" s="270">
        <v>0</v>
      </c>
      <c r="H6314" s="270">
        <v>0</v>
      </c>
    </row>
    <row r="6315" spans="1:8">
      <c r="A6315" s="268">
        <v>42268</v>
      </c>
      <c r="B6315" s="269" t="s">
        <v>186</v>
      </c>
      <c r="C6315" s="270">
        <v>0</v>
      </c>
      <c r="D6315" s="270">
        <v>0</v>
      </c>
      <c r="E6315" s="270">
        <v>0</v>
      </c>
      <c r="F6315" s="270">
        <v>0</v>
      </c>
      <c r="G6315" s="270">
        <v>0</v>
      </c>
      <c r="H6315" s="270">
        <v>0</v>
      </c>
    </row>
    <row r="6316" spans="1:8">
      <c r="A6316" s="268">
        <v>42268</v>
      </c>
      <c r="B6316" s="269" t="s">
        <v>187</v>
      </c>
      <c r="C6316" s="270">
        <v>0</v>
      </c>
      <c r="D6316" s="270">
        <v>0</v>
      </c>
      <c r="E6316" s="270">
        <v>0</v>
      </c>
      <c r="F6316" s="270">
        <v>0</v>
      </c>
      <c r="G6316" s="270">
        <v>0</v>
      </c>
      <c r="H6316" s="270">
        <v>0</v>
      </c>
    </row>
    <row r="6317" spans="1:8">
      <c r="A6317" s="268">
        <v>42268</v>
      </c>
      <c r="B6317" s="269" t="s">
        <v>188</v>
      </c>
      <c r="C6317" s="270">
        <v>0</v>
      </c>
      <c r="D6317" s="270">
        <v>0</v>
      </c>
      <c r="E6317" s="270">
        <v>0</v>
      </c>
      <c r="F6317" s="270">
        <v>0</v>
      </c>
      <c r="G6317" s="270">
        <v>0</v>
      </c>
      <c r="H6317" s="270">
        <v>0</v>
      </c>
    </row>
    <row r="6318" spans="1:8">
      <c r="A6318" s="268">
        <v>42268</v>
      </c>
      <c r="B6318" s="269" t="s">
        <v>189</v>
      </c>
      <c r="C6318" s="270">
        <v>0</v>
      </c>
      <c r="D6318" s="270">
        <v>0</v>
      </c>
      <c r="E6318" s="270">
        <v>0</v>
      </c>
      <c r="F6318" s="270">
        <v>0</v>
      </c>
      <c r="G6318" s="270">
        <v>0</v>
      </c>
      <c r="H6318" s="270">
        <v>0</v>
      </c>
    </row>
    <row r="6319" spans="1:8">
      <c r="A6319" s="268">
        <v>42268</v>
      </c>
      <c r="B6319" s="269" t="s">
        <v>190</v>
      </c>
      <c r="C6319" s="270">
        <v>0</v>
      </c>
      <c r="D6319" s="270">
        <v>0</v>
      </c>
      <c r="E6319" s="270">
        <v>0</v>
      </c>
      <c r="F6319" s="270">
        <v>0</v>
      </c>
      <c r="G6319" s="270">
        <v>0</v>
      </c>
      <c r="H6319" s="270">
        <v>0</v>
      </c>
    </row>
    <row r="6320" spans="1:8">
      <c r="A6320" s="268">
        <v>42268</v>
      </c>
      <c r="B6320" s="269" t="s">
        <v>191</v>
      </c>
      <c r="C6320" s="270">
        <v>0</v>
      </c>
      <c r="D6320" s="270">
        <v>0</v>
      </c>
      <c r="E6320" s="270">
        <v>0</v>
      </c>
      <c r="F6320" s="270">
        <v>0</v>
      </c>
      <c r="G6320" s="270">
        <v>0</v>
      </c>
      <c r="H6320" s="270">
        <v>0</v>
      </c>
    </row>
    <row r="6321" spans="1:8">
      <c r="A6321" s="268">
        <v>42268</v>
      </c>
      <c r="B6321" s="269" t="s">
        <v>192</v>
      </c>
      <c r="C6321" s="270">
        <v>154.05314999999999</v>
      </c>
      <c r="D6321" s="270">
        <v>60.348300000000002</v>
      </c>
      <c r="E6321" s="270">
        <v>26.978999999999999</v>
      </c>
      <c r="F6321" s="270">
        <v>2.2694999999999999</v>
      </c>
      <c r="G6321" s="270">
        <v>30.271899999999995</v>
      </c>
      <c r="H6321" s="270">
        <v>273.92185000000001</v>
      </c>
    </row>
    <row r="6322" spans="1:8">
      <c r="A6322" s="268">
        <v>42268</v>
      </c>
      <c r="B6322" s="269" t="s">
        <v>193</v>
      </c>
      <c r="C6322" s="270">
        <v>2059.17175</v>
      </c>
      <c r="D6322" s="270">
        <v>806.65594999999996</v>
      </c>
      <c r="E6322" s="270">
        <v>360.61759999999998</v>
      </c>
      <c r="F6322" s="270">
        <v>30.34075</v>
      </c>
      <c r="G6322" s="270">
        <v>404.63144999999997</v>
      </c>
      <c r="H6322" s="270">
        <v>3661.4175</v>
      </c>
    </row>
    <row r="6323" spans="1:8">
      <c r="A6323" s="268">
        <v>42268</v>
      </c>
      <c r="B6323" s="269" t="s">
        <v>65</v>
      </c>
      <c r="C6323" s="270">
        <v>6121.0302000000001</v>
      </c>
      <c r="D6323" s="270">
        <v>2397.8406500000001</v>
      </c>
      <c r="E6323" s="270">
        <v>1071.9605000000001</v>
      </c>
      <c r="F6323" s="270">
        <v>90.190099999999987</v>
      </c>
      <c r="G6323" s="270">
        <v>1202.7941999999998</v>
      </c>
      <c r="H6323" s="270">
        <v>10883.81565</v>
      </c>
    </row>
    <row r="6324" spans="1:8">
      <c r="A6324" s="268">
        <v>42268</v>
      </c>
      <c r="B6324" s="269" t="s">
        <v>194</v>
      </c>
      <c r="C6324" s="270">
        <v>10521.804050000001</v>
      </c>
      <c r="D6324" s="270">
        <v>4121.7911000000004</v>
      </c>
      <c r="E6324" s="270">
        <v>1842.6571999999999</v>
      </c>
      <c r="F6324" s="270">
        <v>155.03319999999999</v>
      </c>
      <c r="G6324" s="270">
        <v>2067.5544500000001</v>
      </c>
      <c r="H6324" s="270">
        <v>18708.84</v>
      </c>
    </row>
    <row r="6325" spans="1:8">
      <c r="A6325" s="268">
        <v>42268</v>
      </c>
      <c r="B6325" s="269" t="s">
        <v>195</v>
      </c>
      <c r="C6325" s="270">
        <v>13844.20925</v>
      </c>
      <c r="D6325" s="270">
        <v>5423.3034499999994</v>
      </c>
      <c r="E6325" s="270">
        <v>2424.5017499999999</v>
      </c>
      <c r="F6325" s="270">
        <v>203.98725000000002</v>
      </c>
      <c r="G6325" s="270">
        <v>2720.4130999999998</v>
      </c>
      <c r="H6325" s="270">
        <v>24616.414799999999</v>
      </c>
    </row>
    <row r="6326" spans="1:8">
      <c r="A6326" s="268">
        <v>42268</v>
      </c>
      <c r="B6326" s="269" t="s">
        <v>196</v>
      </c>
      <c r="C6326" s="270">
        <v>15574.7353</v>
      </c>
      <c r="D6326" s="270">
        <v>6101.2166999999999</v>
      </c>
      <c r="E6326" s="270">
        <v>2727.5641499999997</v>
      </c>
      <c r="F6326" s="270">
        <v>229.48554999999999</v>
      </c>
      <c r="G6326" s="270">
        <v>3060.46495</v>
      </c>
      <c r="H6326" s="270">
        <v>27693.466650000002</v>
      </c>
    </row>
    <row r="6327" spans="1:8">
      <c r="A6327" s="268">
        <v>42268</v>
      </c>
      <c r="B6327" s="269" t="s">
        <v>197</v>
      </c>
      <c r="C6327" s="270">
        <v>16920.12975</v>
      </c>
      <c r="D6327" s="270">
        <v>6628.2583500000001</v>
      </c>
      <c r="E6327" s="270">
        <v>2963.1799000000001</v>
      </c>
      <c r="F6327" s="270">
        <v>249.30924999999999</v>
      </c>
      <c r="G6327" s="270">
        <v>3324.8379</v>
      </c>
      <c r="H6327" s="270">
        <v>30085.71515</v>
      </c>
    </row>
    <row r="6328" spans="1:8">
      <c r="A6328" s="268">
        <v>42268</v>
      </c>
      <c r="B6328" s="269" t="s">
        <v>198</v>
      </c>
      <c r="C6328" s="270">
        <v>17017.69615</v>
      </c>
      <c r="D6328" s="270">
        <v>6666.4794499999998</v>
      </c>
      <c r="E6328" s="270">
        <v>2980.26575</v>
      </c>
      <c r="F6328" s="270">
        <v>250.74659999999997</v>
      </c>
      <c r="G6328" s="270">
        <v>3344.00965</v>
      </c>
      <c r="H6328" s="270">
        <v>30259.197599999996</v>
      </c>
    </row>
    <row r="6329" spans="1:8">
      <c r="A6329" s="268">
        <v>42268</v>
      </c>
      <c r="B6329" s="269" t="s">
        <v>199</v>
      </c>
      <c r="C6329" s="270">
        <v>15487.438599999999</v>
      </c>
      <c r="D6329" s="270">
        <v>6067.01865</v>
      </c>
      <c r="E6329" s="270">
        <v>2712.2760499999999</v>
      </c>
      <c r="F6329" s="270">
        <v>228.19950000000003</v>
      </c>
      <c r="G6329" s="270">
        <v>3043.3110999999999</v>
      </c>
      <c r="H6329" s="270">
        <v>27538.243900000001</v>
      </c>
    </row>
    <row r="6330" spans="1:8">
      <c r="A6330" s="268">
        <v>42268</v>
      </c>
      <c r="B6330" s="269" t="s">
        <v>200</v>
      </c>
      <c r="C6330" s="270">
        <v>12221.52015</v>
      </c>
      <c r="D6330" s="270">
        <v>4787.6343500000003</v>
      </c>
      <c r="E6330" s="270">
        <v>2140.3237999999997</v>
      </c>
      <c r="F6330" s="270">
        <v>180.07759999999999</v>
      </c>
      <c r="G6330" s="270">
        <v>2401.5517500000001</v>
      </c>
      <c r="H6330" s="270">
        <v>21731.107649999998</v>
      </c>
    </row>
    <row r="6331" spans="1:8">
      <c r="A6331" s="268">
        <v>42268</v>
      </c>
      <c r="B6331" s="269" t="s">
        <v>201</v>
      </c>
      <c r="C6331" s="270">
        <v>7307.2366499999998</v>
      </c>
      <c r="D6331" s="270">
        <v>2862.5228999999999</v>
      </c>
      <c r="E6331" s="270">
        <v>1279.69795</v>
      </c>
      <c r="F6331" s="270">
        <v>107.66865</v>
      </c>
      <c r="G6331" s="270">
        <v>1435.88545</v>
      </c>
      <c r="H6331" s="270">
        <v>12993.011599999998</v>
      </c>
    </row>
    <row r="6332" spans="1:8">
      <c r="A6332" s="268">
        <v>42268</v>
      </c>
      <c r="B6332" s="269" t="s">
        <v>202</v>
      </c>
      <c r="C6332" s="270">
        <v>2968.0835499999998</v>
      </c>
      <c r="D6332" s="270">
        <v>1162.7115999999999</v>
      </c>
      <c r="E6332" s="270">
        <v>519.79284999999993</v>
      </c>
      <c r="F6332" s="270">
        <v>43.733350000000002</v>
      </c>
      <c r="G6332" s="270">
        <v>583.23429999999996</v>
      </c>
      <c r="H6332" s="270">
        <v>5277.5556500000002</v>
      </c>
    </row>
    <row r="6333" spans="1:8">
      <c r="A6333" s="268">
        <v>42268</v>
      </c>
      <c r="B6333" s="269" t="s">
        <v>203</v>
      </c>
      <c r="C6333" s="270">
        <v>282.43035000000003</v>
      </c>
      <c r="D6333" s="270">
        <v>110.63855000000001</v>
      </c>
      <c r="E6333" s="270">
        <v>49.461499999999994</v>
      </c>
      <c r="F6333" s="270">
        <v>4.1616</v>
      </c>
      <c r="G6333" s="270">
        <v>55.498199999999997</v>
      </c>
      <c r="H6333" s="270">
        <v>502.1902</v>
      </c>
    </row>
    <row r="6334" spans="1:8">
      <c r="A6334" s="268">
        <v>42268</v>
      </c>
      <c r="B6334" s="269" t="s">
        <v>204</v>
      </c>
      <c r="C6334" s="270">
        <v>5.1348500000000001</v>
      </c>
      <c r="D6334" s="270">
        <v>2.0119500000000001</v>
      </c>
      <c r="E6334" s="270">
        <v>0.89929999999999999</v>
      </c>
      <c r="F6334" s="270">
        <v>7.5649999999999995E-2</v>
      </c>
      <c r="G6334" s="270">
        <v>1.00895</v>
      </c>
      <c r="H6334" s="270">
        <v>9.1307000000000009</v>
      </c>
    </row>
    <row r="6335" spans="1:8">
      <c r="A6335" s="268">
        <v>42268</v>
      </c>
      <c r="B6335" s="269" t="s">
        <v>205</v>
      </c>
      <c r="C6335" s="270">
        <v>0</v>
      </c>
      <c r="D6335" s="270">
        <v>0</v>
      </c>
      <c r="E6335" s="270">
        <v>0</v>
      </c>
      <c r="F6335" s="270">
        <v>0</v>
      </c>
      <c r="G6335" s="270">
        <v>0</v>
      </c>
      <c r="H6335" s="270">
        <v>0</v>
      </c>
    </row>
    <row r="6336" spans="1:8">
      <c r="A6336" s="268">
        <v>42268</v>
      </c>
      <c r="B6336" s="269" t="s">
        <v>71</v>
      </c>
      <c r="C6336" s="270">
        <v>0</v>
      </c>
      <c r="D6336" s="270">
        <v>0</v>
      </c>
      <c r="E6336" s="270">
        <v>0</v>
      </c>
      <c r="F6336" s="270">
        <v>0</v>
      </c>
      <c r="G6336" s="270">
        <v>0</v>
      </c>
      <c r="H6336" s="270">
        <v>0</v>
      </c>
    </row>
    <row r="6337" spans="1:8">
      <c r="A6337" s="268">
        <v>42268</v>
      </c>
      <c r="B6337" s="269" t="s">
        <v>206</v>
      </c>
      <c r="C6337" s="270">
        <v>0</v>
      </c>
      <c r="D6337" s="270">
        <v>0</v>
      </c>
      <c r="E6337" s="270">
        <v>0</v>
      </c>
      <c r="F6337" s="270">
        <v>0</v>
      </c>
      <c r="G6337" s="270">
        <v>0</v>
      </c>
      <c r="H6337" s="270">
        <v>0</v>
      </c>
    </row>
    <row r="6338" spans="1:8">
      <c r="A6338" s="268">
        <v>42269</v>
      </c>
      <c r="B6338" s="269" t="s">
        <v>185</v>
      </c>
      <c r="C6338" s="270">
        <v>0</v>
      </c>
      <c r="D6338" s="270">
        <v>0</v>
      </c>
      <c r="E6338" s="270">
        <v>0</v>
      </c>
      <c r="F6338" s="270">
        <v>0</v>
      </c>
      <c r="G6338" s="270">
        <v>0</v>
      </c>
      <c r="H6338" s="270">
        <v>0</v>
      </c>
    </row>
    <row r="6339" spans="1:8">
      <c r="A6339" s="268">
        <v>42269</v>
      </c>
      <c r="B6339" s="269" t="s">
        <v>186</v>
      </c>
      <c r="C6339" s="270">
        <v>0</v>
      </c>
      <c r="D6339" s="270">
        <v>0</v>
      </c>
      <c r="E6339" s="270">
        <v>0</v>
      </c>
      <c r="F6339" s="270">
        <v>0</v>
      </c>
      <c r="G6339" s="270">
        <v>0</v>
      </c>
      <c r="H6339" s="270">
        <v>0</v>
      </c>
    </row>
    <row r="6340" spans="1:8">
      <c r="A6340" s="268">
        <v>42269</v>
      </c>
      <c r="B6340" s="269" t="s">
        <v>187</v>
      </c>
      <c r="C6340" s="270">
        <v>0</v>
      </c>
      <c r="D6340" s="270">
        <v>0</v>
      </c>
      <c r="E6340" s="270">
        <v>0</v>
      </c>
      <c r="F6340" s="270">
        <v>0</v>
      </c>
      <c r="G6340" s="270">
        <v>0</v>
      </c>
      <c r="H6340" s="270">
        <v>0</v>
      </c>
    </row>
    <row r="6341" spans="1:8">
      <c r="A6341" s="268">
        <v>42269</v>
      </c>
      <c r="B6341" s="269" t="s">
        <v>188</v>
      </c>
      <c r="C6341" s="270">
        <v>0</v>
      </c>
      <c r="D6341" s="270">
        <v>0</v>
      </c>
      <c r="E6341" s="270">
        <v>0</v>
      </c>
      <c r="F6341" s="270">
        <v>0</v>
      </c>
      <c r="G6341" s="270">
        <v>0</v>
      </c>
      <c r="H6341" s="270">
        <v>0</v>
      </c>
    </row>
    <row r="6342" spans="1:8">
      <c r="A6342" s="268">
        <v>42269</v>
      </c>
      <c r="B6342" s="269" t="s">
        <v>189</v>
      </c>
      <c r="C6342" s="270">
        <v>0</v>
      </c>
      <c r="D6342" s="270">
        <v>0</v>
      </c>
      <c r="E6342" s="270">
        <v>0</v>
      </c>
      <c r="F6342" s="270">
        <v>0</v>
      </c>
      <c r="G6342" s="270">
        <v>0</v>
      </c>
      <c r="H6342" s="270">
        <v>0</v>
      </c>
    </row>
    <row r="6343" spans="1:8">
      <c r="A6343" s="268">
        <v>42269</v>
      </c>
      <c r="B6343" s="269" t="s">
        <v>190</v>
      </c>
      <c r="C6343" s="270">
        <v>0</v>
      </c>
      <c r="D6343" s="270">
        <v>0</v>
      </c>
      <c r="E6343" s="270">
        <v>0</v>
      </c>
      <c r="F6343" s="270">
        <v>0</v>
      </c>
      <c r="G6343" s="270">
        <v>0</v>
      </c>
      <c r="H6343" s="270">
        <v>0</v>
      </c>
    </row>
    <row r="6344" spans="1:8">
      <c r="A6344" s="268">
        <v>42269</v>
      </c>
      <c r="B6344" s="269" t="s">
        <v>191</v>
      </c>
      <c r="C6344" s="270">
        <v>0</v>
      </c>
      <c r="D6344" s="270">
        <v>0</v>
      </c>
      <c r="E6344" s="270">
        <v>0</v>
      </c>
      <c r="F6344" s="270">
        <v>0</v>
      </c>
      <c r="G6344" s="270">
        <v>0</v>
      </c>
      <c r="H6344" s="270">
        <v>0</v>
      </c>
    </row>
    <row r="6345" spans="1:8">
      <c r="A6345" s="268">
        <v>42269</v>
      </c>
      <c r="B6345" s="269" t="s">
        <v>192</v>
      </c>
      <c r="C6345" s="270">
        <v>138.64775</v>
      </c>
      <c r="D6345" s="270">
        <v>54.313299999999998</v>
      </c>
      <c r="E6345" s="270">
        <v>24.281099999999999</v>
      </c>
      <c r="F6345" s="270">
        <v>2.0425499999999999</v>
      </c>
      <c r="G6345" s="270">
        <v>27.244199999999999</v>
      </c>
      <c r="H6345" s="270">
        <v>246.52890000000002</v>
      </c>
    </row>
    <row r="6346" spans="1:8">
      <c r="A6346" s="268">
        <v>42269</v>
      </c>
      <c r="B6346" s="269" t="s">
        <v>193</v>
      </c>
      <c r="C6346" s="270">
        <v>1899.9845999999998</v>
      </c>
      <c r="D6346" s="270">
        <v>744.29570000000001</v>
      </c>
      <c r="E6346" s="270">
        <v>332.73930000000001</v>
      </c>
      <c r="F6346" s="270">
        <v>27.9956</v>
      </c>
      <c r="G6346" s="270">
        <v>373.35059999999999</v>
      </c>
      <c r="H6346" s="270">
        <v>3378.3657999999996</v>
      </c>
    </row>
    <row r="6347" spans="1:8">
      <c r="A6347" s="268">
        <v>42269</v>
      </c>
      <c r="B6347" s="269" t="s">
        <v>65</v>
      </c>
      <c r="C6347" s="270">
        <v>5674.277</v>
      </c>
      <c r="D6347" s="270">
        <v>2222.8299000000002</v>
      </c>
      <c r="E6347" s="270">
        <v>993.72140000000002</v>
      </c>
      <c r="F6347" s="270">
        <v>83.607699999999994</v>
      </c>
      <c r="G6347" s="270">
        <v>1115.0061999999998</v>
      </c>
      <c r="H6347" s="270">
        <v>10089.4422</v>
      </c>
    </row>
    <row r="6348" spans="1:8">
      <c r="A6348" s="268">
        <v>42269</v>
      </c>
      <c r="B6348" s="269" t="s">
        <v>194</v>
      </c>
      <c r="C6348" s="270">
        <v>9869.6475000000009</v>
      </c>
      <c r="D6348" s="270">
        <v>3866.3168000000001</v>
      </c>
      <c r="E6348" s="270">
        <v>1728.4460999999999</v>
      </c>
      <c r="F6348" s="270">
        <v>145.42394999999999</v>
      </c>
      <c r="G6348" s="270">
        <v>1939.4041999999999</v>
      </c>
      <c r="H6348" s="270">
        <v>17549.238549999998</v>
      </c>
    </row>
    <row r="6349" spans="1:8">
      <c r="A6349" s="268">
        <v>42269</v>
      </c>
      <c r="B6349" s="269" t="s">
        <v>195</v>
      </c>
      <c r="C6349" s="270">
        <v>13263.944</v>
      </c>
      <c r="D6349" s="270">
        <v>5195.9913499999993</v>
      </c>
      <c r="E6349" s="270">
        <v>2322.88085</v>
      </c>
      <c r="F6349" s="270">
        <v>195.43709999999999</v>
      </c>
      <c r="G6349" s="270">
        <v>2606.38985</v>
      </c>
      <c r="H6349" s="270">
        <v>23584.64315</v>
      </c>
    </row>
    <row r="6350" spans="1:8">
      <c r="A6350" s="268">
        <v>42269</v>
      </c>
      <c r="B6350" s="269" t="s">
        <v>196</v>
      </c>
      <c r="C6350" s="270">
        <v>15256.359299999998</v>
      </c>
      <c r="D6350" s="270">
        <v>5976.4961999999996</v>
      </c>
      <c r="E6350" s="270">
        <v>2671.80755</v>
      </c>
      <c r="F6350" s="270">
        <v>224.7944</v>
      </c>
      <c r="G6350" s="270">
        <v>2997.9032499999998</v>
      </c>
      <c r="H6350" s="270">
        <v>27127.360699999997</v>
      </c>
    </row>
    <row r="6351" spans="1:8">
      <c r="A6351" s="268">
        <v>42269</v>
      </c>
      <c r="B6351" s="269" t="s">
        <v>197</v>
      </c>
      <c r="C6351" s="270">
        <v>16483.646250000002</v>
      </c>
      <c r="D6351" s="270">
        <v>6457.2714999999998</v>
      </c>
      <c r="E6351" s="270">
        <v>2886.7393999999999</v>
      </c>
      <c r="F6351" s="270">
        <v>242.87814999999998</v>
      </c>
      <c r="G6351" s="270">
        <v>3239.0677999999998</v>
      </c>
      <c r="H6351" s="270">
        <v>29309.603100000004</v>
      </c>
    </row>
    <row r="6352" spans="1:8">
      <c r="A6352" s="268">
        <v>42269</v>
      </c>
      <c r="B6352" s="269" t="s">
        <v>198</v>
      </c>
      <c r="C6352" s="270">
        <v>16771.211449999999</v>
      </c>
      <c r="D6352" s="270">
        <v>6569.9219999999996</v>
      </c>
      <c r="E6352" s="270">
        <v>2937.1001999999999</v>
      </c>
      <c r="F6352" s="270">
        <v>247.11539999999999</v>
      </c>
      <c r="G6352" s="270">
        <v>3295.5749499999997</v>
      </c>
      <c r="H6352" s="270">
        <v>29820.923999999995</v>
      </c>
    </row>
    <row r="6353" spans="1:8">
      <c r="A6353" s="268">
        <v>42269</v>
      </c>
      <c r="B6353" s="269" t="s">
        <v>199</v>
      </c>
      <c r="C6353" s="270">
        <v>14922.578749999999</v>
      </c>
      <c r="D6353" s="270">
        <v>5845.7415499999997</v>
      </c>
      <c r="E6353" s="270">
        <v>2613.3530499999997</v>
      </c>
      <c r="F6353" s="270">
        <v>219.87629999999999</v>
      </c>
      <c r="G6353" s="270">
        <v>2932.3146999999999</v>
      </c>
      <c r="H6353" s="270">
        <v>26533.864349999996</v>
      </c>
    </row>
    <row r="6354" spans="1:8">
      <c r="A6354" s="268">
        <v>42269</v>
      </c>
      <c r="B6354" s="269" t="s">
        <v>200</v>
      </c>
      <c r="C6354" s="270">
        <v>11954.495199999999</v>
      </c>
      <c r="D6354" s="270">
        <v>4683.0308000000005</v>
      </c>
      <c r="E6354" s="270">
        <v>2093.5601999999999</v>
      </c>
      <c r="F6354" s="270">
        <v>176.14294999999998</v>
      </c>
      <c r="G6354" s="270">
        <v>2349.0812499999997</v>
      </c>
      <c r="H6354" s="270">
        <v>21256.310399999995</v>
      </c>
    </row>
    <row r="6355" spans="1:8">
      <c r="A6355" s="268">
        <v>42269</v>
      </c>
      <c r="B6355" s="269" t="s">
        <v>201</v>
      </c>
      <c r="C6355" s="270">
        <v>7158.3191999999999</v>
      </c>
      <c r="D6355" s="270">
        <v>2804.1857</v>
      </c>
      <c r="E6355" s="270">
        <v>1253.61825</v>
      </c>
      <c r="F6355" s="270">
        <v>105.47395</v>
      </c>
      <c r="G6355" s="270">
        <v>1406.6233500000001</v>
      </c>
      <c r="H6355" s="270">
        <v>12728.220449999999</v>
      </c>
    </row>
    <row r="6356" spans="1:8">
      <c r="A6356" s="268">
        <v>42269</v>
      </c>
      <c r="B6356" s="269" t="s">
        <v>202</v>
      </c>
      <c r="C6356" s="270">
        <v>2880.78685</v>
      </c>
      <c r="D6356" s="270">
        <v>1128.5135499999999</v>
      </c>
      <c r="E6356" s="270">
        <v>504.50474999999994</v>
      </c>
      <c r="F6356" s="270">
        <v>42.447299999999998</v>
      </c>
      <c r="G6356" s="270">
        <v>566.08044999999993</v>
      </c>
      <c r="H6356" s="270">
        <v>5122.3329000000003</v>
      </c>
    </row>
    <row r="6357" spans="1:8">
      <c r="A6357" s="268">
        <v>42269</v>
      </c>
      <c r="B6357" s="269" t="s">
        <v>203</v>
      </c>
      <c r="C6357" s="270">
        <v>256.75440000000003</v>
      </c>
      <c r="D6357" s="270">
        <v>100.5805</v>
      </c>
      <c r="E6357" s="270">
        <v>44.964999999999996</v>
      </c>
      <c r="F6357" s="270">
        <v>3.7833499999999995</v>
      </c>
      <c r="G6357" s="270">
        <v>50.452599999999997</v>
      </c>
      <c r="H6357" s="270">
        <v>456.53584999999998</v>
      </c>
    </row>
    <row r="6358" spans="1:8">
      <c r="A6358" s="268">
        <v>42269</v>
      </c>
      <c r="B6358" s="269" t="s">
        <v>204</v>
      </c>
      <c r="C6358" s="270">
        <v>5.1348500000000001</v>
      </c>
      <c r="D6358" s="270">
        <v>2.0119500000000001</v>
      </c>
      <c r="E6358" s="270">
        <v>0.89929999999999999</v>
      </c>
      <c r="F6358" s="270">
        <v>7.5649999999999995E-2</v>
      </c>
      <c r="G6358" s="270">
        <v>1.00895</v>
      </c>
      <c r="H6358" s="270">
        <v>9.1307000000000009</v>
      </c>
    </row>
    <row r="6359" spans="1:8">
      <c r="A6359" s="268">
        <v>42269</v>
      </c>
      <c r="B6359" s="269" t="s">
        <v>205</v>
      </c>
      <c r="C6359" s="270">
        <v>0</v>
      </c>
      <c r="D6359" s="270">
        <v>0</v>
      </c>
      <c r="E6359" s="270">
        <v>0</v>
      </c>
      <c r="F6359" s="270">
        <v>0</v>
      </c>
      <c r="G6359" s="270">
        <v>0</v>
      </c>
      <c r="H6359" s="270">
        <v>0</v>
      </c>
    </row>
    <row r="6360" spans="1:8">
      <c r="A6360" s="268">
        <v>42269</v>
      </c>
      <c r="B6360" s="269" t="s">
        <v>71</v>
      </c>
      <c r="C6360" s="270">
        <v>0</v>
      </c>
      <c r="D6360" s="270">
        <v>0</v>
      </c>
      <c r="E6360" s="270">
        <v>0</v>
      </c>
      <c r="F6360" s="270">
        <v>0</v>
      </c>
      <c r="G6360" s="270">
        <v>0</v>
      </c>
      <c r="H6360" s="270">
        <v>0</v>
      </c>
    </row>
    <row r="6361" spans="1:8">
      <c r="A6361" s="268">
        <v>42269</v>
      </c>
      <c r="B6361" s="269" t="s">
        <v>206</v>
      </c>
      <c r="C6361" s="270">
        <v>0</v>
      </c>
      <c r="D6361" s="270">
        <v>0</v>
      </c>
      <c r="E6361" s="270">
        <v>0</v>
      </c>
      <c r="F6361" s="270">
        <v>0</v>
      </c>
      <c r="G6361" s="270">
        <v>0</v>
      </c>
      <c r="H6361" s="270">
        <v>0</v>
      </c>
    </row>
    <row r="6362" spans="1:8">
      <c r="A6362" s="268">
        <v>42270</v>
      </c>
      <c r="B6362" s="269" t="s">
        <v>185</v>
      </c>
      <c r="C6362" s="270">
        <v>0</v>
      </c>
      <c r="D6362" s="270">
        <v>0</v>
      </c>
      <c r="E6362" s="270">
        <v>0</v>
      </c>
      <c r="F6362" s="270">
        <v>0</v>
      </c>
      <c r="G6362" s="270">
        <v>0</v>
      </c>
      <c r="H6362" s="270">
        <v>0</v>
      </c>
    </row>
    <row r="6363" spans="1:8">
      <c r="A6363" s="268">
        <v>42270</v>
      </c>
      <c r="B6363" s="269" t="s">
        <v>186</v>
      </c>
      <c r="C6363" s="270">
        <v>0</v>
      </c>
      <c r="D6363" s="270">
        <v>0</v>
      </c>
      <c r="E6363" s="270">
        <v>0</v>
      </c>
      <c r="F6363" s="270">
        <v>0</v>
      </c>
      <c r="G6363" s="270">
        <v>0</v>
      </c>
      <c r="H6363" s="270">
        <v>0</v>
      </c>
    </row>
    <row r="6364" spans="1:8">
      <c r="A6364" s="268">
        <v>42270</v>
      </c>
      <c r="B6364" s="269" t="s">
        <v>187</v>
      </c>
      <c r="C6364" s="270">
        <v>0</v>
      </c>
      <c r="D6364" s="270">
        <v>0</v>
      </c>
      <c r="E6364" s="270">
        <v>0</v>
      </c>
      <c r="F6364" s="270">
        <v>0</v>
      </c>
      <c r="G6364" s="270">
        <v>0</v>
      </c>
      <c r="H6364" s="270">
        <v>0</v>
      </c>
    </row>
    <row r="6365" spans="1:8">
      <c r="A6365" s="268">
        <v>42270</v>
      </c>
      <c r="B6365" s="269" t="s">
        <v>188</v>
      </c>
      <c r="C6365" s="270">
        <v>0</v>
      </c>
      <c r="D6365" s="270">
        <v>0</v>
      </c>
      <c r="E6365" s="270">
        <v>0</v>
      </c>
      <c r="F6365" s="270">
        <v>0</v>
      </c>
      <c r="G6365" s="270">
        <v>0</v>
      </c>
      <c r="H6365" s="270">
        <v>0</v>
      </c>
    </row>
    <row r="6366" spans="1:8">
      <c r="A6366" s="268">
        <v>42270</v>
      </c>
      <c r="B6366" s="269" t="s">
        <v>189</v>
      </c>
      <c r="C6366" s="270">
        <v>0</v>
      </c>
      <c r="D6366" s="270">
        <v>0</v>
      </c>
      <c r="E6366" s="270">
        <v>0</v>
      </c>
      <c r="F6366" s="270">
        <v>0</v>
      </c>
      <c r="G6366" s="270">
        <v>0</v>
      </c>
      <c r="H6366" s="270">
        <v>0</v>
      </c>
    </row>
    <row r="6367" spans="1:8">
      <c r="A6367" s="268">
        <v>42270</v>
      </c>
      <c r="B6367" s="269" t="s">
        <v>190</v>
      </c>
      <c r="C6367" s="270">
        <v>0</v>
      </c>
      <c r="D6367" s="270">
        <v>0</v>
      </c>
      <c r="E6367" s="270">
        <v>0</v>
      </c>
      <c r="F6367" s="270">
        <v>0</v>
      </c>
      <c r="G6367" s="270">
        <v>0</v>
      </c>
      <c r="H6367" s="270">
        <v>0</v>
      </c>
    </row>
    <row r="6368" spans="1:8">
      <c r="A6368" s="268">
        <v>42270</v>
      </c>
      <c r="B6368" s="269" t="s">
        <v>191</v>
      </c>
      <c r="C6368" s="270">
        <v>0</v>
      </c>
      <c r="D6368" s="270">
        <v>0</v>
      </c>
      <c r="E6368" s="270">
        <v>0</v>
      </c>
      <c r="F6368" s="270">
        <v>0</v>
      </c>
      <c r="G6368" s="270">
        <v>0</v>
      </c>
      <c r="H6368" s="270">
        <v>0</v>
      </c>
    </row>
    <row r="6369" spans="1:8">
      <c r="A6369" s="268">
        <v>42270</v>
      </c>
      <c r="B6369" s="269" t="s">
        <v>192</v>
      </c>
      <c r="C6369" s="270">
        <v>133.51205000000002</v>
      </c>
      <c r="D6369" s="270">
        <v>52.302199999999999</v>
      </c>
      <c r="E6369" s="270">
        <v>23.381799999999998</v>
      </c>
      <c r="F6369" s="270">
        <v>1.9669000000000001</v>
      </c>
      <c r="G6369" s="270">
        <v>26.235249999999997</v>
      </c>
      <c r="H6369" s="270">
        <v>237.39820000000003</v>
      </c>
    </row>
    <row r="6370" spans="1:8">
      <c r="A6370" s="268">
        <v>42270</v>
      </c>
      <c r="B6370" s="269" t="s">
        <v>193</v>
      </c>
      <c r="C6370" s="270">
        <v>1874.3086499999999</v>
      </c>
      <c r="D6370" s="270">
        <v>734.23764999999992</v>
      </c>
      <c r="E6370" s="270">
        <v>328.24279999999999</v>
      </c>
      <c r="F6370" s="270">
        <v>27.617349999999998</v>
      </c>
      <c r="G6370" s="270">
        <v>368.30500000000001</v>
      </c>
      <c r="H6370" s="270">
        <v>3332.7114499999998</v>
      </c>
    </row>
    <row r="6371" spans="1:8">
      <c r="A6371" s="268">
        <v>42270</v>
      </c>
      <c r="B6371" s="269" t="s">
        <v>65</v>
      </c>
      <c r="C6371" s="270">
        <v>5715.3575000000001</v>
      </c>
      <c r="D6371" s="270">
        <v>2238.9229500000001</v>
      </c>
      <c r="E6371" s="270">
        <v>1000.9158</v>
      </c>
      <c r="F6371" s="270">
        <v>84.212899999999991</v>
      </c>
      <c r="G6371" s="270">
        <v>1123.0786499999999</v>
      </c>
      <c r="H6371" s="270">
        <v>10162.487800000001</v>
      </c>
    </row>
    <row r="6372" spans="1:8">
      <c r="A6372" s="268">
        <v>42270</v>
      </c>
      <c r="B6372" s="269" t="s">
        <v>194</v>
      </c>
      <c r="C6372" s="270">
        <v>10003.160400000001</v>
      </c>
      <c r="D6372" s="270">
        <v>3918.6181499999998</v>
      </c>
      <c r="E6372" s="270">
        <v>1751.8279</v>
      </c>
      <c r="F6372" s="270">
        <v>147.39169999999999</v>
      </c>
      <c r="G6372" s="270">
        <v>1965.6403</v>
      </c>
      <c r="H6372" s="270">
        <v>17786.638450000002</v>
      </c>
    </row>
    <row r="6373" spans="1:8">
      <c r="A6373" s="268">
        <v>42270</v>
      </c>
      <c r="B6373" s="269" t="s">
        <v>195</v>
      </c>
      <c r="C6373" s="270">
        <v>13438.536549999999</v>
      </c>
      <c r="D6373" s="270">
        <v>5264.3865999999998</v>
      </c>
      <c r="E6373" s="270">
        <v>2353.45705</v>
      </c>
      <c r="F6373" s="270">
        <v>198.01005000000001</v>
      </c>
      <c r="G6373" s="270">
        <v>2640.6984000000002</v>
      </c>
      <c r="H6373" s="270">
        <v>23895.088650000002</v>
      </c>
    </row>
    <row r="6374" spans="1:8">
      <c r="A6374" s="268">
        <v>42270</v>
      </c>
      <c r="B6374" s="269" t="s">
        <v>196</v>
      </c>
      <c r="C6374" s="270">
        <v>15220.413649999999</v>
      </c>
      <c r="D6374" s="270">
        <v>5962.4150999999993</v>
      </c>
      <c r="E6374" s="270">
        <v>2665.5124499999997</v>
      </c>
      <c r="F6374" s="270">
        <v>224.26485</v>
      </c>
      <c r="G6374" s="270">
        <v>2990.8406</v>
      </c>
      <c r="H6374" s="270">
        <v>27063.446649999998</v>
      </c>
    </row>
    <row r="6375" spans="1:8">
      <c r="A6375" s="268">
        <v>42270</v>
      </c>
      <c r="B6375" s="269" t="s">
        <v>197</v>
      </c>
      <c r="C6375" s="270">
        <v>16406.6201</v>
      </c>
      <c r="D6375" s="270">
        <v>6427.09735</v>
      </c>
      <c r="E6375" s="270">
        <v>2873.2498999999998</v>
      </c>
      <c r="F6375" s="270">
        <v>241.74255000000002</v>
      </c>
      <c r="G6375" s="270">
        <v>3223.9318499999999</v>
      </c>
      <c r="H6375" s="270">
        <v>29172.641749999995</v>
      </c>
    </row>
    <row r="6376" spans="1:8">
      <c r="A6376" s="268">
        <v>42270</v>
      </c>
      <c r="B6376" s="269" t="s">
        <v>198</v>
      </c>
      <c r="C6376" s="270">
        <v>16822.5625</v>
      </c>
      <c r="D6376" s="270">
        <v>6590.0380999999998</v>
      </c>
      <c r="E6376" s="270">
        <v>2946.0932000000003</v>
      </c>
      <c r="F6376" s="270">
        <v>247.87189999999998</v>
      </c>
      <c r="G6376" s="270">
        <v>3305.6653000000001</v>
      </c>
      <c r="H6376" s="270">
        <v>29912.231</v>
      </c>
    </row>
    <row r="6377" spans="1:8">
      <c r="A6377" s="268">
        <v>42270</v>
      </c>
      <c r="B6377" s="269" t="s">
        <v>199</v>
      </c>
      <c r="C6377" s="270">
        <v>15446.358100000001</v>
      </c>
      <c r="D6377" s="270">
        <v>6050.9264499999999</v>
      </c>
      <c r="E6377" s="270">
        <v>2705.0816500000001</v>
      </c>
      <c r="F6377" s="270">
        <v>227.59429999999998</v>
      </c>
      <c r="G6377" s="270">
        <v>3035.2386500000002</v>
      </c>
      <c r="H6377" s="270">
        <v>27465.199150000004</v>
      </c>
    </row>
    <row r="6378" spans="1:8">
      <c r="A6378" s="268">
        <v>42270</v>
      </c>
      <c r="B6378" s="269" t="s">
        <v>200</v>
      </c>
      <c r="C6378" s="270">
        <v>11964.765749999999</v>
      </c>
      <c r="D6378" s="270">
        <v>4687.0538499999993</v>
      </c>
      <c r="E6378" s="270">
        <v>2095.3588</v>
      </c>
      <c r="F6378" s="270">
        <v>176.29425000000001</v>
      </c>
      <c r="G6378" s="270">
        <v>2351.0991499999996</v>
      </c>
      <c r="H6378" s="270">
        <v>21274.571799999998</v>
      </c>
    </row>
    <row r="6379" spans="1:8">
      <c r="A6379" s="268">
        <v>42270</v>
      </c>
      <c r="B6379" s="269" t="s">
        <v>201</v>
      </c>
      <c r="C6379" s="270">
        <v>7101.8324499999999</v>
      </c>
      <c r="D6379" s="270">
        <v>2782.0585000000001</v>
      </c>
      <c r="E6379" s="270">
        <v>1243.72595</v>
      </c>
      <c r="F6379" s="270">
        <v>104.6418</v>
      </c>
      <c r="G6379" s="270">
        <v>1395.5231999999999</v>
      </c>
      <c r="H6379" s="270">
        <v>12627.7819</v>
      </c>
    </row>
    <row r="6380" spans="1:8">
      <c r="A6380" s="268">
        <v>42270</v>
      </c>
      <c r="B6380" s="269" t="s">
        <v>202</v>
      </c>
      <c r="C6380" s="270">
        <v>2767.8150500000002</v>
      </c>
      <c r="D6380" s="270">
        <v>1084.2583</v>
      </c>
      <c r="E6380" s="270">
        <v>484.72014999999999</v>
      </c>
      <c r="F6380" s="270">
        <v>40.782150000000001</v>
      </c>
      <c r="G6380" s="270">
        <v>543.88099999999997</v>
      </c>
      <c r="H6380" s="270">
        <v>4921.4566500000001</v>
      </c>
    </row>
    <row r="6381" spans="1:8">
      <c r="A6381" s="268">
        <v>42270</v>
      </c>
      <c r="B6381" s="269" t="s">
        <v>203</v>
      </c>
      <c r="C6381" s="270">
        <v>225.94444999999999</v>
      </c>
      <c r="D6381" s="270">
        <v>88.510499999999993</v>
      </c>
      <c r="E6381" s="270">
        <v>39.569200000000002</v>
      </c>
      <c r="F6381" s="270">
        <v>3.3294499999999996</v>
      </c>
      <c r="G6381" s="270">
        <v>44.398049999999998</v>
      </c>
      <c r="H6381" s="270">
        <v>401.75164999999998</v>
      </c>
    </row>
    <row r="6382" spans="1:8">
      <c r="A6382" s="268">
        <v>42270</v>
      </c>
      <c r="B6382" s="269" t="s">
        <v>204</v>
      </c>
      <c r="C6382" s="270">
        <v>5.1348500000000001</v>
      </c>
      <c r="D6382" s="270">
        <v>2.0119500000000001</v>
      </c>
      <c r="E6382" s="270">
        <v>0.89929999999999999</v>
      </c>
      <c r="F6382" s="270">
        <v>7.5649999999999995E-2</v>
      </c>
      <c r="G6382" s="270">
        <v>1.00895</v>
      </c>
      <c r="H6382" s="270">
        <v>9.1307000000000009</v>
      </c>
    </row>
    <row r="6383" spans="1:8">
      <c r="A6383" s="268">
        <v>42270</v>
      </c>
      <c r="B6383" s="269" t="s">
        <v>205</v>
      </c>
      <c r="C6383" s="270">
        <v>0</v>
      </c>
      <c r="D6383" s="270">
        <v>0</v>
      </c>
      <c r="E6383" s="270">
        <v>0</v>
      </c>
      <c r="F6383" s="270">
        <v>0</v>
      </c>
      <c r="G6383" s="270">
        <v>0</v>
      </c>
      <c r="H6383" s="270">
        <v>0</v>
      </c>
    </row>
    <row r="6384" spans="1:8">
      <c r="A6384" s="268">
        <v>42270</v>
      </c>
      <c r="B6384" s="269" t="s">
        <v>71</v>
      </c>
      <c r="C6384" s="270">
        <v>0</v>
      </c>
      <c r="D6384" s="270">
        <v>0</v>
      </c>
      <c r="E6384" s="270">
        <v>0</v>
      </c>
      <c r="F6384" s="270">
        <v>0</v>
      </c>
      <c r="G6384" s="270">
        <v>0</v>
      </c>
      <c r="H6384" s="270">
        <v>0</v>
      </c>
    </row>
    <row r="6385" spans="1:8">
      <c r="A6385" s="268">
        <v>42270</v>
      </c>
      <c r="B6385" s="269" t="s">
        <v>206</v>
      </c>
      <c r="C6385" s="270">
        <v>0</v>
      </c>
      <c r="D6385" s="270">
        <v>0</v>
      </c>
      <c r="E6385" s="270">
        <v>0</v>
      </c>
      <c r="F6385" s="270">
        <v>0</v>
      </c>
      <c r="G6385" s="270">
        <v>0</v>
      </c>
      <c r="H6385" s="270">
        <v>0</v>
      </c>
    </row>
    <row r="6386" spans="1:8">
      <c r="A6386" s="268">
        <v>42271</v>
      </c>
      <c r="B6386" s="269" t="s">
        <v>185</v>
      </c>
      <c r="C6386" s="270">
        <v>0</v>
      </c>
      <c r="D6386" s="270">
        <v>0</v>
      </c>
      <c r="E6386" s="270">
        <v>0</v>
      </c>
      <c r="F6386" s="270">
        <v>0</v>
      </c>
      <c r="G6386" s="270">
        <v>0</v>
      </c>
      <c r="H6386" s="270">
        <v>0</v>
      </c>
    </row>
    <row r="6387" spans="1:8">
      <c r="A6387" s="268">
        <v>42271</v>
      </c>
      <c r="B6387" s="269" t="s">
        <v>186</v>
      </c>
      <c r="C6387" s="270">
        <v>0</v>
      </c>
      <c r="D6387" s="270">
        <v>0</v>
      </c>
      <c r="E6387" s="270">
        <v>0</v>
      </c>
      <c r="F6387" s="270">
        <v>0</v>
      </c>
      <c r="G6387" s="270">
        <v>0</v>
      </c>
      <c r="H6387" s="270">
        <v>0</v>
      </c>
    </row>
    <row r="6388" spans="1:8">
      <c r="A6388" s="268">
        <v>42271</v>
      </c>
      <c r="B6388" s="269" t="s">
        <v>187</v>
      </c>
      <c r="C6388" s="270">
        <v>0</v>
      </c>
      <c r="D6388" s="270">
        <v>0</v>
      </c>
      <c r="E6388" s="270">
        <v>0</v>
      </c>
      <c r="F6388" s="270">
        <v>0</v>
      </c>
      <c r="G6388" s="270">
        <v>0</v>
      </c>
      <c r="H6388" s="270">
        <v>0</v>
      </c>
    </row>
    <row r="6389" spans="1:8">
      <c r="A6389" s="268">
        <v>42271</v>
      </c>
      <c r="B6389" s="269" t="s">
        <v>188</v>
      </c>
      <c r="C6389" s="270">
        <v>0</v>
      </c>
      <c r="D6389" s="270">
        <v>0</v>
      </c>
      <c r="E6389" s="270">
        <v>0</v>
      </c>
      <c r="F6389" s="270">
        <v>0</v>
      </c>
      <c r="G6389" s="270">
        <v>0</v>
      </c>
      <c r="H6389" s="270">
        <v>0</v>
      </c>
    </row>
    <row r="6390" spans="1:8">
      <c r="A6390" s="268">
        <v>42271</v>
      </c>
      <c r="B6390" s="269" t="s">
        <v>189</v>
      </c>
      <c r="C6390" s="270">
        <v>0</v>
      </c>
      <c r="D6390" s="270">
        <v>0</v>
      </c>
      <c r="E6390" s="270">
        <v>0</v>
      </c>
      <c r="F6390" s="270">
        <v>0</v>
      </c>
      <c r="G6390" s="270">
        <v>0</v>
      </c>
      <c r="H6390" s="270">
        <v>0</v>
      </c>
    </row>
    <row r="6391" spans="1:8">
      <c r="A6391" s="268">
        <v>42271</v>
      </c>
      <c r="B6391" s="269" t="s">
        <v>190</v>
      </c>
      <c r="C6391" s="270">
        <v>0</v>
      </c>
      <c r="D6391" s="270">
        <v>0</v>
      </c>
      <c r="E6391" s="270">
        <v>0</v>
      </c>
      <c r="F6391" s="270">
        <v>0</v>
      </c>
      <c r="G6391" s="270">
        <v>0</v>
      </c>
      <c r="H6391" s="270">
        <v>0</v>
      </c>
    </row>
    <row r="6392" spans="1:8">
      <c r="A6392" s="268">
        <v>42271</v>
      </c>
      <c r="B6392" s="269" t="s">
        <v>191</v>
      </c>
      <c r="C6392" s="270">
        <v>0</v>
      </c>
      <c r="D6392" s="270">
        <v>0</v>
      </c>
      <c r="E6392" s="270">
        <v>0</v>
      </c>
      <c r="F6392" s="270">
        <v>0</v>
      </c>
      <c r="G6392" s="270">
        <v>0</v>
      </c>
      <c r="H6392" s="270">
        <v>0</v>
      </c>
    </row>
    <row r="6393" spans="1:8">
      <c r="A6393" s="268">
        <v>42271</v>
      </c>
      <c r="B6393" s="269" t="s">
        <v>192</v>
      </c>
      <c r="C6393" s="270">
        <v>143.7826</v>
      </c>
      <c r="D6393" s="270">
        <v>56.325249999999997</v>
      </c>
      <c r="E6393" s="270">
        <v>25.180399999999999</v>
      </c>
      <c r="F6393" s="270">
        <v>2.1181999999999999</v>
      </c>
      <c r="G6393" s="270">
        <v>28.253149999999998</v>
      </c>
      <c r="H6393" s="270">
        <v>255.65960000000001</v>
      </c>
    </row>
    <row r="6394" spans="1:8">
      <c r="A6394" s="268">
        <v>42271</v>
      </c>
      <c r="B6394" s="269" t="s">
        <v>193</v>
      </c>
      <c r="C6394" s="270">
        <v>2038.6314999999997</v>
      </c>
      <c r="D6394" s="270">
        <v>798.60985000000005</v>
      </c>
      <c r="E6394" s="270">
        <v>357.0204</v>
      </c>
      <c r="F6394" s="270">
        <v>30.038149999999998</v>
      </c>
      <c r="G6394" s="270">
        <v>400.59480000000002</v>
      </c>
      <c r="H6394" s="270">
        <v>3624.8947000000003</v>
      </c>
    </row>
    <row r="6395" spans="1:8">
      <c r="A6395" s="268">
        <v>42271</v>
      </c>
      <c r="B6395" s="269" t="s">
        <v>65</v>
      </c>
      <c r="C6395" s="270">
        <v>6203.1920499999997</v>
      </c>
      <c r="D6395" s="270">
        <v>2430.0258999999996</v>
      </c>
      <c r="E6395" s="270">
        <v>1086.3492999999999</v>
      </c>
      <c r="F6395" s="270">
        <v>91.400499999999994</v>
      </c>
      <c r="G6395" s="270">
        <v>1218.9391000000001</v>
      </c>
      <c r="H6395" s="270">
        <v>11029.906850000001</v>
      </c>
    </row>
    <row r="6396" spans="1:8">
      <c r="A6396" s="268">
        <v>42271</v>
      </c>
      <c r="B6396" s="269" t="s">
        <v>194</v>
      </c>
      <c r="C6396" s="270">
        <v>10449.91275</v>
      </c>
      <c r="D6396" s="270">
        <v>4093.6288999999997</v>
      </c>
      <c r="E6396" s="270">
        <v>1830.067</v>
      </c>
      <c r="F6396" s="270">
        <v>153.97409999999999</v>
      </c>
      <c r="G6396" s="270">
        <v>2053.4274500000001</v>
      </c>
      <c r="H6396" s="270">
        <v>18581.010199999997</v>
      </c>
    </row>
    <row r="6397" spans="1:8">
      <c r="A6397" s="268">
        <v>42271</v>
      </c>
      <c r="B6397" s="269" t="s">
        <v>195</v>
      </c>
      <c r="C6397" s="270">
        <v>13849.344099999998</v>
      </c>
      <c r="D6397" s="270">
        <v>5425.3154000000004</v>
      </c>
      <c r="E6397" s="270">
        <v>2425.4010499999999</v>
      </c>
      <c r="F6397" s="270">
        <v>204.06290000000001</v>
      </c>
      <c r="G6397" s="270">
        <v>2721.4220499999997</v>
      </c>
      <c r="H6397" s="270">
        <v>24625.5455</v>
      </c>
    </row>
    <row r="6398" spans="1:8">
      <c r="A6398" s="268">
        <v>42271</v>
      </c>
      <c r="B6398" s="269" t="s">
        <v>196</v>
      </c>
      <c r="C6398" s="270">
        <v>15728.788449999998</v>
      </c>
      <c r="D6398" s="270">
        <v>6161.5649999999996</v>
      </c>
      <c r="E6398" s="270">
        <v>2754.54315</v>
      </c>
      <c r="F6398" s="270">
        <v>231.75505000000001</v>
      </c>
      <c r="G6398" s="270">
        <v>3090.7368499999998</v>
      </c>
      <c r="H6398" s="270">
        <v>27967.388499999997</v>
      </c>
    </row>
    <row r="6399" spans="1:8">
      <c r="A6399" s="268">
        <v>42271</v>
      </c>
      <c r="B6399" s="269" t="s">
        <v>197</v>
      </c>
      <c r="C6399" s="270">
        <v>16997.155899999998</v>
      </c>
      <c r="D6399" s="270">
        <v>6658.4324999999999</v>
      </c>
      <c r="E6399" s="270">
        <v>2976.6685499999999</v>
      </c>
      <c r="F6399" s="270">
        <v>250.44399999999999</v>
      </c>
      <c r="G6399" s="270">
        <v>3339.973</v>
      </c>
      <c r="H6399" s="270">
        <v>30222.67395</v>
      </c>
    </row>
    <row r="6400" spans="1:8">
      <c r="A6400" s="268">
        <v>42271</v>
      </c>
      <c r="B6400" s="269" t="s">
        <v>198</v>
      </c>
      <c r="C6400" s="270">
        <v>16499.051650000001</v>
      </c>
      <c r="D6400" s="270">
        <v>6463.3064999999997</v>
      </c>
      <c r="E6400" s="270">
        <v>2889.4373000000001</v>
      </c>
      <c r="F6400" s="270">
        <v>243.10509999999996</v>
      </c>
      <c r="G6400" s="270">
        <v>3242.0946499999995</v>
      </c>
      <c r="H6400" s="270">
        <v>29336.995200000001</v>
      </c>
    </row>
    <row r="6401" spans="1:8">
      <c r="A6401" s="268">
        <v>42271</v>
      </c>
      <c r="B6401" s="269" t="s">
        <v>199</v>
      </c>
      <c r="C6401" s="270">
        <v>13946.91135</v>
      </c>
      <c r="D6401" s="270">
        <v>5463.5356499999998</v>
      </c>
      <c r="E6401" s="270">
        <v>2442.4868999999999</v>
      </c>
      <c r="F6401" s="270">
        <v>205.50024999999999</v>
      </c>
      <c r="G6401" s="270">
        <v>2740.5946499999995</v>
      </c>
      <c r="H6401" s="270">
        <v>24799.028799999996</v>
      </c>
    </row>
    <row r="6402" spans="1:8">
      <c r="A6402" s="268">
        <v>42271</v>
      </c>
      <c r="B6402" s="269" t="s">
        <v>200</v>
      </c>
      <c r="C6402" s="270">
        <v>10614.236449999999</v>
      </c>
      <c r="D6402" s="270">
        <v>4158.0002500000001</v>
      </c>
      <c r="E6402" s="270">
        <v>1858.8446000000001</v>
      </c>
      <c r="F6402" s="270">
        <v>156.39490000000001</v>
      </c>
      <c r="G6402" s="270">
        <v>2085.7172499999997</v>
      </c>
      <c r="H6402" s="270">
        <v>18873.193449999999</v>
      </c>
    </row>
    <row r="6403" spans="1:8">
      <c r="A6403" s="268">
        <v>42271</v>
      </c>
      <c r="B6403" s="269" t="s">
        <v>201</v>
      </c>
      <c r="C6403" s="270">
        <v>5561.3051999999998</v>
      </c>
      <c r="D6403" s="270">
        <v>2178.57465</v>
      </c>
      <c r="E6403" s="270">
        <v>973.93764999999996</v>
      </c>
      <c r="F6403" s="270">
        <v>81.942549999999997</v>
      </c>
      <c r="G6403" s="270">
        <v>1092.80675</v>
      </c>
      <c r="H6403" s="270">
        <v>9888.5668000000005</v>
      </c>
    </row>
    <row r="6404" spans="1:8">
      <c r="A6404" s="268">
        <v>42271</v>
      </c>
      <c r="B6404" s="269" t="s">
        <v>202</v>
      </c>
      <c r="C6404" s="270">
        <v>2269.7107999999998</v>
      </c>
      <c r="D6404" s="270">
        <v>889.13229999999999</v>
      </c>
      <c r="E6404" s="270">
        <v>397.4889</v>
      </c>
      <c r="F6404" s="270">
        <v>33.443249999999999</v>
      </c>
      <c r="G6404" s="270">
        <v>446.00264999999996</v>
      </c>
      <c r="H6404" s="270">
        <v>4035.7779</v>
      </c>
    </row>
    <row r="6405" spans="1:8">
      <c r="A6405" s="268">
        <v>42271</v>
      </c>
      <c r="B6405" s="269" t="s">
        <v>203</v>
      </c>
      <c r="C6405" s="270">
        <v>282.43035000000003</v>
      </c>
      <c r="D6405" s="270">
        <v>110.63855000000001</v>
      </c>
      <c r="E6405" s="270">
        <v>49.461499999999994</v>
      </c>
      <c r="F6405" s="270">
        <v>4.1616</v>
      </c>
      <c r="G6405" s="270">
        <v>55.498199999999997</v>
      </c>
      <c r="H6405" s="270">
        <v>502.1902</v>
      </c>
    </row>
    <row r="6406" spans="1:8">
      <c r="A6406" s="268">
        <v>42271</v>
      </c>
      <c r="B6406" s="269" t="s">
        <v>204</v>
      </c>
      <c r="C6406" s="270">
        <v>10.27055</v>
      </c>
      <c r="D6406" s="270">
        <v>4.0230499999999996</v>
      </c>
      <c r="E6406" s="270">
        <v>1.7986</v>
      </c>
      <c r="F6406" s="270">
        <v>0.15129999999999999</v>
      </c>
      <c r="G6406" s="270">
        <v>2.0179</v>
      </c>
      <c r="H6406" s="270">
        <v>18.261399999999998</v>
      </c>
    </row>
    <row r="6407" spans="1:8">
      <c r="A6407" s="268">
        <v>42271</v>
      </c>
      <c r="B6407" s="269" t="s">
        <v>205</v>
      </c>
      <c r="C6407" s="270">
        <v>0</v>
      </c>
      <c r="D6407" s="270">
        <v>0</v>
      </c>
      <c r="E6407" s="270">
        <v>0</v>
      </c>
      <c r="F6407" s="270">
        <v>0</v>
      </c>
      <c r="G6407" s="270">
        <v>0</v>
      </c>
      <c r="H6407" s="270">
        <v>0</v>
      </c>
    </row>
    <row r="6408" spans="1:8">
      <c r="A6408" s="268">
        <v>42271</v>
      </c>
      <c r="B6408" s="269" t="s">
        <v>71</v>
      </c>
      <c r="C6408" s="270">
        <v>0</v>
      </c>
      <c r="D6408" s="270">
        <v>0</v>
      </c>
      <c r="E6408" s="270">
        <v>0</v>
      </c>
      <c r="F6408" s="270">
        <v>0</v>
      </c>
      <c r="G6408" s="270">
        <v>0</v>
      </c>
      <c r="H6408" s="270">
        <v>0</v>
      </c>
    </row>
    <row r="6409" spans="1:8">
      <c r="A6409" s="268">
        <v>42271</v>
      </c>
      <c r="B6409" s="269" t="s">
        <v>206</v>
      </c>
      <c r="C6409" s="270">
        <v>0</v>
      </c>
      <c r="D6409" s="270">
        <v>0</v>
      </c>
      <c r="E6409" s="270">
        <v>0</v>
      </c>
      <c r="F6409" s="270">
        <v>0</v>
      </c>
      <c r="G6409" s="270">
        <v>0</v>
      </c>
      <c r="H6409" s="270">
        <v>0</v>
      </c>
    </row>
    <row r="6410" spans="1:8">
      <c r="A6410" s="268">
        <v>42272</v>
      </c>
      <c r="B6410" s="269" t="s">
        <v>185</v>
      </c>
      <c r="C6410" s="270">
        <v>0</v>
      </c>
      <c r="D6410" s="270">
        <v>0</v>
      </c>
      <c r="E6410" s="270">
        <v>0</v>
      </c>
      <c r="F6410" s="270">
        <v>0</v>
      </c>
      <c r="G6410" s="270">
        <v>0</v>
      </c>
      <c r="H6410" s="270">
        <v>0</v>
      </c>
    </row>
    <row r="6411" spans="1:8">
      <c r="A6411" s="268">
        <v>42272</v>
      </c>
      <c r="B6411" s="269" t="s">
        <v>186</v>
      </c>
      <c r="C6411" s="270">
        <v>0</v>
      </c>
      <c r="D6411" s="270">
        <v>0</v>
      </c>
      <c r="E6411" s="270">
        <v>0</v>
      </c>
      <c r="F6411" s="270">
        <v>0</v>
      </c>
      <c r="G6411" s="270">
        <v>0</v>
      </c>
      <c r="H6411" s="270">
        <v>0</v>
      </c>
    </row>
    <row r="6412" spans="1:8">
      <c r="A6412" s="268">
        <v>42272</v>
      </c>
      <c r="B6412" s="269" t="s">
        <v>187</v>
      </c>
      <c r="C6412" s="270">
        <v>0</v>
      </c>
      <c r="D6412" s="270">
        <v>0</v>
      </c>
      <c r="E6412" s="270">
        <v>0</v>
      </c>
      <c r="F6412" s="270">
        <v>0</v>
      </c>
      <c r="G6412" s="270">
        <v>0</v>
      </c>
      <c r="H6412" s="270">
        <v>0</v>
      </c>
    </row>
    <row r="6413" spans="1:8">
      <c r="A6413" s="268">
        <v>42272</v>
      </c>
      <c r="B6413" s="269" t="s">
        <v>188</v>
      </c>
      <c r="C6413" s="270">
        <v>0</v>
      </c>
      <c r="D6413" s="270">
        <v>0</v>
      </c>
      <c r="E6413" s="270">
        <v>0</v>
      </c>
      <c r="F6413" s="270">
        <v>0</v>
      </c>
      <c r="G6413" s="270">
        <v>0</v>
      </c>
      <c r="H6413" s="270">
        <v>0</v>
      </c>
    </row>
    <row r="6414" spans="1:8">
      <c r="A6414" s="268">
        <v>42272</v>
      </c>
      <c r="B6414" s="269" t="s">
        <v>189</v>
      </c>
      <c r="C6414" s="270">
        <v>0</v>
      </c>
      <c r="D6414" s="270">
        <v>0</v>
      </c>
      <c r="E6414" s="270">
        <v>0</v>
      </c>
      <c r="F6414" s="270">
        <v>0</v>
      </c>
      <c r="G6414" s="270">
        <v>0</v>
      </c>
      <c r="H6414" s="270">
        <v>0</v>
      </c>
    </row>
    <row r="6415" spans="1:8">
      <c r="A6415" s="268">
        <v>42272</v>
      </c>
      <c r="B6415" s="269" t="s">
        <v>190</v>
      </c>
      <c r="C6415" s="270">
        <v>0</v>
      </c>
      <c r="D6415" s="270">
        <v>0</v>
      </c>
      <c r="E6415" s="270">
        <v>0</v>
      </c>
      <c r="F6415" s="270">
        <v>0</v>
      </c>
      <c r="G6415" s="270">
        <v>0</v>
      </c>
      <c r="H6415" s="270">
        <v>0</v>
      </c>
    </row>
    <row r="6416" spans="1:8">
      <c r="A6416" s="268">
        <v>42272</v>
      </c>
      <c r="B6416" s="269" t="s">
        <v>191</v>
      </c>
      <c r="C6416" s="270">
        <v>0</v>
      </c>
      <c r="D6416" s="270">
        <v>0</v>
      </c>
      <c r="E6416" s="270">
        <v>0</v>
      </c>
      <c r="F6416" s="270">
        <v>0</v>
      </c>
      <c r="G6416" s="270">
        <v>0</v>
      </c>
      <c r="H6416" s="270">
        <v>0</v>
      </c>
    </row>
    <row r="6417" spans="1:8">
      <c r="A6417" s="268">
        <v>42272</v>
      </c>
      <c r="B6417" s="269" t="s">
        <v>192</v>
      </c>
      <c r="C6417" s="270">
        <v>133.51205000000002</v>
      </c>
      <c r="D6417" s="270">
        <v>52.302199999999999</v>
      </c>
      <c r="E6417" s="270">
        <v>23.381799999999998</v>
      </c>
      <c r="F6417" s="270">
        <v>1.9669000000000001</v>
      </c>
      <c r="G6417" s="270">
        <v>26.235249999999997</v>
      </c>
      <c r="H6417" s="270">
        <v>237.39820000000003</v>
      </c>
    </row>
    <row r="6418" spans="1:8">
      <c r="A6418" s="268">
        <v>42272</v>
      </c>
      <c r="B6418" s="269" t="s">
        <v>193</v>
      </c>
      <c r="C6418" s="270">
        <v>2002.6858500000001</v>
      </c>
      <c r="D6418" s="270">
        <v>784.52790000000005</v>
      </c>
      <c r="E6418" s="270">
        <v>350.7253</v>
      </c>
      <c r="F6418" s="270">
        <v>29.508600000000001</v>
      </c>
      <c r="G6418" s="270">
        <v>393.53129999999999</v>
      </c>
      <c r="H6418" s="270">
        <v>3560.9789499999997</v>
      </c>
    </row>
    <row r="6419" spans="1:8">
      <c r="A6419" s="268">
        <v>42272</v>
      </c>
      <c r="B6419" s="269" t="s">
        <v>65</v>
      </c>
      <c r="C6419" s="270">
        <v>6146.7052999999996</v>
      </c>
      <c r="D6419" s="270">
        <v>2407.8987000000002</v>
      </c>
      <c r="E6419" s="270">
        <v>1076.4570000000001</v>
      </c>
      <c r="F6419" s="270">
        <v>90.568349999999995</v>
      </c>
      <c r="G6419" s="270">
        <v>1207.8389500000001</v>
      </c>
      <c r="H6419" s="270">
        <v>10929.4683</v>
      </c>
    </row>
    <row r="6420" spans="1:8">
      <c r="A6420" s="268">
        <v>42272</v>
      </c>
      <c r="B6420" s="269" t="s">
        <v>194</v>
      </c>
      <c r="C6420" s="270">
        <v>10557.749699999998</v>
      </c>
      <c r="D6420" s="270">
        <v>4135.8721999999998</v>
      </c>
      <c r="E6420" s="270">
        <v>1848.9522999999997</v>
      </c>
      <c r="F6420" s="270">
        <v>155.56274999999999</v>
      </c>
      <c r="G6420" s="270">
        <v>2074.6179499999998</v>
      </c>
      <c r="H6420" s="270">
        <v>18772.7549</v>
      </c>
    </row>
    <row r="6421" spans="1:8">
      <c r="A6421" s="268">
        <v>42272</v>
      </c>
      <c r="B6421" s="269" t="s">
        <v>195</v>
      </c>
      <c r="C6421" s="270">
        <v>13982.856999999998</v>
      </c>
      <c r="D6421" s="270">
        <v>5477.6167500000001</v>
      </c>
      <c r="E6421" s="270">
        <v>2448.7820000000002</v>
      </c>
      <c r="F6421" s="270">
        <v>206.02979999999999</v>
      </c>
      <c r="G6421" s="270">
        <v>2747.6581500000002</v>
      </c>
      <c r="H6421" s="270">
        <v>24862.9437</v>
      </c>
    </row>
    <row r="6422" spans="1:8">
      <c r="A6422" s="268">
        <v>42272</v>
      </c>
      <c r="B6422" s="269" t="s">
        <v>196</v>
      </c>
      <c r="C6422" s="270">
        <v>15805.8146</v>
      </c>
      <c r="D6422" s="270">
        <v>6191.7391500000003</v>
      </c>
      <c r="E6422" s="270">
        <v>2768.0326500000001</v>
      </c>
      <c r="F6422" s="270">
        <v>232.89064999999997</v>
      </c>
      <c r="G6422" s="270">
        <v>3105.8727999999996</v>
      </c>
      <c r="H6422" s="270">
        <v>28104.349850000006</v>
      </c>
    </row>
    <row r="6423" spans="1:8">
      <c r="A6423" s="268">
        <v>42272</v>
      </c>
      <c r="B6423" s="269" t="s">
        <v>197</v>
      </c>
      <c r="C6423" s="270">
        <v>17089.587449999999</v>
      </c>
      <c r="D6423" s="270">
        <v>6694.6416499999996</v>
      </c>
      <c r="E6423" s="270">
        <v>2992.8559500000001</v>
      </c>
      <c r="F6423" s="270">
        <v>251.80654999999999</v>
      </c>
      <c r="G6423" s="270">
        <v>3358.1366499999999</v>
      </c>
      <c r="H6423" s="270">
        <v>30387.028249999999</v>
      </c>
    </row>
    <row r="6424" spans="1:8">
      <c r="A6424" s="268">
        <v>42272</v>
      </c>
      <c r="B6424" s="269" t="s">
        <v>198</v>
      </c>
      <c r="C6424" s="270">
        <v>17300.126499999998</v>
      </c>
      <c r="D6424" s="270">
        <v>6777.1179999999995</v>
      </c>
      <c r="E6424" s="270">
        <v>3029.7272499999999</v>
      </c>
      <c r="F6424" s="270">
        <v>254.90819999999999</v>
      </c>
      <c r="G6424" s="270">
        <v>3399.50785</v>
      </c>
      <c r="H6424" s="270">
        <v>30761.3878</v>
      </c>
    </row>
    <row r="6425" spans="1:8">
      <c r="A6425" s="268">
        <v>42272</v>
      </c>
      <c r="B6425" s="269" t="s">
        <v>199</v>
      </c>
      <c r="C6425" s="270">
        <v>15605.5461</v>
      </c>
      <c r="D6425" s="270">
        <v>6113.2858499999993</v>
      </c>
      <c r="E6425" s="270">
        <v>2732.9599499999999</v>
      </c>
      <c r="F6425" s="270">
        <v>229.93944999999999</v>
      </c>
      <c r="G6425" s="270">
        <v>3066.5194999999999</v>
      </c>
      <c r="H6425" s="270">
        <v>27748.250849999997</v>
      </c>
    </row>
    <row r="6426" spans="1:8">
      <c r="A6426" s="268">
        <v>42272</v>
      </c>
      <c r="B6426" s="269" t="s">
        <v>200</v>
      </c>
      <c r="C6426" s="270">
        <v>12000.7114</v>
      </c>
      <c r="D6426" s="270">
        <v>4701.1349500000006</v>
      </c>
      <c r="E6426" s="270">
        <v>2101.6539000000002</v>
      </c>
      <c r="F6426" s="270">
        <v>176.82379999999998</v>
      </c>
      <c r="G6426" s="270">
        <v>2358.1626500000002</v>
      </c>
      <c r="H6426" s="270">
        <v>21338.486699999998</v>
      </c>
    </row>
    <row r="6427" spans="1:8">
      <c r="A6427" s="268">
        <v>42272</v>
      </c>
      <c r="B6427" s="269" t="s">
        <v>201</v>
      </c>
      <c r="C6427" s="270">
        <v>6187.78665</v>
      </c>
      <c r="D6427" s="270">
        <v>2423.9917500000001</v>
      </c>
      <c r="E6427" s="270">
        <v>1083.6514</v>
      </c>
      <c r="F6427" s="270">
        <v>91.173550000000006</v>
      </c>
      <c r="G6427" s="270">
        <v>1215.9114</v>
      </c>
      <c r="H6427" s="270">
        <v>11002.514750000002</v>
      </c>
    </row>
    <row r="6428" spans="1:8">
      <c r="A6428" s="268">
        <v>42272</v>
      </c>
      <c r="B6428" s="269" t="s">
        <v>202</v>
      </c>
      <c r="C6428" s="270">
        <v>2495.6552499999998</v>
      </c>
      <c r="D6428" s="270">
        <v>977.64279999999985</v>
      </c>
      <c r="E6428" s="270">
        <v>437.05810000000002</v>
      </c>
      <c r="F6428" s="270">
        <v>36.771850000000001</v>
      </c>
      <c r="G6428" s="270">
        <v>490.40069999999997</v>
      </c>
      <c r="H6428" s="270">
        <v>4437.5286999999998</v>
      </c>
    </row>
    <row r="6429" spans="1:8">
      <c r="A6429" s="268">
        <v>42272</v>
      </c>
      <c r="B6429" s="269" t="s">
        <v>203</v>
      </c>
      <c r="C6429" s="270">
        <v>220.80874999999997</v>
      </c>
      <c r="D6429" s="270">
        <v>86.499399999999994</v>
      </c>
      <c r="E6429" s="270">
        <v>38.669899999999998</v>
      </c>
      <c r="F6429" s="270">
        <v>3.2537999999999996</v>
      </c>
      <c r="G6429" s="270">
        <v>43.389099999999999</v>
      </c>
      <c r="H6429" s="270">
        <v>392.62094999999999</v>
      </c>
    </row>
    <row r="6430" spans="1:8">
      <c r="A6430" s="268">
        <v>42272</v>
      </c>
      <c r="B6430" s="269" t="s">
        <v>204</v>
      </c>
      <c r="C6430" s="270">
        <v>5.1348500000000001</v>
      </c>
      <c r="D6430" s="270">
        <v>2.0119500000000001</v>
      </c>
      <c r="E6430" s="270">
        <v>0.89929999999999999</v>
      </c>
      <c r="F6430" s="270">
        <v>7.5649999999999995E-2</v>
      </c>
      <c r="G6430" s="270">
        <v>1.00895</v>
      </c>
      <c r="H6430" s="270">
        <v>9.1307000000000009</v>
      </c>
    </row>
    <row r="6431" spans="1:8">
      <c r="A6431" s="268">
        <v>42272</v>
      </c>
      <c r="B6431" s="269" t="s">
        <v>205</v>
      </c>
      <c r="C6431" s="270">
        <v>0</v>
      </c>
      <c r="D6431" s="270">
        <v>0</v>
      </c>
      <c r="E6431" s="270">
        <v>0</v>
      </c>
      <c r="F6431" s="270">
        <v>0</v>
      </c>
      <c r="G6431" s="270">
        <v>0</v>
      </c>
      <c r="H6431" s="270">
        <v>0</v>
      </c>
    </row>
    <row r="6432" spans="1:8">
      <c r="A6432" s="268">
        <v>42272</v>
      </c>
      <c r="B6432" s="269" t="s">
        <v>71</v>
      </c>
      <c r="C6432" s="270">
        <v>0</v>
      </c>
      <c r="D6432" s="270">
        <v>0</v>
      </c>
      <c r="E6432" s="270">
        <v>0</v>
      </c>
      <c r="F6432" s="270">
        <v>0</v>
      </c>
      <c r="G6432" s="270">
        <v>0</v>
      </c>
      <c r="H6432" s="270">
        <v>0</v>
      </c>
    </row>
    <row r="6433" spans="1:8">
      <c r="A6433" s="268">
        <v>42272</v>
      </c>
      <c r="B6433" s="269" t="s">
        <v>206</v>
      </c>
      <c r="C6433" s="270">
        <v>0</v>
      </c>
      <c r="D6433" s="270">
        <v>0</v>
      </c>
      <c r="E6433" s="270">
        <v>0</v>
      </c>
      <c r="F6433" s="270">
        <v>0</v>
      </c>
      <c r="G6433" s="270">
        <v>0</v>
      </c>
      <c r="H6433" s="270">
        <v>0</v>
      </c>
    </row>
    <row r="6434" spans="1:8">
      <c r="A6434" s="268">
        <v>42273</v>
      </c>
      <c r="B6434" s="269" t="s">
        <v>185</v>
      </c>
      <c r="C6434" s="270">
        <v>0</v>
      </c>
      <c r="D6434" s="270">
        <v>0</v>
      </c>
      <c r="E6434" s="270">
        <v>0</v>
      </c>
      <c r="F6434" s="270">
        <v>0</v>
      </c>
      <c r="G6434" s="270">
        <v>0</v>
      </c>
      <c r="H6434" s="270">
        <v>0</v>
      </c>
    </row>
    <row r="6435" spans="1:8">
      <c r="A6435" s="268">
        <v>42273</v>
      </c>
      <c r="B6435" s="269" t="s">
        <v>186</v>
      </c>
      <c r="C6435" s="270">
        <v>0</v>
      </c>
      <c r="D6435" s="270">
        <v>0</v>
      </c>
      <c r="E6435" s="270">
        <v>0</v>
      </c>
      <c r="F6435" s="270">
        <v>0</v>
      </c>
      <c r="G6435" s="270">
        <v>0</v>
      </c>
      <c r="H6435" s="270">
        <v>0</v>
      </c>
    </row>
    <row r="6436" spans="1:8">
      <c r="A6436" s="268">
        <v>42273</v>
      </c>
      <c r="B6436" s="269" t="s">
        <v>187</v>
      </c>
      <c r="C6436" s="270">
        <v>0</v>
      </c>
      <c r="D6436" s="270">
        <v>0</v>
      </c>
      <c r="E6436" s="270">
        <v>0</v>
      </c>
      <c r="F6436" s="270">
        <v>0</v>
      </c>
      <c r="G6436" s="270">
        <v>0</v>
      </c>
      <c r="H6436" s="270">
        <v>0</v>
      </c>
    </row>
    <row r="6437" spans="1:8">
      <c r="A6437" s="268">
        <v>42273</v>
      </c>
      <c r="B6437" s="269" t="s">
        <v>188</v>
      </c>
      <c r="C6437" s="270">
        <v>0</v>
      </c>
      <c r="D6437" s="270">
        <v>0</v>
      </c>
      <c r="E6437" s="270">
        <v>0</v>
      </c>
      <c r="F6437" s="270">
        <v>0</v>
      </c>
      <c r="G6437" s="270">
        <v>0</v>
      </c>
      <c r="H6437" s="270">
        <v>0</v>
      </c>
    </row>
    <row r="6438" spans="1:8">
      <c r="A6438" s="268">
        <v>42273</v>
      </c>
      <c r="B6438" s="269" t="s">
        <v>189</v>
      </c>
      <c r="C6438" s="270">
        <v>0</v>
      </c>
      <c r="D6438" s="270">
        <v>0</v>
      </c>
      <c r="E6438" s="270">
        <v>0</v>
      </c>
      <c r="F6438" s="270">
        <v>0</v>
      </c>
      <c r="G6438" s="270">
        <v>0</v>
      </c>
      <c r="H6438" s="270">
        <v>0</v>
      </c>
    </row>
    <row r="6439" spans="1:8">
      <c r="A6439" s="268">
        <v>42273</v>
      </c>
      <c r="B6439" s="269" t="s">
        <v>190</v>
      </c>
      <c r="C6439" s="270">
        <v>0</v>
      </c>
      <c r="D6439" s="270">
        <v>0</v>
      </c>
      <c r="E6439" s="270">
        <v>0</v>
      </c>
      <c r="F6439" s="270">
        <v>0</v>
      </c>
      <c r="G6439" s="270">
        <v>0</v>
      </c>
      <c r="H6439" s="270">
        <v>0</v>
      </c>
    </row>
    <row r="6440" spans="1:8">
      <c r="A6440" s="268">
        <v>42273</v>
      </c>
      <c r="B6440" s="269" t="s">
        <v>191</v>
      </c>
      <c r="C6440" s="270">
        <v>0</v>
      </c>
      <c r="D6440" s="270">
        <v>0</v>
      </c>
      <c r="E6440" s="270">
        <v>0</v>
      </c>
      <c r="F6440" s="270">
        <v>0</v>
      </c>
      <c r="G6440" s="270">
        <v>0</v>
      </c>
      <c r="H6440" s="270">
        <v>0</v>
      </c>
    </row>
    <row r="6441" spans="1:8">
      <c r="A6441" s="268">
        <v>42273</v>
      </c>
      <c r="B6441" s="269" t="s">
        <v>192</v>
      </c>
      <c r="C6441" s="270">
        <v>179.72825</v>
      </c>
      <c r="D6441" s="270">
        <v>70.406350000000003</v>
      </c>
      <c r="E6441" s="270">
        <v>31.4755</v>
      </c>
      <c r="F6441" s="270">
        <v>2.6486000000000001</v>
      </c>
      <c r="G6441" s="270">
        <v>35.316649999999996</v>
      </c>
      <c r="H6441" s="270">
        <v>319.57535000000001</v>
      </c>
    </row>
    <row r="6442" spans="1:8">
      <c r="A6442" s="268">
        <v>42273</v>
      </c>
      <c r="B6442" s="269" t="s">
        <v>193</v>
      </c>
      <c r="C6442" s="270">
        <v>1735.6608999999999</v>
      </c>
      <c r="D6442" s="270">
        <v>679.92434999999989</v>
      </c>
      <c r="E6442" s="270">
        <v>303.96169999999995</v>
      </c>
      <c r="F6442" s="270">
        <v>25.57395</v>
      </c>
      <c r="G6442" s="270">
        <v>341.06079999999997</v>
      </c>
      <c r="H6442" s="270">
        <v>3086.1816999999996</v>
      </c>
    </row>
    <row r="6443" spans="1:8">
      <c r="A6443" s="268">
        <v>42273</v>
      </c>
      <c r="B6443" s="269" t="s">
        <v>65</v>
      </c>
      <c r="C6443" s="270">
        <v>5078.60635</v>
      </c>
      <c r="D6443" s="270">
        <v>1989.4836499999999</v>
      </c>
      <c r="E6443" s="270">
        <v>889.40344999999991</v>
      </c>
      <c r="F6443" s="270">
        <v>74.830600000000004</v>
      </c>
      <c r="G6443" s="270">
        <v>997.95609999999999</v>
      </c>
      <c r="H6443" s="270">
        <v>9030.2801500000005</v>
      </c>
    </row>
    <row r="6444" spans="1:8">
      <c r="A6444" s="268">
        <v>42273</v>
      </c>
      <c r="B6444" s="269" t="s">
        <v>194</v>
      </c>
      <c r="C6444" s="270">
        <v>8745.0626499999998</v>
      </c>
      <c r="D6444" s="270">
        <v>3425.7737000000002</v>
      </c>
      <c r="E6444" s="270">
        <v>1531.5002500000001</v>
      </c>
      <c r="F6444" s="270">
        <v>128.85405</v>
      </c>
      <c r="G6444" s="270">
        <v>1718.4212</v>
      </c>
      <c r="H6444" s="270">
        <v>15549.611849999999</v>
      </c>
    </row>
    <row r="6445" spans="1:8">
      <c r="A6445" s="268">
        <v>42273</v>
      </c>
      <c r="B6445" s="269" t="s">
        <v>195</v>
      </c>
      <c r="C6445" s="270">
        <v>12637.462549999998</v>
      </c>
      <c r="D6445" s="270">
        <v>4950.5751</v>
      </c>
      <c r="E6445" s="270">
        <v>2213.1671000000001</v>
      </c>
      <c r="F6445" s="270">
        <v>186.20609999999999</v>
      </c>
      <c r="G6445" s="270">
        <v>2483.2852000000003</v>
      </c>
      <c r="H6445" s="270">
        <v>22470.696049999999</v>
      </c>
    </row>
    <row r="6446" spans="1:8">
      <c r="A6446" s="268">
        <v>42273</v>
      </c>
      <c r="B6446" s="269" t="s">
        <v>196</v>
      </c>
      <c r="C6446" s="270">
        <v>15292.30495</v>
      </c>
      <c r="D6446" s="270">
        <v>5990.5781499999994</v>
      </c>
      <c r="E6446" s="270">
        <v>2678.1026499999998</v>
      </c>
      <c r="F6446" s="270">
        <v>225.32395</v>
      </c>
      <c r="G6446" s="270">
        <v>3004.96675</v>
      </c>
      <c r="H6446" s="270">
        <v>27191.276450000001</v>
      </c>
    </row>
    <row r="6447" spans="1:8">
      <c r="A6447" s="268">
        <v>42273</v>
      </c>
      <c r="B6447" s="269" t="s">
        <v>197</v>
      </c>
      <c r="C6447" s="270">
        <v>15954.732050000001</v>
      </c>
      <c r="D6447" s="270">
        <v>6250.0754999999999</v>
      </c>
      <c r="E6447" s="270">
        <v>2794.1115</v>
      </c>
      <c r="F6447" s="270">
        <v>235.08449999999999</v>
      </c>
      <c r="G6447" s="270">
        <v>3135.1348999999996</v>
      </c>
      <c r="H6447" s="270">
        <v>28369.138449999995</v>
      </c>
    </row>
    <row r="6448" spans="1:8">
      <c r="A6448" s="268">
        <v>42273</v>
      </c>
      <c r="B6448" s="269" t="s">
        <v>198</v>
      </c>
      <c r="C6448" s="270">
        <v>15538.789649999999</v>
      </c>
      <c r="D6448" s="270">
        <v>6087.1347500000002</v>
      </c>
      <c r="E6448" s="270">
        <v>2721.2690499999999</v>
      </c>
      <c r="F6448" s="270">
        <v>228.95600000000002</v>
      </c>
      <c r="G6448" s="270">
        <v>3053.4014499999998</v>
      </c>
      <c r="H6448" s="270">
        <v>27629.550899999998</v>
      </c>
    </row>
    <row r="6449" spans="1:8">
      <c r="A6449" s="268">
        <v>42273</v>
      </c>
      <c r="B6449" s="269" t="s">
        <v>199</v>
      </c>
      <c r="C6449" s="270">
        <v>11898.0093</v>
      </c>
      <c r="D6449" s="270">
        <v>4660.9027500000002</v>
      </c>
      <c r="E6449" s="270">
        <v>2083.6678999999999</v>
      </c>
      <c r="F6449" s="270">
        <v>175.3108</v>
      </c>
      <c r="G6449" s="270">
        <v>2337.9811</v>
      </c>
      <c r="H6449" s="270">
        <v>21155.87185</v>
      </c>
    </row>
    <row r="6450" spans="1:8">
      <c r="A6450" s="268">
        <v>42273</v>
      </c>
      <c r="B6450" s="269" t="s">
        <v>200</v>
      </c>
      <c r="C6450" s="270">
        <v>9109.6540000000005</v>
      </c>
      <c r="D6450" s="270">
        <v>3568.5983499999998</v>
      </c>
      <c r="E6450" s="270">
        <v>1595.3505499999999</v>
      </c>
      <c r="F6450" s="270">
        <v>134.22605000000001</v>
      </c>
      <c r="G6450" s="270">
        <v>1790.0643</v>
      </c>
      <c r="H6450" s="270">
        <v>16197.893250000001</v>
      </c>
    </row>
    <row r="6451" spans="1:8">
      <c r="A6451" s="268">
        <v>42273</v>
      </c>
      <c r="B6451" s="269" t="s">
        <v>201</v>
      </c>
      <c r="C6451" s="270">
        <v>5232.6594999999998</v>
      </c>
      <c r="D6451" s="270">
        <v>2049.8319499999998</v>
      </c>
      <c r="E6451" s="270">
        <v>916.38244999999995</v>
      </c>
      <c r="F6451" s="270">
        <v>77.100099999999998</v>
      </c>
      <c r="G6451" s="270">
        <v>1028.2271499999999</v>
      </c>
      <c r="H6451" s="270">
        <v>9304.201149999999</v>
      </c>
    </row>
    <row r="6452" spans="1:8">
      <c r="A6452" s="268">
        <v>42273</v>
      </c>
      <c r="B6452" s="269" t="s">
        <v>202</v>
      </c>
      <c r="C6452" s="270">
        <v>1899.9845999999998</v>
      </c>
      <c r="D6452" s="270">
        <v>744.29570000000001</v>
      </c>
      <c r="E6452" s="270">
        <v>332.73930000000001</v>
      </c>
      <c r="F6452" s="270">
        <v>27.9956</v>
      </c>
      <c r="G6452" s="270">
        <v>373.35059999999999</v>
      </c>
      <c r="H6452" s="270">
        <v>3378.3657999999996</v>
      </c>
    </row>
    <row r="6453" spans="1:8">
      <c r="A6453" s="268">
        <v>42273</v>
      </c>
      <c r="B6453" s="269" t="s">
        <v>203</v>
      </c>
      <c r="C6453" s="270">
        <v>143.7826</v>
      </c>
      <c r="D6453" s="270">
        <v>56.325249999999997</v>
      </c>
      <c r="E6453" s="270">
        <v>25.180399999999999</v>
      </c>
      <c r="F6453" s="270">
        <v>2.1181999999999999</v>
      </c>
      <c r="G6453" s="270">
        <v>28.253149999999998</v>
      </c>
      <c r="H6453" s="270">
        <v>255.65960000000001</v>
      </c>
    </row>
    <row r="6454" spans="1:8">
      <c r="A6454" s="268">
        <v>42273</v>
      </c>
      <c r="B6454" s="269" t="s">
        <v>204</v>
      </c>
      <c r="C6454" s="270">
        <v>0</v>
      </c>
      <c r="D6454" s="270">
        <v>0</v>
      </c>
      <c r="E6454" s="270">
        <v>0</v>
      </c>
      <c r="F6454" s="270">
        <v>0</v>
      </c>
      <c r="G6454" s="270">
        <v>0</v>
      </c>
      <c r="H6454" s="270">
        <v>0</v>
      </c>
    </row>
    <row r="6455" spans="1:8">
      <c r="A6455" s="268">
        <v>42273</v>
      </c>
      <c r="B6455" s="269" t="s">
        <v>205</v>
      </c>
      <c r="C6455" s="270">
        <v>0</v>
      </c>
      <c r="D6455" s="270">
        <v>0</v>
      </c>
      <c r="E6455" s="270">
        <v>0</v>
      </c>
      <c r="F6455" s="270">
        <v>0</v>
      </c>
      <c r="G6455" s="270">
        <v>0</v>
      </c>
      <c r="H6455" s="270">
        <v>0</v>
      </c>
    </row>
    <row r="6456" spans="1:8">
      <c r="A6456" s="268">
        <v>42273</v>
      </c>
      <c r="B6456" s="269" t="s">
        <v>71</v>
      </c>
      <c r="C6456" s="270">
        <v>0</v>
      </c>
      <c r="D6456" s="270">
        <v>0</v>
      </c>
      <c r="E6456" s="270">
        <v>0</v>
      </c>
      <c r="F6456" s="270">
        <v>0</v>
      </c>
      <c r="G6456" s="270">
        <v>0</v>
      </c>
      <c r="H6456" s="270">
        <v>0</v>
      </c>
    </row>
    <row r="6457" spans="1:8">
      <c r="A6457" s="268">
        <v>42273</v>
      </c>
      <c r="B6457" s="269" t="s">
        <v>206</v>
      </c>
      <c r="C6457" s="270">
        <v>0</v>
      </c>
      <c r="D6457" s="270">
        <v>0</v>
      </c>
      <c r="E6457" s="270">
        <v>0</v>
      </c>
      <c r="F6457" s="270">
        <v>0</v>
      </c>
      <c r="G6457" s="270">
        <v>0</v>
      </c>
      <c r="H6457" s="270">
        <v>0</v>
      </c>
    </row>
    <row r="6458" spans="1:8">
      <c r="A6458" s="268">
        <v>42274</v>
      </c>
      <c r="B6458" s="269" t="s">
        <v>185</v>
      </c>
      <c r="C6458" s="270">
        <v>0</v>
      </c>
      <c r="D6458" s="270">
        <v>0</v>
      </c>
      <c r="E6458" s="270">
        <v>0</v>
      </c>
      <c r="F6458" s="270">
        <v>0</v>
      </c>
      <c r="G6458" s="270">
        <v>0</v>
      </c>
      <c r="H6458" s="270">
        <v>0</v>
      </c>
    </row>
    <row r="6459" spans="1:8">
      <c r="A6459" s="268">
        <v>42274</v>
      </c>
      <c r="B6459" s="269" t="s">
        <v>186</v>
      </c>
      <c r="C6459" s="270">
        <v>0</v>
      </c>
      <c r="D6459" s="270">
        <v>0</v>
      </c>
      <c r="E6459" s="270">
        <v>0</v>
      </c>
      <c r="F6459" s="270">
        <v>0</v>
      </c>
      <c r="G6459" s="270">
        <v>0</v>
      </c>
      <c r="H6459" s="270">
        <v>0</v>
      </c>
    </row>
    <row r="6460" spans="1:8">
      <c r="A6460" s="268">
        <v>42274</v>
      </c>
      <c r="B6460" s="269" t="s">
        <v>187</v>
      </c>
      <c r="C6460" s="270">
        <v>0</v>
      </c>
      <c r="D6460" s="270">
        <v>0</v>
      </c>
      <c r="E6460" s="270">
        <v>0</v>
      </c>
      <c r="F6460" s="270">
        <v>0</v>
      </c>
      <c r="G6460" s="270">
        <v>0</v>
      </c>
      <c r="H6460" s="270">
        <v>0</v>
      </c>
    </row>
    <row r="6461" spans="1:8">
      <c r="A6461" s="268">
        <v>42274</v>
      </c>
      <c r="B6461" s="269" t="s">
        <v>188</v>
      </c>
      <c r="C6461" s="270">
        <v>0</v>
      </c>
      <c r="D6461" s="270">
        <v>0</v>
      </c>
      <c r="E6461" s="270">
        <v>0</v>
      </c>
      <c r="F6461" s="270">
        <v>0</v>
      </c>
      <c r="G6461" s="270">
        <v>0</v>
      </c>
      <c r="H6461" s="270">
        <v>0</v>
      </c>
    </row>
    <row r="6462" spans="1:8">
      <c r="A6462" s="268">
        <v>42274</v>
      </c>
      <c r="B6462" s="269" t="s">
        <v>189</v>
      </c>
      <c r="C6462" s="270">
        <v>0</v>
      </c>
      <c r="D6462" s="270">
        <v>0</v>
      </c>
      <c r="E6462" s="270">
        <v>0</v>
      </c>
      <c r="F6462" s="270">
        <v>0</v>
      </c>
      <c r="G6462" s="270">
        <v>0</v>
      </c>
      <c r="H6462" s="270">
        <v>0</v>
      </c>
    </row>
    <row r="6463" spans="1:8">
      <c r="A6463" s="268">
        <v>42274</v>
      </c>
      <c r="B6463" s="269" t="s">
        <v>190</v>
      </c>
      <c r="C6463" s="270">
        <v>0</v>
      </c>
      <c r="D6463" s="270">
        <v>0</v>
      </c>
      <c r="E6463" s="270">
        <v>0</v>
      </c>
      <c r="F6463" s="270">
        <v>0</v>
      </c>
      <c r="G6463" s="270">
        <v>0</v>
      </c>
      <c r="H6463" s="270">
        <v>0</v>
      </c>
    </row>
    <row r="6464" spans="1:8">
      <c r="A6464" s="268">
        <v>42274</v>
      </c>
      <c r="B6464" s="269" t="s">
        <v>191</v>
      </c>
      <c r="C6464" s="270">
        <v>0</v>
      </c>
      <c r="D6464" s="270">
        <v>0</v>
      </c>
      <c r="E6464" s="270">
        <v>0</v>
      </c>
      <c r="F6464" s="270">
        <v>0</v>
      </c>
      <c r="G6464" s="270">
        <v>0</v>
      </c>
      <c r="H6464" s="270">
        <v>0</v>
      </c>
    </row>
    <row r="6465" spans="1:8">
      <c r="A6465" s="268">
        <v>42274</v>
      </c>
      <c r="B6465" s="269" t="s">
        <v>192</v>
      </c>
      <c r="C6465" s="270">
        <v>195.13364999999999</v>
      </c>
      <c r="D6465" s="270">
        <v>76.44135</v>
      </c>
      <c r="E6465" s="270">
        <v>34.173400000000001</v>
      </c>
      <c r="F6465" s="270">
        <v>2.8755500000000001</v>
      </c>
      <c r="G6465" s="270">
        <v>38.344349999999999</v>
      </c>
      <c r="H6465" s="270">
        <v>346.9683</v>
      </c>
    </row>
    <row r="6466" spans="1:8">
      <c r="A6466" s="268">
        <v>42274</v>
      </c>
      <c r="B6466" s="269" t="s">
        <v>193</v>
      </c>
      <c r="C6466" s="270">
        <v>1581.6085999999998</v>
      </c>
      <c r="D6466" s="270">
        <v>619.57605000000001</v>
      </c>
      <c r="E6466" s="270">
        <v>276.98270000000002</v>
      </c>
      <c r="F6466" s="270">
        <v>23.304449999999999</v>
      </c>
      <c r="G6466" s="270">
        <v>310.78890000000001</v>
      </c>
      <c r="H6466" s="270">
        <v>2812.2606999999998</v>
      </c>
    </row>
    <row r="6467" spans="1:8">
      <c r="A6467" s="268">
        <v>42274</v>
      </c>
      <c r="B6467" s="269" t="s">
        <v>65</v>
      </c>
      <c r="C6467" s="270">
        <v>5843.7355500000003</v>
      </c>
      <c r="D6467" s="270">
        <v>2289.2132000000001</v>
      </c>
      <c r="E6467" s="270">
        <v>1023.3983000000001</v>
      </c>
      <c r="F6467" s="270">
        <v>86.104150000000004</v>
      </c>
      <c r="G6467" s="270">
        <v>1148.30495</v>
      </c>
      <c r="H6467" s="270">
        <v>10390.756149999999</v>
      </c>
    </row>
    <row r="6468" spans="1:8">
      <c r="A6468" s="268">
        <v>42274</v>
      </c>
      <c r="B6468" s="269" t="s">
        <v>194</v>
      </c>
      <c r="C6468" s="270">
        <v>10105.861649999999</v>
      </c>
      <c r="D6468" s="270">
        <v>3958.8503499999997</v>
      </c>
      <c r="E6468" s="270">
        <v>1769.8138999999999</v>
      </c>
      <c r="F6468" s="270">
        <v>148.90469999999999</v>
      </c>
      <c r="G6468" s="270">
        <v>1985.8210000000001</v>
      </c>
      <c r="H6468" s="270">
        <v>17969.2516</v>
      </c>
    </row>
    <row r="6469" spans="1:8">
      <c r="A6469" s="268">
        <v>42274</v>
      </c>
      <c r="B6469" s="269" t="s">
        <v>195</v>
      </c>
      <c r="C6469" s="270">
        <v>13869.88435</v>
      </c>
      <c r="D6469" s="270">
        <v>5433.3614999999991</v>
      </c>
      <c r="E6469" s="270">
        <v>2428.9973999999997</v>
      </c>
      <c r="F6469" s="270">
        <v>204.3655</v>
      </c>
      <c r="G6469" s="270">
        <v>2725.4587000000001</v>
      </c>
      <c r="H6469" s="270">
        <v>24662.067449999999</v>
      </c>
    </row>
    <row r="6470" spans="1:8">
      <c r="A6470" s="268">
        <v>42274</v>
      </c>
      <c r="B6470" s="269" t="s">
        <v>196</v>
      </c>
      <c r="C6470" s="270">
        <v>15487.438599999999</v>
      </c>
      <c r="D6470" s="270">
        <v>6067.01865</v>
      </c>
      <c r="E6470" s="270">
        <v>2712.2760499999999</v>
      </c>
      <c r="F6470" s="270">
        <v>228.19950000000003</v>
      </c>
      <c r="G6470" s="270">
        <v>3043.3110999999999</v>
      </c>
      <c r="H6470" s="270">
        <v>27538.243900000001</v>
      </c>
    </row>
    <row r="6471" spans="1:8">
      <c r="A6471" s="268">
        <v>42274</v>
      </c>
      <c r="B6471" s="269" t="s">
        <v>197</v>
      </c>
      <c r="C6471" s="270">
        <v>16344.99935</v>
      </c>
      <c r="D6471" s="270">
        <v>6402.9582</v>
      </c>
      <c r="E6471" s="270">
        <v>2862.4582999999998</v>
      </c>
      <c r="F6471" s="270">
        <v>240.83474999999999</v>
      </c>
      <c r="G6471" s="270">
        <v>3211.8235999999997</v>
      </c>
      <c r="H6471" s="270">
        <v>29063.074199999999</v>
      </c>
    </row>
    <row r="6472" spans="1:8">
      <c r="A6472" s="268">
        <v>42274</v>
      </c>
      <c r="B6472" s="269" t="s">
        <v>198</v>
      </c>
      <c r="C6472" s="270">
        <v>15672.3017</v>
      </c>
      <c r="D6472" s="270">
        <v>6139.4369500000003</v>
      </c>
      <c r="E6472" s="270">
        <v>2744.65085</v>
      </c>
      <c r="F6472" s="270">
        <v>230.92289999999997</v>
      </c>
      <c r="G6472" s="270">
        <v>3079.6367</v>
      </c>
      <c r="H6472" s="270">
        <v>27866.949099999998</v>
      </c>
    </row>
    <row r="6473" spans="1:8">
      <c r="A6473" s="268">
        <v>42274</v>
      </c>
      <c r="B6473" s="269" t="s">
        <v>199</v>
      </c>
      <c r="C6473" s="270">
        <v>11507.742</v>
      </c>
      <c r="D6473" s="270">
        <v>4508.0200500000001</v>
      </c>
      <c r="E6473" s="270">
        <v>2015.32195</v>
      </c>
      <c r="F6473" s="270">
        <v>169.56055000000001</v>
      </c>
      <c r="G6473" s="270">
        <v>2261.2932499999997</v>
      </c>
      <c r="H6473" s="270">
        <v>20461.9378</v>
      </c>
    </row>
    <row r="6474" spans="1:8">
      <c r="A6474" s="268">
        <v>42274</v>
      </c>
      <c r="B6474" s="269" t="s">
        <v>200</v>
      </c>
      <c r="C6474" s="270">
        <v>8837.4941999999992</v>
      </c>
      <c r="D6474" s="270">
        <v>3461.9828499999999</v>
      </c>
      <c r="E6474" s="270">
        <v>1547.6876499999998</v>
      </c>
      <c r="F6474" s="270">
        <v>130.21574999999999</v>
      </c>
      <c r="G6474" s="270">
        <v>1736.5839999999998</v>
      </c>
      <c r="H6474" s="270">
        <v>15713.964449999999</v>
      </c>
    </row>
    <row r="6475" spans="1:8">
      <c r="A6475" s="268">
        <v>42274</v>
      </c>
      <c r="B6475" s="269" t="s">
        <v>201</v>
      </c>
      <c r="C6475" s="270">
        <v>4904.0129499999994</v>
      </c>
      <c r="D6475" s="270">
        <v>1921.0883999999999</v>
      </c>
      <c r="E6475" s="270">
        <v>858.82724999999994</v>
      </c>
      <c r="F6475" s="270">
        <v>72.257649999999998</v>
      </c>
      <c r="G6475" s="270">
        <v>963.64754999999991</v>
      </c>
      <c r="H6475" s="270">
        <v>8719.8337999999985</v>
      </c>
    </row>
    <row r="6476" spans="1:8">
      <c r="A6476" s="268">
        <v>42274</v>
      </c>
      <c r="B6476" s="269" t="s">
        <v>202</v>
      </c>
      <c r="C6476" s="270">
        <v>1571.3380500000001</v>
      </c>
      <c r="D6476" s="270">
        <v>615.553</v>
      </c>
      <c r="E6476" s="270">
        <v>275.1841</v>
      </c>
      <c r="F6476" s="270">
        <v>23.15315</v>
      </c>
      <c r="G6476" s="270">
        <v>308.77099999999996</v>
      </c>
      <c r="H6476" s="270">
        <v>2793.9992999999999</v>
      </c>
    </row>
    <row r="6477" spans="1:8">
      <c r="A6477" s="268">
        <v>42274</v>
      </c>
      <c r="B6477" s="269" t="s">
        <v>203</v>
      </c>
      <c r="C6477" s="270">
        <v>154.05314999999999</v>
      </c>
      <c r="D6477" s="270">
        <v>60.348300000000002</v>
      </c>
      <c r="E6477" s="270">
        <v>26.978999999999999</v>
      </c>
      <c r="F6477" s="270">
        <v>2.2694999999999999</v>
      </c>
      <c r="G6477" s="270">
        <v>30.271899999999995</v>
      </c>
      <c r="H6477" s="270">
        <v>273.92185000000001</v>
      </c>
    </row>
    <row r="6478" spans="1:8">
      <c r="A6478" s="268">
        <v>42274</v>
      </c>
      <c r="B6478" s="269" t="s">
        <v>204</v>
      </c>
      <c r="C6478" s="270">
        <v>5.1348500000000001</v>
      </c>
      <c r="D6478" s="270">
        <v>2.0119500000000001</v>
      </c>
      <c r="E6478" s="270">
        <v>0.89929999999999999</v>
      </c>
      <c r="F6478" s="270">
        <v>7.5649999999999995E-2</v>
      </c>
      <c r="G6478" s="270">
        <v>1.00895</v>
      </c>
      <c r="H6478" s="270">
        <v>9.1307000000000009</v>
      </c>
    </row>
    <row r="6479" spans="1:8">
      <c r="A6479" s="268">
        <v>42274</v>
      </c>
      <c r="B6479" s="269" t="s">
        <v>205</v>
      </c>
      <c r="C6479" s="270">
        <v>0</v>
      </c>
      <c r="D6479" s="270">
        <v>0</v>
      </c>
      <c r="E6479" s="270">
        <v>0</v>
      </c>
      <c r="F6479" s="270">
        <v>0</v>
      </c>
      <c r="G6479" s="270">
        <v>0</v>
      </c>
      <c r="H6479" s="270">
        <v>0</v>
      </c>
    </row>
    <row r="6480" spans="1:8">
      <c r="A6480" s="268">
        <v>42274</v>
      </c>
      <c r="B6480" s="269" t="s">
        <v>71</v>
      </c>
      <c r="C6480" s="270">
        <v>0</v>
      </c>
      <c r="D6480" s="270">
        <v>0</v>
      </c>
      <c r="E6480" s="270">
        <v>0</v>
      </c>
      <c r="F6480" s="270">
        <v>0</v>
      </c>
      <c r="G6480" s="270">
        <v>0</v>
      </c>
      <c r="H6480" s="270">
        <v>0</v>
      </c>
    </row>
    <row r="6481" spans="1:8">
      <c r="A6481" s="268">
        <v>42274</v>
      </c>
      <c r="B6481" s="269" t="s">
        <v>206</v>
      </c>
      <c r="C6481" s="270">
        <v>0</v>
      </c>
      <c r="D6481" s="270">
        <v>0</v>
      </c>
      <c r="E6481" s="270">
        <v>0</v>
      </c>
      <c r="F6481" s="270">
        <v>0</v>
      </c>
      <c r="G6481" s="270">
        <v>0</v>
      </c>
      <c r="H6481" s="270">
        <v>0</v>
      </c>
    </row>
    <row r="6482" spans="1:8">
      <c r="A6482" s="268">
        <v>42275</v>
      </c>
      <c r="B6482" s="269" t="s">
        <v>185</v>
      </c>
      <c r="C6482" s="270">
        <v>0</v>
      </c>
      <c r="D6482" s="270">
        <v>0</v>
      </c>
      <c r="E6482" s="270">
        <v>0</v>
      </c>
      <c r="F6482" s="270">
        <v>0</v>
      </c>
      <c r="G6482" s="270">
        <v>0</v>
      </c>
      <c r="H6482" s="270">
        <v>0</v>
      </c>
    </row>
    <row r="6483" spans="1:8">
      <c r="A6483" s="268">
        <v>42275</v>
      </c>
      <c r="B6483" s="269" t="s">
        <v>186</v>
      </c>
      <c r="C6483" s="270">
        <v>0</v>
      </c>
      <c r="D6483" s="270">
        <v>0</v>
      </c>
      <c r="E6483" s="270">
        <v>0</v>
      </c>
      <c r="F6483" s="270">
        <v>0</v>
      </c>
      <c r="G6483" s="270">
        <v>0</v>
      </c>
      <c r="H6483" s="270">
        <v>0</v>
      </c>
    </row>
    <row r="6484" spans="1:8">
      <c r="A6484" s="268">
        <v>42275</v>
      </c>
      <c r="B6484" s="269" t="s">
        <v>187</v>
      </c>
      <c r="C6484" s="270">
        <v>0</v>
      </c>
      <c r="D6484" s="270">
        <v>0</v>
      </c>
      <c r="E6484" s="270">
        <v>0</v>
      </c>
      <c r="F6484" s="270">
        <v>0</v>
      </c>
      <c r="G6484" s="270">
        <v>0</v>
      </c>
      <c r="H6484" s="270">
        <v>0</v>
      </c>
    </row>
    <row r="6485" spans="1:8">
      <c r="A6485" s="268">
        <v>42275</v>
      </c>
      <c r="B6485" s="269" t="s">
        <v>188</v>
      </c>
      <c r="C6485" s="270">
        <v>0</v>
      </c>
      <c r="D6485" s="270">
        <v>0</v>
      </c>
      <c r="E6485" s="270">
        <v>0</v>
      </c>
      <c r="F6485" s="270">
        <v>0</v>
      </c>
      <c r="G6485" s="270">
        <v>0</v>
      </c>
      <c r="H6485" s="270">
        <v>0</v>
      </c>
    </row>
    <row r="6486" spans="1:8">
      <c r="A6486" s="268">
        <v>42275</v>
      </c>
      <c r="B6486" s="269" t="s">
        <v>189</v>
      </c>
      <c r="C6486" s="270">
        <v>0</v>
      </c>
      <c r="D6486" s="270">
        <v>0</v>
      </c>
      <c r="E6486" s="270">
        <v>0</v>
      </c>
      <c r="F6486" s="270">
        <v>0</v>
      </c>
      <c r="G6486" s="270">
        <v>0</v>
      </c>
      <c r="H6486" s="270">
        <v>0</v>
      </c>
    </row>
    <row r="6487" spans="1:8">
      <c r="A6487" s="268">
        <v>42275</v>
      </c>
      <c r="B6487" s="269" t="s">
        <v>190</v>
      </c>
      <c r="C6487" s="270">
        <v>0</v>
      </c>
      <c r="D6487" s="270">
        <v>0</v>
      </c>
      <c r="E6487" s="270">
        <v>0</v>
      </c>
      <c r="F6487" s="270">
        <v>0</v>
      </c>
      <c r="G6487" s="270">
        <v>0</v>
      </c>
      <c r="H6487" s="270">
        <v>0</v>
      </c>
    </row>
    <row r="6488" spans="1:8">
      <c r="A6488" s="268">
        <v>42275</v>
      </c>
      <c r="B6488" s="269" t="s">
        <v>191</v>
      </c>
      <c r="C6488" s="270">
        <v>0</v>
      </c>
      <c r="D6488" s="270">
        <v>0</v>
      </c>
      <c r="E6488" s="270">
        <v>0</v>
      </c>
      <c r="F6488" s="270">
        <v>0</v>
      </c>
      <c r="G6488" s="270">
        <v>0</v>
      </c>
      <c r="H6488" s="270">
        <v>0</v>
      </c>
    </row>
    <row r="6489" spans="1:8">
      <c r="A6489" s="268">
        <v>42275</v>
      </c>
      <c r="B6489" s="269" t="s">
        <v>192</v>
      </c>
      <c r="C6489" s="270">
        <v>97.566400000000002</v>
      </c>
      <c r="D6489" s="270">
        <v>38.22025</v>
      </c>
      <c r="E6489" s="270">
        <v>17.0867</v>
      </c>
      <c r="F6489" s="270">
        <v>1.4373499999999999</v>
      </c>
      <c r="G6489" s="270">
        <v>19.171749999999999</v>
      </c>
      <c r="H6489" s="270">
        <v>173.48245000000003</v>
      </c>
    </row>
    <row r="6490" spans="1:8">
      <c r="A6490" s="268">
        <v>42275</v>
      </c>
      <c r="B6490" s="269" t="s">
        <v>193</v>
      </c>
      <c r="C6490" s="270">
        <v>1417.28575</v>
      </c>
      <c r="D6490" s="270">
        <v>555.2047</v>
      </c>
      <c r="E6490" s="270">
        <v>248.20595</v>
      </c>
      <c r="F6490" s="270">
        <v>20.8828</v>
      </c>
      <c r="G6490" s="270">
        <v>278.4991</v>
      </c>
      <c r="H6490" s="270">
        <v>2520.0783000000006</v>
      </c>
    </row>
    <row r="6491" spans="1:8">
      <c r="A6491" s="268">
        <v>42275</v>
      </c>
      <c r="B6491" s="269" t="s">
        <v>65</v>
      </c>
      <c r="C6491" s="270">
        <v>5499.6836000000003</v>
      </c>
      <c r="D6491" s="270">
        <v>2154.4355</v>
      </c>
      <c r="E6491" s="270">
        <v>963.14605000000006</v>
      </c>
      <c r="F6491" s="270">
        <v>81.034749999999988</v>
      </c>
      <c r="G6491" s="270">
        <v>1080.6985</v>
      </c>
      <c r="H6491" s="270">
        <v>9778.9984000000004</v>
      </c>
    </row>
    <row r="6492" spans="1:8">
      <c r="A6492" s="268">
        <v>42275</v>
      </c>
      <c r="B6492" s="269" t="s">
        <v>194</v>
      </c>
      <c r="C6492" s="270">
        <v>9320.1930499999999</v>
      </c>
      <c r="D6492" s="270">
        <v>3651.0738500000002</v>
      </c>
      <c r="E6492" s="270">
        <v>1632.2218499999999</v>
      </c>
      <c r="F6492" s="270">
        <v>137.32854999999998</v>
      </c>
      <c r="G6492" s="270">
        <v>1831.4355</v>
      </c>
      <c r="H6492" s="270">
        <v>16572.252799999998</v>
      </c>
    </row>
    <row r="6493" spans="1:8">
      <c r="A6493" s="268">
        <v>42275</v>
      </c>
      <c r="B6493" s="269" t="s">
        <v>195</v>
      </c>
      <c r="C6493" s="270">
        <v>12221.52015</v>
      </c>
      <c r="D6493" s="270">
        <v>4787.6343500000003</v>
      </c>
      <c r="E6493" s="270">
        <v>2140.3237999999997</v>
      </c>
      <c r="F6493" s="270">
        <v>180.07759999999999</v>
      </c>
      <c r="G6493" s="270">
        <v>2401.5517500000001</v>
      </c>
      <c r="H6493" s="270">
        <v>21731.107649999998</v>
      </c>
    </row>
    <row r="6494" spans="1:8">
      <c r="A6494" s="268">
        <v>42275</v>
      </c>
      <c r="B6494" s="269" t="s">
        <v>196</v>
      </c>
      <c r="C6494" s="270">
        <v>14624.743</v>
      </c>
      <c r="D6494" s="270">
        <v>5729.0680000000002</v>
      </c>
      <c r="E6494" s="270">
        <v>2561.1945000000001</v>
      </c>
      <c r="F6494" s="270">
        <v>215.48774999999998</v>
      </c>
      <c r="G6494" s="270">
        <v>2873.7896500000002</v>
      </c>
      <c r="H6494" s="270">
        <v>26004.282900000002</v>
      </c>
    </row>
    <row r="6495" spans="1:8">
      <c r="A6495" s="268">
        <v>42275</v>
      </c>
      <c r="B6495" s="269" t="s">
        <v>197</v>
      </c>
      <c r="C6495" s="270">
        <v>15271.7647</v>
      </c>
      <c r="D6495" s="270">
        <v>5982.5311999999994</v>
      </c>
      <c r="E6495" s="270">
        <v>2674.5054499999997</v>
      </c>
      <c r="F6495" s="270">
        <v>225.02134999999998</v>
      </c>
      <c r="G6495" s="270">
        <v>3000.9309499999999</v>
      </c>
      <c r="H6495" s="270">
        <v>27154.753649999999</v>
      </c>
    </row>
    <row r="6496" spans="1:8">
      <c r="A6496" s="268">
        <v>42275</v>
      </c>
      <c r="B6496" s="269" t="s">
        <v>198</v>
      </c>
      <c r="C6496" s="270">
        <v>12945.567999999999</v>
      </c>
      <c r="D6496" s="270">
        <v>5071.2717000000002</v>
      </c>
      <c r="E6496" s="270">
        <v>2267.1242499999998</v>
      </c>
      <c r="F6496" s="270">
        <v>190.74594999999999</v>
      </c>
      <c r="G6496" s="270">
        <v>2543.8289999999997</v>
      </c>
      <c r="H6496" s="270">
        <v>23018.5389</v>
      </c>
    </row>
    <row r="6497" spans="1:8">
      <c r="A6497" s="268">
        <v>42275</v>
      </c>
      <c r="B6497" s="269" t="s">
        <v>199</v>
      </c>
      <c r="C6497" s="270">
        <v>9499.9213</v>
      </c>
      <c r="D6497" s="270">
        <v>3721.4802000000004</v>
      </c>
      <c r="E6497" s="270">
        <v>1663.6973499999999</v>
      </c>
      <c r="F6497" s="270">
        <v>139.97629999999998</v>
      </c>
      <c r="G6497" s="270">
        <v>1866.75215</v>
      </c>
      <c r="H6497" s="270">
        <v>16891.827300000001</v>
      </c>
    </row>
    <row r="6498" spans="1:8">
      <c r="A6498" s="268">
        <v>42275</v>
      </c>
      <c r="B6498" s="269" t="s">
        <v>200</v>
      </c>
      <c r="C6498" s="270">
        <v>5838.5998499999996</v>
      </c>
      <c r="D6498" s="270">
        <v>2287.2021</v>
      </c>
      <c r="E6498" s="270">
        <v>1022.499</v>
      </c>
      <c r="F6498" s="270">
        <v>86.028499999999994</v>
      </c>
      <c r="G6498" s="270">
        <v>1147.296</v>
      </c>
      <c r="H6498" s="270">
        <v>10381.62545</v>
      </c>
    </row>
    <row r="6499" spans="1:8">
      <c r="A6499" s="268">
        <v>42275</v>
      </c>
      <c r="B6499" s="269" t="s">
        <v>201</v>
      </c>
      <c r="C6499" s="270">
        <v>2711.32915</v>
      </c>
      <c r="D6499" s="270">
        <v>1062.1302499999999</v>
      </c>
      <c r="E6499" s="270">
        <v>474.82784999999996</v>
      </c>
      <c r="F6499" s="270">
        <v>39.949999999999996</v>
      </c>
      <c r="G6499" s="270">
        <v>532.78084999999999</v>
      </c>
      <c r="H6499" s="270">
        <v>4821.0181000000002</v>
      </c>
    </row>
    <row r="6500" spans="1:8">
      <c r="A6500" s="268">
        <v>42275</v>
      </c>
      <c r="B6500" s="269" t="s">
        <v>202</v>
      </c>
      <c r="C6500" s="270">
        <v>934.5868999999999</v>
      </c>
      <c r="D6500" s="270">
        <v>366.11284999999998</v>
      </c>
      <c r="E6500" s="270">
        <v>163.67175</v>
      </c>
      <c r="F6500" s="270">
        <v>13.770849999999999</v>
      </c>
      <c r="G6500" s="270">
        <v>183.64845</v>
      </c>
      <c r="H6500" s="270">
        <v>1661.7908</v>
      </c>
    </row>
    <row r="6501" spans="1:8">
      <c r="A6501" s="268">
        <v>42275</v>
      </c>
      <c r="B6501" s="269" t="s">
        <v>203</v>
      </c>
      <c r="C6501" s="270">
        <v>92.431549999999987</v>
      </c>
      <c r="D6501" s="270">
        <v>36.209149999999994</v>
      </c>
      <c r="E6501" s="270">
        <v>16.1874</v>
      </c>
      <c r="F6501" s="270">
        <v>1.3617000000000001</v>
      </c>
      <c r="G6501" s="270">
        <v>18.162799999999997</v>
      </c>
      <c r="H6501" s="270">
        <v>164.3526</v>
      </c>
    </row>
    <row r="6502" spans="1:8">
      <c r="A6502" s="268">
        <v>42275</v>
      </c>
      <c r="B6502" s="269" t="s">
        <v>204</v>
      </c>
      <c r="C6502" s="270">
        <v>0</v>
      </c>
      <c r="D6502" s="270">
        <v>0</v>
      </c>
      <c r="E6502" s="270">
        <v>0</v>
      </c>
      <c r="F6502" s="270">
        <v>0</v>
      </c>
      <c r="G6502" s="270">
        <v>0</v>
      </c>
      <c r="H6502" s="270">
        <v>0</v>
      </c>
    </row>
    <row r="6503" spans="1:8">
      <c r="A6503" s="268">
        <v>42275</v>
      </c>
      <c r="B6503" s="269" t="s">
        <v>205</v>
      </c>
      <c r="C6503" s="270">
        <v>0</v>
      </c>
      <c r="D6503" s="270">
        <v>0</v>
      </c>
      <c r="E6503" s="270">
        <v>0</v>
      </c>
      <c r="F6503" s="270">
        <v>0</v>
      </c>
      <c r="G6503" s="270">
        <v>0</v>
      </c>
      <c r="H6503" s="270">
        <v>0</v>
      </c>
    </row>
    <row r="6504" spans="1:8">
      <c r="A6504" s="268">
        <v>42275</v>
      </c>
      <c r="B6504" s="269" t="s">
        <v>71</v>
      </c>
      <c r="C6504" s="270">
        <v>0</v>
      </c>
      <c r="D6504" s="270">
        <v>0</v>
      </c>
      <c r="E6504" s="270">
        <v>0</v>
      </c>
      <c r="F6504" s="270">
        <v>0</v>
      </c>
      <c r="G6504" s="270">
        <v>0</v>
      </c>
      <c r="H6504" s="270">
        <v>0</v>
      </c>
    </row>
    <row r="6505" spans="1:8">
      <c r="A6505" s="268">
        <v>42275</v>
      </c>
      <c r="B6505" s="269" t="s">
        <v>206</v>
      </c>
      <c r="C6505" s="270">
        <v>0</v>
      </c>
      <c r="D6505" s="270">
        <v>0</v>
      </c>
      <c r="E6505" s="270">
        <v>0</v>
      </c>
      <c r="F6505" s="270">
        <v>0</v>
      </c>
      <c r="G6505" s="270">
        <v>0</v>
      </c>
      <c r="H6505" s="270">
        <v>0</v>
      </c>
    </row>
    <row r="6506" spans="1:8">
      <c r="A6506" s="268">
        <v>42276</v>
      </c>
      <c r="B6506" s="269" t="s">
        <v>185</v>
      </c>
      <c r="C6506" s="270">
        <v>0</v>
      </c>
      <c r="D6506" s="270">
        <v>0</v>
      </c>
      <c r="E6506" s="270">
        <v>0</v>
      </c>
      <c r="F6506" s="270">
        <v>0</v>
      </c>
      <c r="G6506" s="270">
        <v>0</v>
      </c>
      <c r="H6506" s="270">
        <v>0</v>
      </c>
    </row>
    <row r="6507" spans="1:8">
      <c r="A6507" s="268">
        <v>42276</v>
      </c>
      <c r="B6507" s="269" t="s">
        <v>186</v>
      </c>
      <c r="C6507" s="270">
        <v>0</v>
      </c>
      <c r="D6507" s="270">
        <v>0</v>
      </c>
      <c r="E6507" s="270">
        <v>0</v>
      </c>
      <c r="F6507" s="270">
        <v>0</v>
      </c>
      <c r="G6507" s="270">
        <v>0</v>
      </c>
      <c r="H6507" s="270">
        <v>0</v>
      </c>
    </row>
    <row r="6508" spans="1:8">
      <c r="A6508" s="268">
        <v>42276</v>
      </c>
      <c r="B6508" s="269" t="s">
        <v>187</v>
      </c>
      <c r="C6508" s="270">
        <v>0</v>
      </c>
      <c r="D6508" s="270">
        <v>0</v>
      </c>
      <c r="E6508" s="270">
        <v>0</v>
      </c>
      <c r="F6508" s="270">
        <v>0</v>
      </c>
      <c r="G6508" s="270">
        <v>0</v>
      </c>
      <c r="H6508" s="270">
        <v>0</v>
      </c>
    </row>
    <row r="6509" spans="1:8">
      <c r="A6509" s="268">
        <v>42276</v>
      </c>
      <c r="B6509" s="269" t="s">
        <v>188</v>
      </c>
      <c r="C6509" s="270">
        <v>0</v>
      </c>
      <c r="D6509" s="270">
        <v>0</v>
      </c>
      <c r="E6509" s="270">
        <v>0</v>
      </c>
      <c r="F6509" s="270">
        <v>0</v>
      </c>
      <c r="G6509" s="270">
        <v>0</v>
      </c>
      <c r="H6509" s="270">
        <v>0</v>
      </c>
    </row>
    <row r="6510" spans="1:8">
      <c r="A6510" s="268">
        <v>42276</v>
      </c>
      <c r="B6510" s="269" t="s">
        <v>189</v>
      </c>
      <c r="C6510" s="270">
        <v>0</v>
      </c>
      <c r="D6510" s="270">
        <v>0</v>
      </c>
      <c r="E6510" s="270">
        <v>0</v>
      </c>
      <c r="F6510" s="270">
        <v>0</v>
      </c>
      <c r="G6510" s="270">
        <v>0</v>
      </c>
      <c r="H6510" s="270">
        <v>0</v>
      </c>
    </row>
    <row r="6511" spans="1:8">
      <c r="A6511" s="268">
        <v>42276</v>
      </c>
      <c r="B6511" s="269" t="s">
        <v>190</v>
      </c>
      <c r="C6511" s="270">
        <v>0</v>
      </c>
      <c r="D6511" s="270">
        <v>0</v>
      </c>
      <c r="E6511" s="270">
        <v>0</v>
      </c>
      <c r="F6511" s="270">
        <v>0</v>
      </c>
      <c r="G6511" s="270">
        <v>0</v>
      </c>
      <c r="H6511" s="270">
        <v>0</v>
      </c>
    </row>
    <row r="6512" spans="1:8">
      <c r="A6512" s="268">
        <v>42276</v>
      </c>
      <c r="B6512" s="269" t="s">
        <v>191</v>
      </c>
      <c r="C6512" s="270">
        <v>0</v>
      </c>
      <c r="D6512" s="270">
        <v>0</v>
      </c>
      <c r="E6512" s="270">
        <v>0</v>
      </c>
      <c r="F6512" s="270">
        <v>0</v>
      </c>
      <c r="G6512" s="270">
        <v>0</v>
      </c>
      <c r="H6512" s="270">
        <v>0</v>
      </c>
    </row>
    <row r="6513" spans="1:8">
      <c r="A6513" s="268">
        <v>42276</v>
      </c>
      <c r="B6513" s="269" t="s">
        <v>192</v>
      </c>
      <c r="C6513" s="270">
        <v>159.18799999999999</v>
      </c>
      <c r="D6513" s="270">
        <v>62.360249999999994</v>
      </c>
      <c r="E6513" s="270">
        <v>27.878299999999999</v>
      </c>
      <c r="F6513" s="270">
        <v>2.3451499999999998</v>
      </c>
      <c r="G6513" s="270">
        <v>31.280850000000001</v>
      </c>
      <c r="H6513" s="270">
        <v>283.05255</v>
      </c>
    </row>
    <row r="6514" spans="1:8">
      <c r="A6514" s="268">
        <v>42276</v>
      </c>
      <c r="B6514" s="269" t="s">
        <v>193</v>
      </c>
      <c r="C6514" s="270">
        <v>1848.6335499999998</v>
      </c>
      <c r="D6514" s="270">
        <v>724.17959999999994</v>
      </c>
      <c r="E6514" s="270">
        <v>323.74629999999996</v>
      </c>
      <c r="F6514" s="270">
        <v>27.238250000000001</v>
      </c>
      <c r="G6514" s="270">
        <v>363.26024999999998</v>
      </c>
      <c r="H6514" s="270">
        <v>3287.0579500000003</v>
      </c>
    </row>
    <row r="6515" spans="1:8">
      <c r="A6515" s="268">
        <v>42276</v>
      </c>
      <c r="B6515" s="269" t="s">
        <v>65</v>
      </c>
      <c r="C6515" s="270">
        <v>5201.8486999999996</v>
      </c>
      <c r="D6515" s="270">
        <v>2037.7619500000001</v>
      </c>
      <c r="E6515" s="270">
        <v>910.98664999999994</v>
      </c>
      <c r="F6515" s="270">
        <v>76.646199999999993</v>
      </c>
      <c r="G6515" s="270">
        <v>1022.17345</v>
      </c>
      <c r="H6515" s="270">
        <v>9249.4169500000007</v>
      </c>
    </row>
    <row r="6516" spans="1:8">
      <c r="A6516" s="268">
        <v>42276</v>
      </c>
      <c r="B6516" s="269" t="s">
        <v>194</v>
      </c>
      <c r="C6516" s="270">
        <v>9356.1386999999995</v>
      </c>
      <c r="D6516" s="270">
        <v>3665.1558</v>
      </c>
      <c r="E6516" s="270">
        <v>1638.51695</v>
      </c>
      <c r="F6516" s="270">
        <v>137.85810000000001</v>
      </c>
      <c r="G6516" s="270">
        <v>1838.499</v>
      </c>
      <c r="H6516" s="270">
        <v>16636.168549999999</v>
      </c>
    </row>
    <row r="6517" spans="1:8">
      <c r="A6517" s="268">
        <v>42276</v>
      </c>
      <c r="B6517" s="269" t="s">
        <v>195</v>
      </c>
      <c r="C6517" s="270">
        <v>12077.73755</v>
      </c>
      <c r="D6517" s="270">
        <v>4731.3091000000004</v>
      </c>
      <c r="E6517" s="270">
        <v>2115.1433999999999</v>
      </c>
      <c r="F6517" s="270">
        <v>177.95939999999999</v>
      </c>
      <c r="G6517" s="270">
        <v>2373.2986000000001</v>
      </c>
      <c r="H6517" s="270">
        <v>21475.448049999999</v>
      </c>
    </row>
    <row r="6518" spans="1:8">
      <c r="A6518" s="268">
        <v>42276</v>
      </c>
      <c r="B6518" s="269" t="s">
        <v>196</v>
      </c>
      <c r="C6518" s="270">
        <v>13905.83</v>
      </c>
      <c r="D6518" s="270">
        <v>5447.4426000000003</v>
      </c>
      <c r="E6518" s="270">
        <v>2435.2925</v>
      </c>
      <c r="F6518" s="270">
        <v>204.89505</v>
      </c>
      <c r="G6518" s="270">
        <v>2732.5221999999999</v>
      </c>
      <c r="H6518" s="270">
        <v>24725.982349999998</v>
      </c>
    </row>
    <row r="6519" spans="1:8">
      <c r="A6519" s="268">
        <v>42276</v>
      </c>
      <c r="B6519" s="269" t="s">
        <v>197</v>
      </c>
      <c r="C6519" s="270">
        <v>13885.28975</v>
      </c>
      <c r="D6519" s="270">
        <v>5439.3964999999998</v>
      </c>
      <c r="E6519" s="270">
        <v>2431.6953000000003</v>
      </c>
      <c r="F6519" s="270">
        <v>204.59244999999999</v>
      </c>
      <c r="G6519" s="270">
        <v>2728.4855499999999</v>
      </c>
      <c r="H6519" s="270">
        <v>24689.45955</v>
      </c>
    </row>
    <row r="6520" spans="1:8">
      <c r="A6520" s="268">
        <v>42276</v>
      </c>
      <c r="B6520" s="269" t="s">
        <v>198</v>
      </c>
      <c r="C6520" s="270">
        <v>12236.92555</v>
      </c>
      <c r="D6520" s="270">
        <v>4793.6693500000001</v>
      </c>
      <c r="E6520" s="270">
        <v>2143.0217000000002</v>
      </c>
      <c r="F6520" s="270">
        <v>180.30454999999998</v>
      </c>
      <c r="G6520" s="270">
        <v>2404.5786000000003</v>
      </c>
      <c r="H6520" s="270">
        <v>21758.499749999999</v>
      </c>
    </row>
    <row r="6521" spans="1:8">
      <c r="A6521" s="268">
        <v>42276</v>
      </c>
      <c r="B6521" s="269" t="s">
        <v>199</v>
      </c>
      <c r="C6521" s="270">
        <v>8298.3094500000007</v>
      </c>
      <c r="D6521" s="270">
        <v>3250.7637999999997</v>
      </c>
      <c r="E6521" s="270">
        <v>1453.2619999999999</v>
      </c>
      <c r="F6521" s="270">
        <v>122.27164999999999</v>
      </c>
      <c r="G6521" s="270">
        <v>1630.6332</v>
      </c>
      <c r="H6521" s="270">
        <v>14755.240099999999</v>
      </c>
    </row>
    <row r="6522" spans="1:8">
      <c r="A6522" s="268">
        <v>42276</v>
      </c>
      <c r="B6522" s="269" t="s">
        <v>200</v>
      </c>
      <c r="C6522" s="270">
        <v>4791.04115</v>
      </c>
      <c r="D6522" s="270">
        <v>1876.8331500000002</v>
      </c>
      <c r="E6522" s="270">
        <v>839.04264999999998</v>
      </c>
      <c r="F6522" s="270">
        <v>70.593350000000001</v>
      </c>
      <c r="G6522" s="270">
        <v>941.44894999999997</v>
      </c>
      <c r="H6522" s="270">
        <v>8518.9592499999999</v>
      </c>
    </row>
    <row r="6523" spans="1:8">
      <c r="A6523" s="268">
        <v>42276</v>
      </c>
      <c r="B6523" s="269" t="s">
        <v>201</v>
      </c>
      <c r="C6523" s="270">
        <v>2254.3053999999997</v>
      </c>
      <c r="D6523" s="270">
        <v>883.09730000000002</v>
      </c>
      <c r="E6523" s="270">
        <v>394.791</v>
      </c>
      <c r="F6523" s="270">
        <v>33.216300000000004</v>
      </c>
      <c r="G6523" s="270">
        <v>442.97495000000004</v>
      </c>
      <c r="H6523" s="270">
        <v>4008.3849500000001</v>
      </c>
    </row>
    <row r="6524" spans="1:8">
      <c r="A6524" s="268">
        <v>42276</v>
      </c>
      <c r="B6524" s="269" t="s">
        <v>202</v>
      </c>
      <c r="C6524" s="270">
        <v>744.58809999999994</v>
      </c>
      <c r="D6524" s="270">
        <v>291.68344999999999</v>
      </c>
      <c r="E6524" s="270">
        <v>130.39765</v>
      </c>
      <c r="F6524" s="270">
        <v>10.97095</v>
      </c>
      <c r="G6524" s="270">
        <v>146.31305</v>
      </c>
      <c r="H6524" s="270">
        <v>1323.9532000000002</v>
      </c>
    </row>
    <row r="6525" spans="1:8">
      <c r="A6525" s="268">
        <v>42276</v>
      </c>
      <c r="B6525" s="269" t="s">
        <v>203</v>
      </c>
      <c r="C6525" s="270">
        <v>71.891300000000001</v>
      </c>
      <c r="D6525" s="270">
        <v>28.162199999999999</v>
      </c>
      <c r="E6525" s="270">
        <v>12.590199999999999</v>
      </c>
      <c r="F6525" s="270">
        <v>1.0590999999999999</v>
      </c>
      <c r="G6525" s="270">
        <v>14.127000000000001</v>
      </c>
      <c r="H6525" s="270">
        <v>127.82980000000002</v>
      </c>
    </row>
    <row r="6526" spans="1:8">
      <c r="A6526" s="268">
        <v>42276</v>
      </c>
      <c r="B6526" s="269" t="s">
        <v>204</v>
      </c>
      <c r="C6526" s="270">
        <v>0</v>
      </c>
      <c r="D6526" s="270">
        <v>0</v>
      </c>
      <c r="E6526" s="270">
        <v>0</v>
      </c>
      <c r="F6526" s="270">
        <v>0</v>
      </c>
      <c r="G6526" s="270">
        <v>0</v>
      </c>
      <c r="H6526" s="270">
        <v>0</v>
      </c>
    </row>
    <row r="6527" spans="1:8">
      <c r="A6527" s="268">
        <v>42276</v>
      </c>
      <c r="B6527" s="269" t="s">
        <v>205</v>
      </c>
      <c r="C6527" s="270">
        <v>0</v>
      </c>
      <c r="D6527" s="270">
        <v>0</v>
      </c>
      <c r="E6527" s="270">
        <v>0</v>
      </c>
      <c r="F6527" s="270">
        <v>0</v>
      </c>
      <c r="G6527" s="270">
        <v>0</v>
      </c>
      <c r="H6527" s="270">
        <v>0</v>
      </c>
    </row>
    <row r="6528" spans="1:8">
      <c r="A6528" s="268">
        <v>42276</v>
      </c>
      <c r="B6528" s="269" t="s">
        <v>71</v>
      </c>
      <c r="C6528" s="270">
        <v>0</v>
      </c>
      <c r="D6528" s="270">
        <v>0</v>
      </c>
      <c r="E6528" s="270">
        <v>0</v>
      </c>
      <c r="F6528" s="270">
        <v>0</v>
      </c>
      <c r="G6528" s="270">
        <v>0</v>
      </c>
      <c r="H6528" s="270">
        <v>0</v>
      </c>
    </row>
    <row r="6529" spans="1:8">
      <c r="A6529" s="268">
        <v>42276</v>
      </c>
      <c r="B6529" s="269" t="s">
        <v>206</v>
      </c>
      <c r="C6529" s="270">
        <v>0</v>
      </c>
      <c r="D6529" s="270">
        <v>0</v>
      </c>
      <c r="E6529" s="270">
        <v>0</v>
      </c>
      <c r="F6529" s="270">
        <v>0</v>
      </c>
      <c r="G6529" s="270">
        <v>0</v>
      </c>
      <c r="H6529" s="270">
        <v>0</v>
      </c>
    </row>
    <row r="6530" spans="1:8">
      <c r="A6530" s="268">
        <v>42277</v>
      </c>
      <c r="B6530" s="269" t="s">
        <v>185</v>
      </c>
      <c r="C6530" s="270">
        <v>0</v>
      </c>
      <c r="D6530" s="270">
        <v>0</v>
      </c>
      <c r="E6530" s="270">
        <v>0</v>
      </c>
      <c r="F6530" s="270">
        <v>0</v>
      </c>
      <c r="G6530" s="270">
        <v>0</v>
      </c>
      <c r="H6530" s="270">
        <v>0</v>
      </c>
    </row>
    <row r="6531" spans="1:8">
      <c r="A6531" s="268">
        <v>42277</v>
      </c>
      <c r="B6531" s="269" t="s">
        <v>186</v>
      </c>
      <c r="C6531" s="270">
        <v>0</v>
      </c>
      <c r="D6531" s="270">
        <v>0</v>
      </c>
      <c r="E6531" s="270">
        <v>0</v>
      </c>
      <c r="F6531" s="270">
        <v>0</v>
      </c>
      <c r="G6531" s="270">
        <v>0</v>
      </c>
      <c r="H6531" s="270">
        <v>0</v>
      </c>
    </row>
    <row r="6532" spans="1:8">
      <c r="A6532" s="268">
        <v>42277</v>
      </c>
      <c r="B6532" s="269" t="s">
        <v>187</v>
      </c>
      <c r="C6532" s="270">
        <v>0</v>
      </c>
      <c r="D6532" s="270">
        <v>0</v>
      </c>
      <c r="E6532" s="270">
        <v>0</v>
      </c>
      <c r="F6532" s="270">
        <v>0</v>
      </c>
      <c r="G6532" s="270">
        <v>0</v>
      </c>
      <c r="H6532" s="270">
        <v>0</v>
      </c>
    </row>
    <row r="6533" spans="1:8">
      <c r="A6533" s="268">
        <v>42277</v>
      </c>
      <c r="B6533" s="269" t="s">
        <v>188</v>
      </c>
      <c r="C6533" s="270">
        <v>0</v>
      </c>
      <c r="D6533" s="270">
        <v>0</v>
      </c>
      <c r="E6533" s="270">
        <v>0</v>
      </c>
      <c r="F6533" s="270">
        <v>0</v>
      </c>
      <c r="G6533" s="270">
        <v>0</v>
      </c>
      <c r="H6533" s="270">
        <v>0</v>
      </c>
    </row>
    <row r="6534" spans="1:8">
      <c r="A6534" s="268">
        <v>42277</v>
      </c>
      <c r="B6534" s="269" t="s">
        <v>189</v>
      </c>
      <c r="C6534" s="270">
        <v>0</v>
      </c>
      <c r="D6534" s="270">
        <v>0</v>
      </c>
      <c r="E6534" s="270">
        <v>0</v>
      </c>
      <c r="F6534" s="270">
        <v>0</v>
      </c>
      <c r="G6534" s="270">
        <v>0</v>
      </c>
      <c r="H6534" s="270">
        <v>0</v>
      </c>
    </row>
    <row r="6535" spans="1:8">
      <c r="A6535" s="268">
        <v>42277</v>
      </c>
      <c r="B6535" s="269" t="s">
        <v>190</v>
      </c>
      <c r="C6535" s="270">
        <v>0</v>
      </c>
      <c r="D6535" s="270">
        <v>0</v>
      </c>
      <c r="E6535" s="270">
        <v>0</v>
      </c>
      <c r="F6535" s="270">
        <v>0</v>
      </c>
      <c r="G6535" s="270">
        <v>0</v>
      </c>
      <c r="H6535" s="270">
        <v>0</v>
      </c>
    </row>
    <row r="6536" spans="1:8">
      <c r="A6536" s="268">
        <v>42277</v>
      </c>
      <c r="B6536" s="269" t="s">
        <v>191</v>
      </c>
      <c r="C6536" s="270">
        <v>0</v>
      </c>
      <c r="D6536" s="270">
        <v>0</v>
      </c>
      <c r="E6536" s="270">
        <v>0</v>
      </c>
      <c r="F6536" s="270">
        <v>0</v>
      </c>
      <c r="G6536" s="270">
        <v>0</v>
      </c>
      <c r="H6536" s="270">
        <v>0</v>
      </c>
    </row>
    <row r="6537" spans="1:8">
      <c r="A6537" s="268">
        <v>42277</v>
      </c>
      <c r="B6537" s="269" t="s">
        <v>192</v>
      </c>
      <c r="C6537" s="270">
        <v>66.756450000000001</v>
      </c>
      <c r="D6537" s="270">
        <v>26.1511</v>
      </c>
      <c r="E6537" s="270">
        <v>11.690899999999999</v>
      </c>
      <c r="F6537" s="270">
        <v>0.98345000000000005</v>
      </c>
      <c r="G6537" s="270">
        <v>13.11805</v>
      </c>
      <c r="H6537" s="270">
        <v>118.69994999999999</v>
      </c>
    </row>
    <row r="6538" spans="1:8">
      <c r="A6538" s="268">
        <v>42277</v>
      </c>
      <c r="B6538" s="269" t="s">
        <v>193</v>
      </c>
      <c r="C6538" s="270">
        <v>621.34659999999997</v>
      </c>
      <c r="D6538" s="270">
        <v>243.40514999999996</v>
      </c>
      <c r="E6538" s="270">
        <v>108.81444999999999</v>
      </c>
      <c r="F6538" s="270">
        <v>9.1553500000000003</v>
      </c>
      <c r="G6538" s="270">
        <v>122.09569999999999</v>
      </c>
      <c r="H6538" s="270">
        <v>1104.8172500000001</v>
      </c>
    </row>
    <row r="6539" spans="1:8">
      <c r="A6539" s="268">
        <v>42277</v>
      </c>
      <c r="B6539" s="269" t="s">
        <v>65</v>
      </c>
      <c r="C6539" s="270">
        <v>2531.6008999999999</v>
      </c>
      <c r="D6539" s="270">
        <v>991.72389999999996</v>
      </c>
      <c r="E6539" s="270">
        <v>443.35319999999996</v>
      </c>
      <c r="F6539" s="270">
        <v>37.301400000000001</v>
      </c>
      <c r="G6539" s="270">
        <v>497.46419999999995</v>
      </c>
      <c r="H6539" s="270">
        <v>4501.4435999999987</v>
      </c>
    </row>
    <row r="6540" spans="1:8">
      <c r="A6540" s="268">
        <v>42277</v>
      </c>
      <c r="B6540" s="269" t="s">
        <v>194</v>
      </c>
      <c r="C6540" s="270">
        <v>5294.2802499999998</v>
      </c>
      <c r="D6540" s="270">
        <v>2073.9710999999998</v>
      </c>
      <c r="E6540" s="270">
        <v>927.17404999999985</v>
      </c>
      <c r="F6540" s="270">
        <v>78.008750000000006</v>
      </c>
      <c r="G6540" s="270">
        <v>1040.3362499999998</v>
      </c>
      <c r="H6540" s="270">
        <v>9413.7703999999976</v>
      </c>
    </row>
    <row r="6541" spans="1:8">
      <c r="A6541" s="268">
        <v>42277</v>
      </c>
      <c r="B6541" s="269" t="s">
        <v>195</v>
      </c>
      <c r="C6541" s="270">
        <v>7718.0441999999994</v>
      </c>
      <c r="D6541" s="270">
        <v>3023.4517000000001</v>
      </c>
      <c r="E6541" s="270">
        <v>1351.6410999999998</v>
      </c>
      <c r="F6541" s="270">
        <v>113.72149999999999</v>
      </c>
      <c r="G6541" s="270">
        <v>1516.60995</v>
      </c>
      <c r="H6541" s="270">
        <v>13723.468449999998</v>
      </c>
    </row>
    <row r="6542" spans="1:8">
      <c r="A6542" s="268">
        <v>42277</v>
      </c>
      <c r="B6542" s="269" t="s">
        <v>196</v>
      </c>
      <c r="C6542" s="270">
        <v>10336.94095</v>
      </c>
      <c r="D6542" s="270">
        <v>4049.3727999999996</v>
      </c>
      <c r="E6542" s="270">
        <v>1810.2824000000001</v>
      </c>
      <c r="F6542" s="270">
        <v>152.3098</v>
      </c>
      <c r="G6542" s="270">
        <v>2031.22885</v>
      </c>
      <c r="H6542" s="270">
        <v>18380.1348</v>
      </c>
    </row>
    <row r="6543" spans="1:8">
      <c r="A6543" s="268">
        <v>42277</v>
      </c>
      <c r="B6543" s="269" t="s">
        <v>197</v>
      </c>
      <c r="C6543" s="270">
        <v>11425.581</v>
      </c>
      <c r="D6543" s="270">
        <v>4475.8347999999996</v>
      </c>
      <c r="E6543" s="270">
        <v>2000.9331500000001</v>
      </c>
      <c r="F6543" s="270">
        <v>168.35014999999999</v>
      </c>
      <c r="G6543" s="270">
        <v>2245.1483499999999</v>
      </c>
      <c r="H6543" s="270">
        <v>20315.847450000001</v>
      </c>
    </row>
    <row r="6544" spans="1:8">
      <c r="A6544" s="268">
        <v>42277</v>
      </c>
      <c r="B6544" s="269" t="s">
        <v>198</v>
      </c>
      <c r="C6544" s="270">
        <v>8616.685449999999</v>
      </c>
      <c r="D6544" s="270">
        <v>3375.4834500000002</v>
      </c>
      <c r="E6544" s="270">
        <v>1509.0185999999999</v>
      </c>
      <c r="F6544" s="270">
        <v>126.96194999999999</v>
      </c>
      <c r="G6544" s="270">
        <v>1693.1949</v>
      </c>
      <c r="H6544" s="270">
        <v>15321.344349999999</v>
      </c>
    </row>
    <row r="6545" spans="1:8">
      <c r="A6545" s="268">
        <v>42277</v>
      </c>
      <c r="B6545" s="269" t="s">
        <v>199</v>
      </c>
      <c r="C6545" s="270">
        <v>5094.0117499999997</v>
      </c>
      <c r="D6545" s="270">
        <v>1995.5178000000001</v>
      </c>
      <c r="E6545" s="270">
        <v>892.10134999999991</v>
      </c>
      <c r="F6545" s="270">
        <v>75.057549999999992</v>
      </c>
      <c r="G6545" s="270">
        <v>1000.98295</v>
      </c>
      <c r="H6545" s="270">
        <v>9057.6713999999993</v>
      </c>
    </row>
    <row r="6546" spans="1:8">
      <c r="A6546" s="268">
        <v>42277</v>
      </c>
      <c r="B6546" s="269" t="s">
        <v>200</v>
      </c>
      <c r="C6546" s="270">
        <v>3214.5682499999998</v>
      </c>
      <c r="D6546" s="270">
        <v>1259.2682</v>
      </c>
      <c r="E6546" s="270">
        <v>562.95925</v>
      </c>
      <c r="F6546" s="270">
        <v>47.365399999999994</v>
      </c>
      <c r="G6546" s="270">
        <v>631.66899999999998</v>
      </c>
      <c r="H6546" s="270">
        <v>5715.8301000000001</v>
      </c>
    </row>
    <row r="6547" spans="1:8">
      <c r="A6547" s="268">
        <v>42277</v>
      </c>
      <c r="B6547" s="269" t="s">
        <v>201</v>
      </c>
      <c r="C6547" s="270">
        <v>1982.1456000000001</v>
      </c>
      <c r="D6547" s="270">
        <v>776.48180000000002</v>
      </c>
      <c r="E6547" s="270">
        <v>347.12810000000002</v>
      </c>
      <c r="F6547" s="270">
        <v>29.206</v>
      </c>
      <c r="G6547" s="270">
        <v>389.49549999999999</v>
      </c>
      <c r="H6547" s="270">
        <v>3524.4569999999999</v>
      </c>
    </row>
    <row r="6548" spans="1:8">
      <c r="A6548" s="268">
        <v>42277</v>
      </c>
      <c r="B6548" s="269" t="s">
        <v>202</v>
      </c>
      <c r="C6548" s="270">
        <v>662.4271</v>
      </c>
      <c r="D6548" s="270">
        <v>259.4982</v>
      </c>
      <c r="E6548" s="270">
        <v>116.00885</v>
      </c>
      <c r="F6548" s="270">
        <v>9.7605500000000003</v>
      </c>
      <c r="G6548" s="270">
        <v>130.16815</v>
      </c>
      <c r="H6548" s="270">
        <v>1177.86285</v>
      </c>
    </row>
    <row r="6549" spans="1:8">
      <c r="A6549" s="268">
        <v>42277</v>
      </c>
      <c r="B6549" s="269" t="s">
        <v>203</v>
      </c>
      <c r="C6549" s="270">
        <v>82.161850000000001</v>
      </c>
      <c r="D6549" s="270">
        <v>32.186099999999996</v>
      </c>
      <c r="E6549" s="270">
        <v>14.3888</v>
      </c>
      <c r="F6549" s="270">
        <v>1.2103999999999999</v>
      </c>
      <c r="G6549" s="270">
        <v>16.1449</v>
      </c>
      <c r="H6549" s="270">
        <v>146.09205</v>
      </c>
    </row>
    <row r="6550" spans="1:8">
      <c r="A6550" s="268">
        <v>42277</v>
      </c>
      <c r="B6550" s="269" t="s">
        <v>204</v>
      </c>
      <c r="C6550" s="270">
        <v>0</v>
      </c>
      <c r="D6550" s="270">
        <v>0</v>
      </c>
      <c r="E6550" s="270">
        <v>0</v>
      </c>
      <c r="F6550" s="270">
        <v>0</v>
      </c>
      <c r="G6550" s="270">
        <v>0</v>
      </c>
      <c r="H6550" s="270">
        <v>0</v>
      </c>
    </row>
    <row r="6551" spans="1:8">
      <c r="A6551" s="268">
        <v>42277</v>
      </c>
      <c r="B6551" s="269" t="s">
        <v>205</v>
      </c>
      <c r="C6551" s="270">
        <v>0</v>
      </c>
      <c r="D6551" s="270">
        <v>0</v>
      </c>
      <c r="E6551" s="270">
        <v>0</v>
      </c>
      <c r="F6551" s="270">
        <v>0</v>
      </c>
      <c r="G6551" s="270">
        <v>0</v>
      </c>
      <c r="H6551" s="270">
        <v>0</v>
      </c>
    </row>
    <row r="6552" spans="1:8">
      <c r="A6552" s="268">
        <v>42277</v>
      </c>
      <c r="B6552" s="269" t="s">
        <v>71</v>
      </c>
      <c r="C6552" s="270">
        <v>0</v>
      </c>
      <c r="D6552" s="270">
        <v>0</v>
      </c>
      <c r="E6552" s="270">
        <v>0</v>
      </c>
      <c r="F6552" s="270">
        <v>0</v>
      </c>
      <c r="G6552" s="270">
        <v>0</v>
      </c>
      <c r="H6552" s="270">
        <v>0</v>
      </c>
    </row>
    <row r="6553" spans="1:8">
      <c r="A6553" s="268">
        <v>42277</v>
      </c>
      <c r="B6553" s="269" t="s">
        <v>206</v>
      </c>
      <c r="C6553" s="270">
        <v>0</v>
      </c>
      <c r="D6553" s="270">
        <v>0</v>
      </c>
      <c r="E6553" s="270">
        <v>0</v>
      </c>
      <c r="F6553" s="270">
        <v>0</v>
      </c>
      <c r="G6553" s="270">
        <v>0</v>
      </c>
      <c r="H6553" s="270">
        <v>0</v>
      </c>
    </row>
    <row r="6554" spans="1:8">
      <c r="A6554" s="268">
        <v>42278</v>
      </c>
      <c r="B6554" s="269" t="s">
        <v>185</v>
      </c>
      <c r="C6554" s="270">
        <v>0</v>
      </c>
      <c r="D6554" s="270">
        <v>0</v>
      </c>
      <c r="E6554" s="270">
        <v>0</v>
      </c>
      <c r="F6554" s="270">
        <v>0</v>
      </c>
      <c r="G6554" s="270">
        <v>0</v>
      </c>
      <c r="H6554" s="270">
        <v>0</v>
      </c>
    </row>
    <row r="6555" spans="1:8">
      <c r="A6555" s="268">
        <v>42278</v>
      </c>
      <c r="B6555" s="269" t="s">
        <v>186</v>
      </c>
      <c r="C6555" s="270">
        <v>0</v>
      </c>
      <c r="D6555" s="270">
        <v>0</v>
      </c>
      <c r="E6555" s="270">
        <v>0</v>
      </c>
      <c r="F6555" s="270">
        <v>0</v>
      </c>
      <c r="G6555" s="270">
        <v>0</v>
      </c>
      <c r="H6555" s="270">
        <v>0</v>
      </c>
    </row>
    <row r="6556" spans="1:8">
      <c r="A6556" s="268">
        <v>42278</v>
      </c>
      <c r="B6556" s="269" t="s">
        <v>187</v>
      </c>
      <c r="C6556" s="270">
        <v>0</v>
      </c>
      <c r="D6556" s="270">
        <v>0</v>
      </c>
      <c r="E6556" s="270">
        <v>0</v>
      </c>
      <c r="F6556" s="270">
        <v>0</v>
      </c>
      <c r="G6556" s="270">
        <v>0</v>
      </c>
      <c r="H6556" s="270">
        <v>0</v>
      </c>
    </row>
    <row r="6557" spans="1:8">
      <c r="A6557" s="268">
        <v>42278</v>
      </c>
      <c r="B6557" s="269" t="s">
        <v>188</v>
      </c>
      <c r="C6557" s="270">
        <v>0</v>
      </c>
      <c r="D6557" s="270">
        <v>0</v>
      </c>
      <c r="E6557" s="270">
        <v>0</v>
      </c>
      <c r="F6557" s="270">
        <v>0</v>
      </c>
      <c r="G6557" s="270">
        <v>0</v>
      </c>
      <c r="H6557" s="270">
        <v>0</v>
      </c>
    </row>
    <row r="6558" spans="1:8">
      <c r="A6558" s="268">
        <v>42278</v>
      </c>
      <c r="B6558" s="269" t="s">
        <v>189</v>
      </c>
      <c r="C6558" s="270">
        <v>0</v>
      </c>
      <c r="D6558" s="270">
        <v>0</v>
      </c>
      <c r="E6558" s="270">
        <v>0</v>
      </c>
      <c r="F6558" s="270">
        <v>0</v>
      </c>
      <c r="G6558" s="270">
        <v>0</v>
      </c>
      <c r="H6558" s="270">
        <v>0</v>
      </c>
    </row>
    <row r="6559" spans="1:8">
      <c r="A6559" s="268">
        <v>42278</v>
      </c>
      <c r="B6559" s="269" t="s">
        <v>190</v>
      </c>
      <c r="C6559" s="270">
        <v>0</v>
      </c>
      <c r="D6559" s="270">
        <v>0</v>
      </c>
      <c r="E6559" s="270">
        <v>0</v>
      </c>
      <c r="F6559" s="270">
        <v>0</v>
      </c>
      <c r="G6559" s="270">
        <v>0</v>
      </c>
      <c r="H6559" s="270">
        <v>0</v>
      </c>
    </row>
    <row r="6560" spans="1:8">
      <c r="A6560" s="268">
        <v>42278</v>
      </c>
      <c r="B6560" s="269" t="s">
        <v>191</v>
      </c>
      <c r="C6560" s="270">
        <v>0</v>
      </c>
      <c r="D6560" s="270">
        <v>0</v>
      </c>
      <c r="E6560" s="270">
        <v>0</v>
      </c>
      <c r="F6560" s="270">
        <v>0</v>
      </c>
      <c r="G6560" s="270">
        <v>0</v>
      </c>
      <c r="H6560" s="270">
        <v>0</v>
      </c>
    </row>
    <row r="6561" spans="1:8">
      <c r="A6561" s="268">
        <v>42278</v>
      </c>
      <c r="B6561" s="269" t="s">
        <v>192</v>
      </c>
      <c r="C6561" s="270">
        <v>99.97359999999999</v>
      </c>
      <c r="D6561" s="270">
        <v>42.862949999999998</v>
      </c>
      <c r="E6561" s="270">
        <v>16.1874</v>
      </c>
      <c r="F6561" s="270">
        <v>1.3617000000000001</v>
      </c>
      <c r="G6561" s="270">
        <v>19.090149999999998</v>
      </c>
      <c r="H6561" s="270">
        <v>179.47580000000002</v>
      </c>
    </row>
    <row r="6562" spans="1:8">
      <c r="A6562" s="268">
        <v>42278</v>
      </c>
      <c r="B6562" s="269" t="s">
        <v>193</v>
      </c>
      <c r="C6562" s="270">
        <v>1616.23505</v>
      </c>
      <c r="D6562" s="270">
        <v>692.95569999999998</v>
      </c>
      <c r="E6562" s="270">
        <v>261.69544999999999</v>
      </c>
      <c r="F6562" s="270">
        <v>22.01755</v>
      </c>
      <c r="G6562" s="270">
        <v>308.61714999999998</v>
      </c>
      <c r="H6562" s="270">
        <v>2901.5208999999995</v>
      </c>
    </row>
    <row r="6563" spans="1:8">
      <c r="A6563" s="268">
        <v>42278</v>
      </c>
      <c r="B6563" s="269" t="s">
        <v>65</v>
      </c>
      <c r="C6563" s="270">
        <v>4498.7983999999997</v>
      </c>
      <c r="D6563" s="270">
        <v>1928.8446499999998</v>
      </c>
      <c r="E6563" s="270">
        <v>728.42959999999994</v>
      </c>
      <c r="F6563" s="270">
        <v>61.286700000000003</v>
      </c>
      <c r="G6563" s="270">
        <v>859.03805</v>
      </c>
      <c r="H6563" s="270">
        <v>8076.3973999999998</v>
      </c>
    </row>
    <row r="6564" spans="1:8">
      <c r="A6564" s="268">
        <v>42278</v>
      </c>
      <c r="B6564" s="269" t="s">
        <v>194</v>
      </c>
      <c r="C6564" s="270">
        <v>8519.9469499999996</v>
      </c>
      <c r="D6564" s="270">
        <v>3652.8987999999999</v>
      </c>
      <c r="E6564" s="270">
        <v>1379.5193999999999</v>
      </c>
      <c r="F6564" s="270">
        <v>116.06665</v>
      </c>
      <c r="G6564" s="270">
        <v>1626.8693999999998</v>
      </c>
      <c r="H6564" s="270">
        <v>15295.301200000002</v>
      </c>
    </row>
    <row r="6565" spans="1:8">
      <c r="A6565" s="268">
        <v>42278</v>
      </c>
      <c r="B6565" s="269" t="s">
        <v>195</v>
      </c>
      <c r="C6565" s="270">
        <v>10813.779050000001</v>
      </c>
      <c r="D6565" s="270">
        <v>4636.3708999999999</v>
      </c>
      <c r="E6565" s="270">
        <v>1750.9286000000002</v>
      </c>
      <c r="F6565" s="270">
        <v>147.31604999999999</v>
      </c>
      <c r="G6565" s="270">
        <v>2064.8726999999999</v>
      </c>
      <c r="H6565" s="270">
        <v>19413.2673</v>
      </c>
    </row>
    <row r="6566" spans="1:8">
      <c r="A6566" s="268">
        <v>42278</v>
      </c>
      <c r="B6566" s="269" t="s">
        <v>196</v>
      </c>
      <c r="C6566" s="270">
        <v>12807.691199999999</v>
      </c>
      <c r="D6566" s="270">
        <v>5491.2541499999998</v>
      </c>
      <c r="E6566" s="270">
        <v>2073.7755999999999</v>
      </c>
      <c r="F6566" s="270">
        <v>174.47864999999999</v>
      </c>
      <c r="G6566" s="270">
        <v>2445.6064000000001</v>
      </c>
      <c r="H6566" s="270">
        <v>22992.806</v>
      </c>
    </row>
    <row r="6567" spans="1:8">
      <c r="A6567" s="268">
        <v>42278</v>
      </c>
      <c r="B6567" s="269" t="s">
        <v>197</v>
      </c>
      <c r="C6567" s="270">
        <v>14579.440549999999</v>
      </c>
      <c r="D6567" s="270">
        <v>6250.88555</v>
      </c>
      <c r="E6567" s="270">
        <v>2360.6514499999998</v>
      </c>
      <c r="F6567" s="270">
        <v>198.61524999999997</v>
      </c>
      <c r="G6567" s="270">
        <v>2783.9191500000002</v>
      </c>
      <c r="H6567" s="270">
        <v>26173.51195</v>
      </c>
    </row>
    <row r="6568" spans="1:8">
      <c r="A6568" s="268">
        <v>42278</v>
      </c>
      <c r="B6568" s="269" t="s">
        <v>198</v>
      </c>
      <c r="C6568" s="270">
        <v>14990.441899999998</v>
      </c>
      <c r="D6568" s="270">
        <v>6427.1016</v>
      </c>
      <c r="E6568" s="270">
        <v>2427.19965</v>
      </c>
      <c r="F6568" s="270">
        <v>204.21420000000001</v>
      </c>
      <c r="G6568" s="270">
        <v>2862.3987999999999</v>
      </c>
      <c r="H6568" s="270">
        <v>26911.356149999996</v>
      </c>
    </row>
    <row r="6569" spans="1:8">
      <c r="A6569" s="268">
        <v>42278</v>
      </c>
      <c r="B6569" s="269" t="s">
        <v>199</v>
      </c>
      <c r="C6569" s="270">
        <v>14068.465599999998</v>
      </c>
      <c r="D6569" s="270">
        <v>6031.8073999999997</v>
      </c>
      <c r="E6569" s="270">
        <v>2277.9158499999999</v>
      </c>
      <c r="F6569" s="270">
        <v>191.65375</v>
      </c>
      <c r="G6569" s="270">
        <v>2686.34935</v>
      </c>
      <c r="H6569" s="270">
        <v>25256.191949999993</v>
      </c>
    </row>
    <row r="6570" spans="1:8">
      <c r="A6570" s="268">
        <v>42278</v>
      </c>
      <c r="B6570" s="269" t="s">
        <v>200</v>
      </c>
      <c r="C6570" s="270">
        <v>11769.079600000001</v>
      </c>
      <c r="D6570" s="270">
        <v>5045.9527499999995</v>
      </c>
      <c r="E6570" s="270">
        <v>1905.60735</v>
      </c>
      <c r="F6570" s="270">
        <v>160.32954999999998</v>
      </c>
      <c r="G6570" s="270">
        <v>2247.2852499999999</v>
      </c>
      <c r="H6570" s="270">
        <v>21128.254499999995</v>
      </c>
    </row>
    <row r="6571" spans="1:8">
      <c r="A6571" s="268">
        <v>42278</v>
      </c>
      <c r="B6571" s="269" t="s">
        <v>201</v>
      </c>
      <c r="C6571" s="270">
        <v>6609.3467000000001</v>
      </c>
      <c r="D6571" s="270">
        <v>2833.7350999999999</v>
      </c>
      <c r="E6571" s="270">
        <v>1070.1618999999998</v>
      </c>
      <c r="F6571" s="270">
        <v>90.038799999999995</v>
      </c>
      <c r="G6571" s="270">
        <v>1262.0434500000001</v>
      </c>
      <c r="H6571" s="270">
        <v>11865.325949999999</v>
      </c>
    </row>
    <row r="6572" spans="1:8">
      <c r="A6572" s="268">
        <v>42278</v>
      </c>
      <c r="B6572" s="269" t="s">
        <v>202</v>
      </c>
      <c r="C6572" s="270">
        <v>2149.4264499999999</v>
      </c>
      <c r="D6572" s="270">
        <v>921.55894999999987</v>
      </c>
      <c r="E6572" s="270">
        <v>348.0274</v>
      </c>
      <c r="F6572" s="270">
        <v>29.281649999999999</v>
      </c>
      <c r="G6572" s="270">
        <v>410.42930000000001</v>
      </c>
      <c r="H6572" s="270">
        <v>3858.7237500000001</v>
      </c>
    </row>
    <row r="6573" spans="1:8">
      <c r="A6573" s="268">
        <v>42278</v>
      </c>
      <c r="B6573" s="269" t="s">
        <v>203</v>
      </c>
      <c r="C6573" s="270">
        <v>149.95955000000001</v>
      </c>
      <c r="D6573" s="270">
        <v>64.294849999999997</v>
      </c>
      <c r="E6573" s="270">
        <v>24.281099999999999</v>
      </c>
      <c r="F6573" s="270">
        <v>2.0425499999999999</v>
      </c>
      <c r="G6573" s="270">
        <v>28.634800000000002</v>
      </c>
      <c r="H6573" s="270">
        <v>269.21285</v>
      </c>
    </row>
    <row r="6574" spans="1:8">
      <c r="A6574" s="268">
        <v>42278</v>
      </c>
      <c r="B6574" s="269" t="s">
        <v>204</v>
      </c>
      <c r="C6574" s="270">
        <v>0</v>
      </c>
      <c r="D6574" s="270">
        <v>0</v>
      </c>
      <c r="E6574" s="270">
        <v>0</v>
      </c>
      <c r="F6574" s="270">
        <v>0</v>
      </c>
      <c r="G6574" s="270">
        <v>0</v>
      </c>
      <c r="H6574" s="270">
        <v>0</v>
      </c>
    </row>
    <row r="6575" spans="1:8">
      <c r="A6575" s="268">
        <v>42278</v>
      </c>
      <c r="B6575" s="269" t="s">
        <v>205</v>
      </c>
      <c r="C6575" s="270">
        <v>0</v>
      </c>
      <c r="D6575" s="270">
        <v>0</v>
      </c>
      <c r="E6575" s="270">
        <v>0</v>
      </c>
      <c r="F6575" s="270">
        <v>0</v>
      </c>
      <c r="G6575" s="270">
        <v>0</v>
      </c>
      <c r="H6575" s="270">
        <v>0</v>
      </c>
    </row>
    <row r="6576" spans="1:8">
      <c r="A6576" s="268">
        <v>42278</v>
      </c>
      <c r="B6576" s="269" t="s">
        <v>71</v>
      </c>
      <c r="C6576" s="270">
        <v>0</v>
      </c>
      <c r="D6576" s="270">
        <v>0</v>
      </c>
      <c r="E6576" s="270">
        <v>0</v>
      </c>
      <c r="F6576" s="270">
        <v>0</v>
      </c>
      <c r="G6576" s="270">
        <v>0</v>
      </c>
      <c r="H6576" s="270">
        <v>0</v>
      </c>
    </row>
    <row r="6577" spans="1:8">
      <c r="A6577" s="268">
        <v>42278</v>
      </c>
      <c r="B6577" s="269" t="s">
        <v>206</v>
      </c>
      <c r="C6577" s="270">
        <v>0</v>
      </c>
      <c r="D6577" s="270">
        <v>0</v>
      </c>
      <c r="E6577" s="270">
        <v>0</v>
      </c>
      <c r="F6577" s="270">
        <v>0</v>
      </c>
      <c r="G6577" s="270">
        <v>0</v>
      </c>
      <c r="H6577" s="270">
        <v>0</v>
      </c>
    </row>
    <row r="6578" spans="1:8">
      <c r="A6578" s="268">
        <v>42279</v>
      </c>
      <c r="B6578" s="269" t="s">
        <v>185</v>
      </c>
      <c r="C6578" s="270">
        <v>0</v>
      </c>
      <c r="D6578" s="270">
        <v>0</v>
      </c>
      <c r="E6578" s="270">
        <v>0</v>
      </c>
      <c r="F6578" s="270">
        <v>0</v>
      </c>
      <c r="G6578" s="270">
        <v>0</v>
      </c>
      <c r="H6578" s="270">
        <v>0</v>
      </c>
    </row>
    <row r="6579" spans="1:8">
      <c r="A6579" s="268">
        <v>42279</v>
      </c>
      <c r="B6579" s="269" t="s">
        <v>186</v>
      </c>
      <c r="C6579" s="270">
        <v>0</v>
      </c>
      <c r="D6579" s="270">
        <v>0</v>
      </c>
      <c r="E6579" s="270">
        <v>0</v>
      </c>
      <c r="F6579" s="270">
        <v>0</v>
      </c>
      <c r="G6579" s="270">
        <v>0</v>
      </c>
      <c r="H6579" s="270">
        <v>0</v>
      </c>
    </row>
    <row r="6580" spans="1:8">
      <c r="A6580" s="268">
        <v>42279</v>
      </c>
      <c r="B6580" s="269" t="s">
        <v>187</v>
      </c>
      <c r="C6580" s="270">
        <v>0</v>
      </c>
      <c r="D6580" s="270">
        <v>0</v>
      </c>
      <c r="E6580" s="270">
        <v>0</v>
      </c>
      <c r="F6580" s="270">
        <v>0</v>
      </c>
      <c r="G6580" s="270">
        <v>0</v>
      </c>
      <c r="H6580" s="270">
        <v>0</v>
      </c>
    </row>
    <row r="6581" spans="1:8">
      <c r="A6581" s="268">
        <v>42279</v>
      </c>
      <c r="B6581" s="269" t="s">
        <v>188</v>
      </c>
      <c r="C6581" s="270">
        <v>0</v>
      </c>
      <c r="D6581" s="270">
        <v>0</v>
      </c>
      <c r="E6581" s="270">
        <v>0</v>
      </c>
      <c r="F6581" s="270">
        <v>0</v>
      </c>
      <c r="G6581" s="270">
        <v>0</v>
      </c>
      <c r="H6581" s="270">
        <v>0</v>
      </c>
    </row>
    <row r="6582" spans="1:8">
      <c r="A6582" s="268">
        <v>42279</v>
      </c>
      <c r="B6582" s="269" t="s">
        <v>189</v>
      </c>
      <c r="C6582" s="270">
        <v>0</v>
      </c>
      <c r="D6582" s="270">
        <v>0</v>
      </c>
      <c r="E6582" s="270">
        <v>0</v>
      </c>
      <c r="F6582" s="270">
        <v>0</v>
      </c>
      <c r="G6582" s="270">
        <v>0</v>
      </c>
      <c r="H6582" s="270">
        <v>0</v>
      </c>
    </row>
    <row r="6583" spans="1:8">
      <c r="A6583" s="268">
        <v>42279</v>
      </c>
      <c r="B6583" s="269" t="s">
        <v>190</v>
      </c>
      <c r="C6583" s="270">
        <v>0</v>
      </c>
      <c r="D6583" s="270">
        <v>0</v>
      </c>
      <c r="E6583" s="270">
        <v>0</v>
      </c>
      <c r="F6583" s="270">
        <v>0</v>
      </c>
      <c r="G6583" s="270">
        <v>0</v>
      </c>
      <c r="H6583" s="270">
        <v>0</v>
      </c>
    </row>
    <row r="6584" spans="1:8">
      <c r="A6584" s="268">
        <v>42279</v>
      </c>
      <c r="B6584" s="269" t="s">
        <v>191</v>
      </c>
      <c r="C6584" s="270">
        <v>0</v>
      </c>
      <c r="D6584" s="270">
        <v>0</v>
      </c>
      <c r="E6584" s="270">
        <v>0</v>
      </c>
      <c r="F6584" s="270">
        <v>0</v>
      </c>
      <c r="G6584" s="270">
        <v>0</v>
      </c>
      <c r="H6584" s="270">
        <v>0</v>
      </c>
    </row>
    <row r="6585" spans="1:8">
      <c r="A6585" s="268">
        <v>42279</v>
      </c>
      <c r="B6585" s="269" t="s">
        <v>192</v>
      </c>
      <c r="C6585" s="270">
        <v>144.40565000000001</v>
      </c>
      <c r="D6585" s="270">
        <v>61.913149999999995</v>
      </c>
      <c r="E6585" s="270">
        <v>23.381799999999998</v>
      </c>
      <c r="F6585" s="270">
        <v>1.9669000000000001</v>
      </c>
      <c r="G6585" s="270">
        <v>27.573999999999998</v>
      </c>
      <c r="H6585" s="270">
        <v>259.24149999999997</v>
      </c>
    </row>
    <row r="6586" spans="1:8">
      <c r="A6586" s="268">
        <v>42279</v>
      </c>
      <c r="B6586" s="269" t="s">
        <v>193</v>
      </c>
      <c r="C6586" s="270">
        <v>949.74664999999993</v>
      </c>
      <c r="D6586" s="270">
        <v>407.20015000000001</v>
      </c>
      <c r="E6586" s="270">
        <v>153.77945</v>
      </c>
      <c r="F6586" s="270">
        <v>12.938699999999999</v>
      </c>
      <c r="G6586" s="270">
        <v>181.3526</v>
      </c>
      <c r="H6586" s="270">
        <v>1705.0175499999998</v>
      </c>
    </row>
    <row r="6587" spans="1:8">
      <c r="A6587" s="268">
        <v>42279</v>
      </c>
      <c r="B6587" s="269" t="s">
        <v>65</v>
      </c>
      <c r="C6587" s="270">
        <v>3771.2154</v>
      </c>
      <c r="D6587" s="270">
        <v>1616.8955000000001</v>
      </c>
      <c r="E6587" s="270">
        <v>610.62215000000003</v>
      </c>
      <c r="F6587" s="270">
        <v>51.374850000000002</v>
      </c>
      <c r="G6587" s="270">
        <v>720.10724999999991</v>
      </c>
      <c r="H6587" s="270">
        <v>6770.2151499999991</v>
      </c>
    </row>
    <row r="6588" spans="1:8">
      <c r="A6588" s="268">
        <v>42279</v>
      </c>
      <c r="B6588" s="269" t="s">
        <v>194</v>
      </c>
      <c r="C6588" s="270">
        <v>8725.4480499999991</v>
      </c>
      <c r="D6588" s="270">
        <v>3741.0064000000002</v>
      </c>
      <c r="E6588" s="270">
        <v>1412.7934999999998</v>
      </c>
      <c r="F6588" s="270">
        <v>118.86654999999999</v>
      </c>
      <c r="G6588" s="270">
        <v>1666.1088</v>
      </c>
      <c r="H6588" s="270">
        <v>15664.223300000001</v>
      </c>
    </row>
    <row r="6589" spans="1:8">
      <c r="A6589" s="268">
        <v>42279</v>
      </c>
      <c r="B6589" s="269" t="s">
        <v>195</v>
      </c>
      <c r="C6589" s="270">
        <v>7870.1211000000003</v>
      </c>
      <c r="D6589" s="270">
        <v>3374.2874999999999</v>
      </c>
      <c r="E6589" s="270">
        <v>1274.30215</v>
      </c>
      <c r="F6589" s="270">
        <v>107.21475</v>
      </c>
      <c r="G6589" s="270">
        <v>1502.7855499999998</v>
      </c>
      <c r="H6589" s="270">
        <v>14128.711049999998</v>
      </c>
    </row>
    <row r="6590" spans="1:8">
      <c r="A6590" s="268">
        <v>42279</v>
      </c>
      <c r="B6590" s="269" t="s">
        <v>196</v>
      </c>
      <c r="C6590" s="270">
        <v>4904.2458500000002</v>
      </c>
      <c r="D6590" s="270">
        <v>2102.6789999999996</v>
      </c>
      <c r="E6590" s="270">
        <v>794.07849999999996</v>
      </c>
      <c r="F6590" s="270">
        <v>66.809999999999988</v>
      </c>
      <c r="G6590" s="270">
        <v>936.45689999999991</v>
      </c>
      <c r="H6590" s="270">
        <v>8804.2702499999978</v>
      </c>
    </row>
    <row r="6591" spans="1:8">
      <c r="A6591" s="268">
        <v>42279</v>
      </c>
      <c r="B6591" s="269" t="s">
        <v>197</v>
      </c>
      <c r="C6591" s="270">
        <v>4637.6509999999998</v>
      </c>
      <c r="D6591" s="270">
        <v>1988.3769499999999</v>
      </c>
      <c r="E6591" s="270">
        <v>750.91210000000001</v>
      </c>
      <c r="F6591" s="270">
        <v>63.178800000000003</v>
      </c>
      <c r="G6591" s="270">
        <v>885.55124999999998</v>
      </c>
      <c r="H6591" s="270">
        <v>8325.6701000000012</v>
      </c>
    </row>
    <row r="6592" spans="1:8">
      <c r="A6592" s="268">
        <v>42279</v>
      </c>
      <c r="B6592" s="269" t="s">
        <v>198</v>
      </c>
      <c r="C6592" s="270">
        <v>7314.7132499999998</v>
      </c>
      <c r="D6592" s="270">
        <v>3136.1583000000001</v>
      </c>
      <c r="E6592" s="270">
        <v>1184.3721499999999</v>
      </c>
      <c r="F6592" s="270">
        <v>99.648049999999998</v>
      </c>
      <c r="G6592" s="270">
        <v>1396.7319</v>
      </c>
      <c r="H6592" s="270">
        <v>13131.623650000001</v>
      </c>
    </row>
    <row r="6593" spans="1:8">
      <c r="A6593" s="268">
        <v>42279</v>
      </c>
      <c r="B6593" s="269" t="s">
        <v>199</v>
      </c>
      <c r="C6593" s="270">
        <v>6792.6305000000002</v>
      </c>
      <c r="D6593" s="270">
        <v>2912.3175999999999</v>
      </c>
      <c r="E6593" s="270">
        <v>1099.8388</v>
      </c>
      <c r="F6593" s="270">
        <v>92.53609999999999</v>
      </c>
      <c r="G6593" s="270">
        <v>1297.04135</v>
      </c>
      <c r="H6593" s="270">
        <v>12194.36435</v>
      </c>
    </row>
    <row r="6594" spans="1:8">
      <c r="A6594" s="268">
        <v>42279</v>
      </c>
      <c r="B6594" s="269" t="s">
        <v>200</v>
      </c>
      <c r="C6594" s="270">
        <v>6453.8323999999993</v>
      </c>
      <c r="D6594" s="270">
        <v>2767.0585499999997</v>
      </c>
      <c r="E6594" s="270">
        <v>1044.9815000000001</v>
      </c>
      <c r="F6594" s="270">
        <v>87.920600000000007</v>
      </c>
      <c r="G6594" s="270">
        <v>1232.3478499999999</v>
      </c>
      <c r="H6594" s="270">
        <v>11586.140899999999</v>
      </c>
    </row>
    <row r="6595" spans="1:8">
      <c r="A6595" s="268">
        <v>42279</v>
      </c>
      <c r="B6595" s="269" t="s">
        <v>201</v>
      </c>
      <c r="C6595" s="270">
        <v>2549.3191499999998</v>
      </c>
      <c r="D6595" s="270">
        <v>1093.0124499999999</v>
      </c>
      <c r="E6595" s="270">
        <v>412.77699999999999</v>
      </c>
      <c r="F6595" s="270">
        <v>34.729299999999995</v>
      </c>
      <c r="G6595" s="270">
        <v>486.78820000000002</v>
      </c>
      <c r="H6595" s="270">
        <v>4576.6260999999995</v>
      </c>
    </row>
    <row r="6596" spans="1:8">
      <c r="A6596" s="268">
        <v>42279</v>
      </c>
      <c r="B6596" s="269" t="s">
        <v>202</v>
      </c>
      <c r="C6596" s="270">
        <v>827.5566</v>
      </c>
      <c r="D6596" s="270">
        <v>354.81209999999999</v>
      </c>
      <c r="E6596" s="270">
        <v>133.99484999999999</v>
      </c>
      <c r="F6596" s="270">
        <v>11.27355</v>
      </c>
      <c r="G6596" s="270">
        <v>158.02095</v>
      </c>
      <c r="H6596" s="270">
        <v>1485.6580499999998</v>
      </c>
    </row>
    <row r="6597" spans="1:8">
      <c r="A6597" s="268">
        <v>42279</v>
      </c>
      <c r="B6597" s="269" t="s">
        <v>203</v>
      </c>
      <c r="C6597" s="270">
        <v>99.97359999999999</v>
      </c>
      <c r="D6597" s="270">
        <v>42.862949999999998</v>
      </c>
      <c r="E6597" s="270">
        <v>16.1874</v>
      </c>
      <c r="F6597" s="270">
        <v>1.3617000000000001</v>
      </c>
      <c r="G6597" s="270">
        <v>19.090149999999998</v>
      </c>
      <c r="H6597" s="270">
        <v>179.47580000000002</v>
      </c>
    </row>
    <row r="6598" spans="1:8">
      <c r="A6598" s="268">
        <v>42279</v>
      </c>
      <c r="B6598" s="269" t="s">
        <v>204</v>
      </c>
      <c r="C6598" s="270">
        <v>0</v>
      </c>
      <c r="D6598" s="270">
        <v>0</v>
      </c>
      <c r="E6598" s="270">
        <v>0</v>
      </c>
      <c r="F6598" s="270">
        <v>0</v>
      </c>
      <c r="G6598" s="270">
        <v>0</v>
      </c>
      <c r="H6598" s="270">
        <v>0</v>
      </c>
    </row>
    <row r="6599" spans="1:8">
      <c r="A6599" s="268">
        <v>42279</v>
      </c>
      <c r="B6599" s="269" t="s">
        <v>205</v>
      </c>
      <c r="C6599" s="270">
        <v>0</v>
      </c>
      <c r="D6599" s="270">
        <v>0</v>
      </c>
      <c r="E6599" s="270">
        <v>0</v>
      </c>
      <c r="F6599" s="270">
        <v>0</v>
      </c>
      <c r="G6599" s="270">
        <v>0</v>
      </c>
      <c r="H6599" s="270">
        <v>0</v>
      </c>
    </row>
    <row r="6600" spans="1:8">
      <c r="A6600" s="268">
        <v>42279</v>
      </c>
      <c r="B6600" s="269" t="s">
        <v>71</v>
      </c>
      <c r="C6600" s="270">
        <v>5.5538999999999996</v>
      </c>
      <c r="D6600" s="270">
        <v>2.3816999999999999</v>
      </c>
      <c r="E6600" s="270">
        <v>0.89929999999999999</v>
      </c>
      <c r="F6600" s="270">
        <v>7.5649999999999995E-2</v>
      </c>
      <c r="G6600" s="270">
        <v>1.0608</v>
      </c>
      <c r="H6600" s="270">
        <v>9.9713499999999993</v>
      </c>
    </row>
    <row r="6601" spans="1:8">
      <c r="A6601" s="268">
        <v>42279</v>
      </c>
      <c r="B6601" s="269" t="s">
        <v>206</v>
      </c>
      <c r="C6601" s="270">
        <v>0</v>
      </c>
      <c r="D6601" s="270">
        <v>0</v>
      </c>
      <c r="E6601" s="270">
        <v>0</v>
      </c>
      <c r="F6601" s="270">
        <v>0</v>
      </c>
      <c r="G6601" s="270">
        <v>0</v>
      </c>
      <c r="H6601" s="270">
        <v>0</v>
      </c>
    </row>
    <row r="6602" spans="1:8">
      <c r="A6602" s="268">
        <v>42280</v>
      </c>
      <c r="B6602" s="269" t="s">
        <v>185</v>
      </c>
      <c r="C6602" s="270">
        <v>0</v>
      </c>
      <c r="D6602" s="270">
        <v>0</v>
      </c>
      <c r="E6602" s="270">
        <v>0</v>
      </c>
      <c r="F6602" s="270">
        <v>0</v>
      </c>
      <c r="G6602" s="270">
        <v>0</v>
      </c>
      <c r="H6602" s="270">
        <v>0</v>
      </c>
    </row>
    <row r="6603" spans="1:8">
      <c r="A6603" s="268">
        <v>42280</v>
      </c>
      <c r="B6603" s="269" t="s">
        <v>186</v>
      </c>
      <c r="C6603" s="270">
        <v>0</v>
      </c>
      <c r="D6603" s="270">
        <v>0</v>
      </c>
      <c r="E6603" s="270">
        <v>0</v>
      </c>
      <c r="F6603" s="270">
        <v>0</v>
      </c>
      <c r="G6603" s="270">
        <v>0</v>
      </c>
      <c r="H6603" s="270">
        <v>0</v>
      </c>
    </row>
    <row r="6604" spans="1:8">
      <c r="A6604" s="268">
        <v>42280</v>
      </c>
      <c r="B6604" s="269" t="s">
        <v>187</v>
      </c>
      <c r="C6604" s="270">
        <v>0</v>
      </c>
      <c r="D6604" s="270">
        <v>0</v>
      </c>
      <c r="E6604" s="270">
        <v>0</v>
      </c>
      <c r="F6604" s="270">
        <v>0</v>
      </c>
      <c r="G6604" s="270">
        <v>0</v>
      </c>
      <c r="H6604" s="270">
        <v>0</v>
      </c>
    </row>
    <row r="6605" spans="1:8">
      <c r="A6605" s="268">
        <v>42280</v>
      </c>
      <c r="B6605" s="269" t="s">
        <v>188</v>
      </c>
      <c r="C6605" s="270">
        <v>0</v>
      </c>
      <c r="D6605" s="270">
        <v>0</v>
      </c>
      <c r="E6605" s="270">
        <v>0</v>
      </c>
      <c r="F6605" s="270">
        <v>0</v>
      </c>
      <c r="G6605" s="270">
        <v>0</v>
      </c>
      <c r="H6605" s="270">
        <v>0</v>
      </c>
    </row>
    <row r="6606" spans="1:8">
      <c r="A6606" s="268">
        <v>42280</v>
      </c>
      <c r="B6606" s="269" t="s">
        <v>189</v>
      </c>
      <c r="C6606" s="270">
        <v>0</v>
      </c>
      <c r="D6606" s="270">
        <v>0</v>
      </c>
      <c r="E6606" s="270">
        <v>0</v>
      </c>
      <c r="F6606" s="270">
        <v>0</v>
      </c>
      <c r="G6606" s="270">
        <v>0</v>
      </c>
      <c r="H6606" s="270">
        <v>0</v>
      </c>
    </row>
    <row r="6607" spans="1:8">
      <c r="A6607" s="268">
        <v>42280</v>
      </c>
      <c r="B6607" s="269" t="s">
        <v>190</v>
      </c>
      <c r="C6607" s="270">
        <v>0</v>
      </c>
      <c r="D6607" s="270">
        <v>0</v>
      </c>
      <c r="E6607" s="270">
        <v>0</v>
      </c>
      <c r="F6607" s="270">
        <v>0</v>
      </c>
      <c r="G6607" s="270">
        <v>0</v>
      </c>
      <c r="H6607" s="270">
        <v>0</v>
      </c>
    </row>
    <row r="6608" spans="1:8">
      <c r="A6608" s="268">
        <v>42280</v>
      </c>
      <c r="B6608" s="269" t="s">
        <v>191</v>
      </c>
      <c r="C6608" s="270">
        <v>0</v>
      </c>
      <c r="D6608" s="270">
        <v>0</v>
      </c>
      <c r="E6608" s="270">
        <v>0</v>
      </c>
      <c r="F6608" s="270">
        <v>0</v>
      </c>
      <c r="G6608" s="270">
        <v>0</v>
      </c>
      <c r="H6608" s="270">
        <v>0</v>
      </c>
    </row>
    <row r="6609" spans="1:8">
      <c r="A6609" s="268">
        <v>42280</v>
      </c>
      <c r="B6609" s="269" t="s">
        <v>192</v>
      </c>
      <c r="C6609" s="270">
        <v>66.648499999999999</v>
      </c>
      <c r="D6609" s="270">
        <v>28.575300000000002</v>
      </c>
      <c r="E6609" s="270">
        <v>10.791599999999999</v>
      </c>
      <c r="F6609" s="270">
        <v>0.90780000000000005</v>
      </c>
      <c r="G6609" s="270">
        <v>12.726199999999999</v>
      </c>
      <c r="H6609" s="270">
        <v>119.64939999999999</v>
      </c>
    </row>
    <row r="6610" spans="1:8">
      <c r="A6610" s="268">
        <v>42280</v>
      </c>
      <c r="B6610" s="269" t="s">
        <v>193</v>
      </c>
      <c r="C6610" s="270">
        <v>866.43560000000002</v>
      </c>
      <c r="D6610" s="270">
        <v>371.48145</v>
      </c>
      <c r="E6610" s="270">
        <v>140.28995</v>
      </c>
      <c r="F6610" s="270">
        <v>11.803099999999999</v>
      </c>
      <c r="G6610" s="270">
        <v>165.44399999999999</v>
      </c>
      <c r="H6610" s="270">
        <v>1555.4540999999999</v>
      </c>
    </row>
    <row r="6611" spans="1:8">
      <c r="A6611" s="268">
        <v>42280</v>
      </c>
      <c r="B6611" s="269" t="s">
        <v>65</v>
      </c>
      <c r="C6611" s="270">
        <v>2604.8598500000003</v>
      </c>
      <c r="D6611" s="270">
        <v>1116.8252</v>
      </c>
      <c r="E6611" s="270">
        <v>421.77</v>
      </c>
      <c r="F6611" s="270">
        <v>35.485799999999998</v>
      </c>
      <c r="G6611" s="270">
        <v>497.39364999999998</v>
      </c>
      <c r="H6611" s="270">
        <v>4676.3344999999999</v>
      </c>
    </row>
    <row r="6612" spans="1:8">
      <c r="A6612" s="268">
        <v>42280</v>
      </c>
      <c r="B6612" s="269" t="s">
        <v>194</v>
      </c>
      <c r="C6612" s="270">
        <v>5015.3272500000003</v>
      </c>
      <c r="D6612" s="270">
        <v>2150.3044999999997</v>
      </c>
      <c r="E6612" s="270">
        <v>812.06365000000005</v>
      </c>
      <c r="F6612" s="270">
        <v>68.323849999999993</v>
      </c>
      <c r="G6612" s="270">
        <v>957.66779999999983</v>
      </c>
      <c r="H6612" s="270">
        <v>9003.6870500000005</v>
      </c>
    </row>
    <row r="6613" spans="1:8">
      <c r="A6613" s="268">
        <v>42280</v>
      </c>
      <c r="B6613" s="269" t="s">
        <v>195</v>
      </c>
      <c r="C6613" s="270">
        <v>8042.2970999999998</v>
      </c>
      <c r="D6613" s="270">
        <v>3448.10745</v>
      </c>
      <c r="E6613" s="270">
        <v>1302.1804500000001</v>
      </c>
      <c r="F6613" s="270">
        <v>109.5599</v>
      </c>
      <c r="G6613" s="270">
        <v>1535.6627000000001</v>
      </c>
      <c r="H6613" s="270">
        <v>14437.807599999998</v>
      </c>
    </row>
    <row r="6614" spans="1:8">
      <c r="A6614" s="268">
        <v>42280</v>
      </c>
      <c r="B6614" s="269" t="s">
        <v>196</v>
      </c>
      <c r="C6614" s="270">
        <v>9369.7208499999997</v>
      </c>
      <c r="D6614" s="270">
        <v>4017.2359999999999</v>
      </c>
      <c r="E6614" s="270">
        <v>1517.1123</v>
      </c>
      <c r="F6614" s="270">
        <v>127.64365000000001</v>
      </c>
      <c r="G6614" s="270">
        <v>1789.1318499999998</v>
      </c>
      <c r="H6614" s="270">
        <v>16820.844650000003</v>
      </c>
    </row>
    <row r="6615" spans="1:8">
      <c r="A6615" s="268">
        <v>42280</v>
      </c>
      <c r="B6615" s="269" t="s">
        <v>197</v>
      </c>
      <c r="C6615" s="270">
        <v>9086.4626000000007</v>
      </c>
      <c r="D6615" s="270">
        <v>3895.7905500000002</v>
      </c>
      <c r="E6615" s="270">
        <v>1471.248</v>
      </c>
      <c r="F6615" s="270">
        <v>123.78464999999998</v>
      </c>
      <c r="G6615" s="270">
        <v>1735.04465</v>
      </c>
      <c r="H6615" s="270">
        <v>16312.330450000001</v>
      </c>
    </row>
    <row r="6616" spans="1:8">
      <c r="A6616" s="268">
        <v>42280</v>
      </c>
      <c r="B6616" s="269" t="s">
        <v>198</v>
      </c>
      <c r="C6616" s="270">
        <v>9425.2615499999993</v>
      </c>
      <c r="D6616" s="270">
        <v>4041.0487499999999</v>
      </c>
      <c r="E6616" s="270">
        <v>1526.1052999999999</v>
      </c>
      <c r="F6616" s="270">
        <v>128.40015</v>
      </c>
      <c r="G6616" s="270">
        <v>1799.7373</v>
      </c>
      <c r="H6616" s="270">
        <v>16920.553050000002</v>
      </c>
    </row>
    <row r="6617" spans="1:8">
      <c r="A6617" s="268">
        <v>42280</v>
      </c>
      <c r="B6617" s="269" t="s">
        <v>199</v>
      </c>
      <c r="C6617" s="270">
        <v>9464.1396999999997</v>
      </c>
      <c r="D6617" s="270">
        <v>4057.7181</v>
      </c>
      <c r="E6617" s="270">
        <v>1532.3995500000001</v>
      </c>
      <c r="F6617" s="270">
        <v>128.9297</v>
      </c>
      <c r="G6617" s="270">
        <v>1807.1612</v>
      </c>
      <c r="H6617" s="270">
        <v>16990.348249999999</v>
      </c>
    </row>
    <row r="6618" spans="1:8">
      <c r="A6618" s="268">
        <v>42280</v>
      </c>
      <c r="B6618" s="269" t="s">
        <v>200</v>
      </c>
      <c r="C6618" s="270">
        <v>6937.0370000000003</v>
      </c>
      <c r="D6618" s="270">
        <v>2974.2307499999997</v>
      </c>
      <c r="E6618" s="270">
        <v>1123.2205999999999</v>
      </c>
      <c r="F6618" s="270">
        <v>94.503</v>
      </c>
      <c r="G6618" s="270">
        <v>1324.61535</v>
      </c>
      <c r="H6618" s="270">
        <v>12453.6067</v>
      </c>
    </row>
    <row r="6619" spans="1:8">
      <c r="A6619" s="268">
        <v>42280</v>
      </c>
      <c r="B6619" s="269" t="s">
        <v>201</v>
      </c>
      <c r="C6619" s="270">
        <v>3326.8897999999999</v>
      </c>
      <c r="D6619" s="270">
        <v>1426.39265</v>
      </c>
      <c r="E6619" s="270">
        <v>538.67814999999996</v>
      </c>
      <c r="F6619" s="270">
        <v>45.321999999999996</v>
      </c>
      <c r="G6619" s="270">
        <v>635.26364999999998</v>
      </c>
      <c r="H6619" s="270">
        <v>5972.5462499999985</v>
      </c>
    </row>
    <row r="6620" spans="1:8">
      <c r="A6620" s="268">
        <v>42280</v>
      </c>
      <c r="B6620" s="269" t="s">
        <v>202</v>
      </c>
      <c r="C6620" s="270">
        <v>1094.1523</v>
      </c>
      <c r="D6620" s="270">
        <v>469.11415</v>
      </c>
      <c r="E6620" s="270">
        <v>177.16125</v>
      </c>
      <c r="F6620" s="270">
        <v>14.905600000000002</v>
      </c>
      <c r="G6620" s="270">
        <v>208.92659999999998</v>
      </c>
      <c r="H6620" s="270">
        <v>1964.2598999999998</v>
      </c>
    </row>
    <row r="6621" spans="1:8">
      <c r="A6621" s="268">
        <v>42280</v>
      </c>
      <c r="B6621" s="269" t="s">
        <v>203</v>
      </c>
      <c r="C6621" s="270">
        <v>94.418850000000006</v>
      </c>
      <c r="D6621" s="270">
        <v>40.482099999999996</v>
      </c>
      <c r="E6621" s="270">
        <v>15.2881</v>
      </c>
      <c r="F6621" s="270">
        <v>1.2860499999999999</v>
      </c>
      <c r="G6621" s="270">
        <v>18.029349999999997</v>
      </c>
      <c r="H6621" s="270">
        <v>169.50444999999996</v>
      </c>
    </row>
    <row r="6622" spans="1:8">
      <c r="A6622" s="268">
        <v>42280</v>
      </c>
      <c r="B6622" s="269" t="s">
        <v>204</v>
      </c>
      <c r="C6622" s="270">
        <v>0</v>
      </c>
      <c r="D6622" s="270">
        <v>0</v>
      </c>
      <c r="E6622" s="270">
        <v>0</v>
      </c>
      <c r="F6622" s="270">
        <v>0</v>
      </c>
      <c r="G6622" s="270">
        <v>0</v>
      </c>
      <c r="H6622" s="270">
        <v>0</v>
      </c>
    </row>
    <row r="6623" spans="1:8">
      <c r="A6623" s="268">
        <v>42280</v>
      </c>
      <c r="B6623" s="269" t="s">
        <v>205</v>
      </c>
      <c r="C6623" s="270">
        <v>0</v>
      </c>
      <c r="D6623" s="270">
        <v>0</v>
      </c>
      <c r="E6623" s="270">
        <v>0</v>
      </c>
      <c r="F6623" s="270">
        <v>0</v>
      </c>
      <c r="G6623" s="270">
        <v>0</v>
      </c>
      <c r="H6623" s="270">
        <v>0</v>
      </c>
    </row>
    <row r="6624" spans="1:8">
      <c r="A6624" s="268">
        <v>42280</v>
      </c>
      <c r="B6624" s="269" t="s">
        <v>71</v>
      </c>
      <c r="C6624" s="270">
        <v>0</v>
      </c>
      <c r="D6624" s="270">
        <v>0</v>
      </c>
      <c r="E6624" s="270">
        <v>0</v>
      </c>
      <c r="F6624" s="270">
        <v>0</v>
      </c>
      <c r="G6624" s="270">
        <v>0</v>
      </c>
      <c r="H6624" s="270">
        <v>0</v>
      </c>
    </row>
    <row r="6625" spans="1:8">
      <c r="A6625" s="268">
        <v>42280</v>
      </c>
      <c r="B6625" s="269" t="s">
        <v>206</v>
      </c>
      <c r="C6625" s="270">
        <v>0</v>
      </c>
      <c r="D6625" s="270">
        <v>0</v>
      </c>
      <c r="E6625" s="270">
        <v>0</v>
      </c>
      <c r="F6625" s="270">
        <v>0</v>
      </c>
      <c r="G6625" s="270">
        <v>0</v>
      </c>
      <c r="H6625" s="270">
        <v>0</v>
      </c>
    </row>
    <row r="6626" spans="1:8">
      <c r="A6626" s="268">
        <v>42281</v>
      </c>
      <c r="B6626" s="269" t="s">
        <v>185</v>
      </c>
      <c r="C6626" s="270">
        <v>0</v>
      </c>
      <c r="D6626" s="270">
        <v>0</v>
      </c>
      <c r="E6626" s="270">
        <v>0</v>
      </c>
      <c r="F6626" s="270">
        <v>0</v>
      </c>
      <c r="G6626" s="270">
        <v>0</v>
      </c>
      <c r="H6626" s="270">
        <v>0</v>
      </c>
    </row>
    <row r="6627" spans="1:8">
      <c r="A6627" s="268">
        <v>42281</v>
      </c>
      <c r="B6627" s="269" t="s">
        <v>186</v>
      </c>
      <c r="C6627" s="270">
        <v>0</v>
      </c>
      <c r="D6627" s="270">
        <v>0</v>
      </c>
      <c r="E6627" s="270">
        <v>0</v>
      </c>
      <c r="F6627" s="270">
        <v>0</v>
      </c>
      <c r="G6627" s="270">
        <v>0</v>
      </c>
      <c r="H6627" s="270">
        <v>0</v>
      </c>
    </row>
    <row r="6628" spans="1:8">
      <c r="A6628" s="268">
        <v>42281</v>
      </c>
      <c r="B6628" s="269" t="s">
        <v>187</v>
      </c>
      <c r="C6628" s="270">
        <v>0</v>
      </c>
      <c r="D6628" s="270">
        <v>0</v>
      </c>
      <c r="E6628" s="270">
        <v>0</v>
      </c>
      <c r="F6628" s="270">
        <v>0</v>
      </c>
      <c r="G6628" s="270">
        <v>0</v>
      </c>
      <c r="H6628" s="270">
        <v>0</v>
      </c>
    </row>
    <row r="6629" spans="1:8">
      <c r="A6629" s="268">
        <v>42281</v>
      </c>
      <c r="B6629" s="269" t="s">
        <v>188</v>
      </c>
      <c r="C6629" s="270">
        <v>0</v>
      </c>
      <c r="D6629" s="270">
        <v>0</v>
      </c>
      <c r="E6629" s="270">
        <v>0</v>
      </c>
      <c r="F6629" s="270">
        <v>0</v>
      </c>
      <c r="G6629" s="270">
        <v>0</v>
      </c>
      <c r="H6629" s="270">
        <v>0</v>
      </c>
    </row>
    <row r="6630" spans="1:8">
      <c r="A6630" s="268">
        <v>42281</v>
      </c>
      <c r="B6630" s="269" t="s">
        <v>189</v>
      </c>
      <c r="C6630" s="270">
        <v>0</v>
      </c>
      <c r="D6630" s="270">
        <v>0</v>
      </c>
      <c r="E6630" s="270">
        <v>0</v>
      </c>
      <c r="F6630" s="270">
        <v>0</v>
      </c>
      <c r="G6630" s="270">
        <v>0</v>
      </c>
      <c r="H6630" s="270">
        <v>0</v>
      </c>
    </row>
    <row r="6631" spans="1:8">
      <c r="A6631" s="268">
        <v>42281</v>
      </c>
      <c r="B6631" s="269" t="s">
        <v>190</v>
      </c>
      <c r="C6631" s="270">
        <v>0</v>
      </c>
      <c r="D6631" s="270">
        <v>0</v>
      </c>
      <c r="E6631" s="270">
        <v>0</v>
      </c>
      <c r="F6631" s="270">
        <v>0</v>
      </c>
      <c r="G6631" s="270">
        <v>0</v>
      </c>
      <c r="H6631" s="270">
        <v>0</v>
      </c>
    </row>
    <row r="6632" spans="1:8">
      <c r="A6632" s="268">
        <v>42281</v>
      </c>
      <c r="B6632" s="269" t="s">
        <v>191</v>
      </c>
      <c r="C6632" s="270">
        <v>0</v>
      </c>
      <c r="D6632" s="270">
        <v>0</v>
      </c>
      <c r="E6632" s="270">
        <v>0</v>
      </c>
      <c r="F6632" s="270">
        <v>0</v>
      </c>
      <c r="G6632" s="270">
        <v>0</v>
      </c>
      <c r="H6632" s="270">
        <v>0</v>
      </c>
    </row>
    <row r="6633" spans="1:8">
      <c r="A6633" s="268">
        <v>42281</v>
      </c>
      <c r="B6633" s="269" t="s">
        <v>192</v>
      </c>
      <c r="C6633" s="270">
        <v>99.97359999999999</v>
      </c>
      <c r="D6633" s="270">
        <v>42.862949999999998</v>
      </c>
      <c r="E6633" s="270">
        <v>16.1874</v>
      </c>
      <c r="F6633" s="270">
        <v>1.3617000000000001</v>
      </c>
      <c r="G6633" s="270">
        <v>19.090149999999998</v>
      </c>
      <c r="H6633" s="270">
        <v>179.47580000000002</v>
      </c>
    </row>
    <row r="6634" spans="1:8">
      <c r="A6634" s="268">
        <v>42281</v>
      </c>
      <c r="B6634" s="269" t="s">
        <v>193</v>
      </c>
      <c r="C6634" s="270">
        <v>1238.5579499999999</v>
      </c>
      <c r="D6634" s="270">
        <v>531.02730000000008</v>
      </c>
      <c r="E6634" s="270">
        <v>200.54304999999999</v>
      </c>
      <c r="F6634" s="270">
        <v>16.872500000000002</v>
      </c>
      <c r="G6634" s="270">
        <v>236.50059999999999</v>
      </c>
      <c r="H6634" s="270">
        <v>2223.5013999999996</v>
      </c>
    </row>
    <row r="6635" spans="1:8">
      <c r="A6635" s="268">
        <v>42281</v>
      </c>
      <c r="B6635" s="269" t="s">
        <v>65</v>
      </c>
      <c r="C6635" s="270">
        <v>3426.8625499999998</v>
      </c>
      <c r="D6635" s="270">
        <v>1469.2556</v>
      </c>
      <c r="E6635" s="270">
        <v>554.86554999999998</v>
      </c>
      <c r="F6635" s="270">
        <v>46.683699999999995</v>
      </c>
      <c r="G6635" s="270">
        <v>654.35379999999998</v>
      </c>
      <c r="H6635" s="270">
        <v>6152.0212000000001</v>
      </c>
    </row>
    <row r="6636" spans="1:8">
      <c r="A6636" s="268">
        <v>42281</v>
      </c>
      <c r="B6636" s="269" t="s">
        <v>194</v>
      </c>
      <c r="C6636" s="270">
        <v>8925.3943999999992</v>
      </c>
      <c r="D6636" s="270">
        <v>3826.7331499999996</v>
      </c>
      <c r="E6636" s="270">
        <v>1445.1683</v>
      </c>
      <c r="F6636" s="270">
        <v>121.58994999999999</v>
      </c>
      <c r="G6636" s="270">
        <v>1704.2882500000001</v>
      </c>
      <c r="H6636" s="270">
        <v>16023.174049999998</v>
      </c>
    </row>
    <row r="6637" spans="1:8">
      <c r="A6637" s="268">
        <v>42281</v>
      </c>
      <c r="B6637" s="269" t="s">
        <v>195</v>
      </c>
      <c r="C6637" s="270">
        <v>13896.289599999998</v>
      </c>
      <c r="D6637" s="270">
        <v>5957.9874499999996</v>
      </c>
      <c r="E6637" s="270">
        <v>2250.03755</v>
      </c>
      <c r="F6637" s="270">
        <v>189.30860000000001</v>
      </c>
      <c r="G6637" s="270">
        <v>2653.4721999999997</v>
      </c>
      <c r="H6637" s="270">
        <v>24947.095399999998</v>
      </c>
    </row>
    <row r="6638" spans="1:8">
      <c r="A6638" s="268">
        <v>42281</v>
      </c>
      <c r="B6638" s="269" t="s">
        <v>196</v>
      </c>
      <c r="C6638" s="270">
        <v>16295.649199999998</v>
      </c>
      <c r="D6638" s="270">
        <v>6986.7042000000001</v>
      </c>
      <c r="E6638" s="270">
        <v>2638.5334499999999</v>
      </c>
      <c r="F6638" s="270">
        <v>221.99534999999997</v>
      </c>
      <c r="G6638" s="270">
        <v>3111.6255999999998</v>
      </c>
      <c r="H6638" s="270">
        <v>29254.507799999999</v>
      </c>
    </row>
    <row r="6639" spans="1:8">
      <c r="A6639" s="268">
        <v>42281</v>
      </c>
      <c r="B6639" s="269" t="s">
        <v>197</v>
      </c>
      <c r="C6639" s="270">
        <v>17262.057549999998</v>
      </c>
      <c r="D6639" s="270">
        <v>7401.0486000000001</v>
      </c>
      <c r="E6639" s="270">
        <v>2795.0108</v>
      </c>
      <c r="F6639" s="270">
        <v>235.16014999999999</v>
      </c>
      <c r="G6639" s="270">
        <v>3296.1597499999998</v>
      </c>
      <c r="H6639" s="270">
        <v>30989.436849999998</v>
      </c>
    </row>
    <row r="6640" spans="1:8">
      <c r="A6640" s="268">
        <v>42281</v>
      </c>
      <c r="B6640" s="269" t="s">
        <v>198</v>
      </c>
      <c r="C6640" s="270">
        <v>16606.676950000001</v>
      </c>
      <c r="D6640" s="270">
        <v>7120.05645</v>
      </c>
      <c r="E6640" s="270">
        <v>2688.8942500000003</v>
      </c>
      <c r="F6640" s="270">
        <v>226.23174999999998</v>
      </c>
      <c r="G6640" s="270">
        <v>3171.01595</v>
      </c>
      <c r="H6640" s="270">
        <v>29812.875349999998</v>
      </c>
    </row>
    <row r="6641" spans="1:8">
      <c r="A6641" s="268">
        <v>42281</v>
      </c>
      <c r="B6641" s="269" t="s">
        <v>199</v>
      </c>
      <c r="C6641" s="270">
        <v>15251.483699999999</v>
      </c>
      <c r="D6641" s="270">
        <v>6539.0219499999994</v>
      </c>
      <c r="E6641" s="270">
        <v>2469.4658999999997</v>
      </c>
      <c r="F6641" s="270">
        <v>207.7706</v>
      </c>
      <c r="G6641" s="270">
        <v>2912.2444999999998</v>
      </c>
      <c r="H6641" s="270">
        <v>27379.986650000003</v>
      </c>
    </row>
    <row r="6642" spans="1:8">
      <c r="A6642" s="268">
        <v>42281</v>
      </c>
      <c r="B6642" s="269" t="s">
        <v>200</v>
      </c>
      <c r="C6642" s="270">
        <v>11752.4179</v>
      </c>
      <c r="D6642" s="270">
        <v>5038.8093500000004</v>
      </c>
      <c r="E6642" s="270">
        <v>1902.9094500000001</v>
      </c>
      <c r="F6642" s="270">
        <v>160.1026</v>
      </c>
      <c r="G6642" s="270">
        <v>2244.1036999999997</v>
      </c>
      <c r="H6642" s="270">
        <v>21098.343000000001</v>
      </c>
    </row>
    <row r="6643" spans="1:8">
      <c r="A6643" s="268">
        <v>42281</v>
      </c>
      <c r="B6643" s="269" t="s">
        <v>201</v>
      </c>
      <c r="C6643" s="270">
        <v>6459.3863000000001</v>
      </c>
      <c r="D6643" s="270">
        <v>2769.4402500000001</v>
      </c>
      <c r="E6643" s="270">
        <v>1045.8808000000001</v>
      </c>
      <c r="F6643" s="270">
        <v>87.996250000000003</v>
      </c>
      <c r="G6643" s="270">
        <v>1233.4086499999999</v>
      </c>
      <c r="H6643" s="270">
        <v>11596.112249999998</v>
      </c>
    </row>
    <row r="6644" spans="1:8">
      <c r="A6644" s="268">
        <v>42281</v>
      </c>
      <c r="B6644" s="269" t="s">
        <v>202</v>
      </c>
      <c r="C6644" s="270">
        <v>1738.4250999999999</v>
      </c>
      <c r="D6644" s="270">
        <v>745.34375</v>
      </c>
      <c r="E6644" s="270">
        <v>281.47919999999999</v>
      </c>
      <c r="F6644" s="270">
        <v>23.682699999999997</v>
      </c>
      <c r="G6644" s="270">
        <v>331.94880000000001</v>
      </c>
      <c r="H6644" s="270">
        <v>3120.8795500000006</v>
      </c>
    </row>
    <row r="6645" spans="1:8">
      <c r="A6645" s="268">
        <v>42281</v>
      </c>
      <c r="B6645" s="269" t="s">
        <v>203</v>
      </c>
      <c r="C6645" s="270">
        <v>83.311050000000009</v>
      </c>
      <c r="D6645" s="270">
        <v>35.719550000000005</v>
      </c>
      <c r="E6645" s="270">
        <v>13.4895</v>
      </c>
      <c r="F6645" s="270">
        <v>1.1347499999999999</v>
      </c>
      <c r="G6645" s="270">
        <v>15.90775</v>
      </c>
      <c r="H6645" s="270">
        <v>149.5626</v>
      </c>
    </row>
    <row r="6646" spans="1:8">
      <c r="A6646" s="268">
        <v>42281</v>
      </c>
      <c r="B6646" s="269" t="s">
        <v>204</v>
      </c>
      <c r="C6646" s="270">
        <v>0</v>
      </c>
      <c r="D6646" s="270">
        <v>0</v>
      </c>
      <c r="E6646" s="270">
        <v>0</v>
      </c>
      <c r="F6646" s="270">
        <v>0</v>
      </c>
      <c r="G6646" s="270">
        <v>0</v>
      </c>
      <c r="H6646" s="270">
        <v>0</v>
      </c>
    </row>
    <row r="6647" spans="1:8">
      <c r="A6647" s="268">
        <v>42281</v>
      </c>
      <c r="B6647" s="269" t="s">
        <v>205</v>
      </c>
      <c r="C6647" s="270">
        <v>0</v>
      </c>
      <c r="D6647" s="270">
        <v>0</v>
      </c>
      <c r="E6647" s="270">
        <v>0</v>
      </c>
      <c r="F6647" s="270">
        <v>0</v>
      </c>
      <c r="G6647" s="270">
        <v>0</v>
      </c>
      <c r="H6647" s="270">
        <v>0</v>
      </c>
    </row>
    <row r="6648" spans="1:8">
      <c r="A6648" s="268">
        <v>42281</v>
      </c>
      <c r="B6648" s="269" t="s">
        <v>71</v>
      </c>
      <c r="C6648" s="270">
        <v>0</v>
      </c>
      <c r="D6648" s="270">
        <v>0</v>
      </c>
      <c r="E6648" s="270">
        <v>0</v>
      </c>
      <c r="F6648" s="270">
        <v>0</v>
      </c>
      <c r="G6648" s="270">
        <v>0</v>
      </c>
      <c r="H6648" s="270">
        <v>0</v>
      </c>
    </row>
    <row r="6649" spans="1:8">
      <c r="A6649" s="268">
        <v>42281</v>
      </c>
      <c r="B6649" s="269" t="s">
        <v>206</v>
      </c>
      <c r="C6649" s="270">
        <v>0</v>
      </c>
      <c r="D6649" s="270">
        <v>0</v>
      </c>
      <c r="E6649" s="270">
        <v>0</v>
      </c>
      <c r="F6649" s="270">
        <v>0</v>
      </c>
      <c r="G6649" s="270">
        <v>0</v>
      </c>
      <c r="H6649" s="270">
        <v>0</v>
      </c>
    </row>
    <row r="6650" spans="1:8">
      <c r="A6650" s="268">
        <v>42282</v>
      </c>
      <c r="B6650" s="269" t="s">
        <v>185</v>
      </c>
      <c r="C6650" s="270">
        <v>0</v>
      </c>
      <c r="D6650" s="270">
        <v>0</v>
      </c>
      <c r="E6650" s="270">
        <v>0</v>
      </c>
      <c r="F6650" s="270">
        <v>0</v>
      </c>
      <c r="G6650" s="270">
        <v>0</v>
      </c>
      <c r="H6650" s="270">
        <v>0</v>
      </c>
    </row>
    <row r="6651" spans="1:8">
      <c r="A6651" s="268">
        <v>42282</v>
      </c>
      <c r="B6651" s="269" t="s">
        <v>186</v>
      </c>
      <c r="C6651" s="270">
        <v>5.5538999999999996</v>
      </c>
      <c r="D6651" s="270">
        <v>2.3816999999999999</v>
      </c>
      <c r="E6651" s="270">
        <v>0.89929999999999999</v>
      </c>
      <c r="F6651" s="270">
        <v>7.5649999999999995E-2</v>
      </c>
      <c r="G6651" s="270">
        <v>1.0608</v>
      </c>
      <c r="H6651" s="270">
        <v>9.9713499999999993</v>
      </c>
    </row>
    <row r="6652" spans="1:8">
      <c r="A6652" s="268">
        <v>42282</v>
      </c>
      <c r="B6652" s="269" t="s">
        <v>187</v>
      </c>
      <c r="C6652" s="270">
        <v>0</v>
      </c>
      <c r="D6652" s="270">
        <v>0</v>
      </c>
      <c r="E6652" s="270">
        <v>0</v>
      </c>
      <c r="F6652" s="270">
        <v>0</v>
      </c>
      <c r="G6652" s="270">
        <v>0</v>
      </c>
      <c r="H6652" s="270">
        <v>0</v>
      </c>
    </row>
    <row r="6653" spans="1:8">
      <c r="A6653" s="268">
        <v>42282</v>
      </c>
      <c r="B6653" s="269" t="s">
        <v>188</v>
      </c>
      <c r="C6653" s="270">
        <v>0</v>
      </c>
      <c r="D6653" s="270">
        <v>0</v>
      </c>
      <c r="E6653" s="270">
        <v>0</v>
      </c>
      <c r="F6653" s="270">
        <v>0</v>
      </c>
      <c r="G6653" s="270">
        <v>0</v>
      </c>
      <c r="H6653" s="270">
        <v>0</v>
      </c>
    </row>
    <row r="6654" spans="1:8">
      <c r="A6654" s="268">
        <v>42282</v>
      </c>
      <c r="B6654" s="269" t="s">
        <v>189</v>
      </c>
      <c r="C6654" s="270">
        <v>0</v>
      </c>
      <c r="D6654" s="270">
        <v>0</v>
      </c>
      <c r="E6654" s="270">
        <v>0</v>
      </c>
      <c r="F6654" s="270">
        <v>0</v>
      </c>
      <c r="G6654" s="270">
        <v>0</v>
      </c>
      <c r="H6654" s="270">
        <v>0</v>
      </c>
    </row>
    <row r="6655" spans="1:8">
      <c r="A6655" s="268">
        <v>42282</v>
      </c>
      <c r="B6655" s="269" t="s">
        <v>190</v>
      </c>
      <c r="C6655" s="270">
        <v>0</v>
      </c>
      <c r="D6655" s="270">
        <v>0</v>
      </c>
      <c r="E6655" s="270">
        <v>0</v>
      </c>
      <c r="F6655" s="270">
        <v>0</v>
      </c>
      <c r="G6655" s="270">
        <v>0</v>
      </c>
      <c r="H6655" s="270">
        <v>0</v>
      </c>
    </row>
    <row r="6656" spans="1:8">
      <c r="A6656" s="268">
        <v>42282</v>
      </c>
      <c r="B6656" s="269" t="s">
        <v>191</v>
      </c>
      <c r="C6656" s="270">
        <v>0</v>
      </c>
      <c r="D6656" s="270">
        <v>0</v>
      </c>
      <c r="E6656" s="270">
        <v>0</v>
      </c>
      <c r="F6656" s="270">
        <v>0</v>
      </c>
      <c r="G6656" s="270">
        <v>0</v>
      </c>
      <c r="H6656" s="270">
        <v>0</v>
      </c>
    </row>
    <row r="6657" spans="1:8">
      <c r="A6657" s="268">
        <v>42282</v>
      </c>
      <c r="B6657" s="269" t="s">
        <v>192</v>
      </c>
      <c r="C6657" s="270">
        <v>44.432899999999997</v>
      </c>
      <c r="D6657" s="270">
        <v>19.0502</v>
      </c>
      <c r="E6657" s="270">
        <v>7.1943999999999999</v>
      </c>
      <c r="F6657" s="270">
        <v>0.60519999999999996</v>
      </c>
      <c r="G6657" s="270">
        <v>8.4846999999999984</v>
      </c>
      <c r="H6657" s="270">
        <v>79.767400000000009</v>
      </c>
    </row>
    <row r="6658" spans="1:8">
      <c r="A6658" s="268">
        <v>42282</v>
      </c>
      <c r="B6658" s="269" t="s">
        <v>193</v>
      </c>
      <c r="C6658" s="270">
        <v>1166.35555</v>
      </c>
      <c r="D6658" s="270">
        <v>500.07114999999993</v>
      </c>
      <c r="E6658" s="270">
        <v>188.85214999999999</v>
      </c>
      <c r="F6658" s="270">
        <v>15.889050000000001</v>
      </c>
      <c r="G6658" s="270">
        <v>222.71360000000001</v>
      </c>
      <c r="H6658" s="270">
        <v>2093.8815000000004</v>
      </c>
    </row>
    <row r="6659" spans="1:8">
      <c r="A6659" s="268">
        <v>42282</v>
      </c>
      <c r="B6659" s="269" t="s">
        <v>65</v>
      </c>
      <c r="C6659" s="270">
        <v>5876.2089500000002</v>
      </c>
      <c r="D6659" s="270">
        <v>2519.40425</v>
      </c>
      <c r="E6659" s="270">
        <v>951.45514999999989</v>
      </c>
      <c r="F6659" s="270">
        <v>80.051299999999998</v>
      </c>
      <c r="G6659" s="270">
        <v>1122.0518499999998</v>
      </c>
      <c r="H6659" s="270">
        <v>10549.171499999999</v>
      </c>
    </row>
    <row r="6660" spans="1:8">
      <c r="A6660" s="268">
        <v>42282</v>
      </c>
      <c r="B6660" s="269" t="s">
        <v>194</v>
      </c>
      <c r="C6660" s="270">
        <v>10436.102800000001</v>
      </c>
      <c r="D6660" s="270">
        <v>4474.4433500000005</v>
      </c>
      <c r="E6660" s="270">
        <v>1689.7770499999999</v>
      </c>
      <c r="F6660" s="270">
        <v>142.17099999999999</v>
      </c>
      <c r="G6660" s="270">
        <v>1992.7553</v>
      </c>
      <c r="H6660" s="270">
        <v>18735.249500000002</v>
      </c>
    </row>
    <row r="6661" spans="1:8">
      <c r="A6661" s="268">
        <v>42282</v>
      </c>
      <c r="B6661" s="269" t="s">
        <v>195</v>
      </c>
      <c r="C6661" s="270">
        <v>12918.7726</v>
      </c>
      <c r="D6661" s="270">
        <v>5538.8805000000002</v>
      </c>
      <c r="E6661" s="270">
        <v>2091.7616000000003</v>
      </c>
      <c r="F6661" s="270">
        <v>175.99164999999999</v>
      </c>
      <c r="G6661" s="270">
        <v>2466.8172999999997</v>
      </c>
      <c r="H6661" s="270">
        <v>23192.223649999996</v>
      </c>
    </row>
    <row r="6662" spans="1:8">
      <c r="A6662" s="268">
        <v>42282</v>
      </c>
      <c r="B6662" s="269" t="s">
        <v>196</v>
      </c>
      <c r="C6662" s="270">
        <v>13185.3683</v>
      </c>
      <c r="D6662" s="270">
        <v>5653.1816999999992</v>
      </c>
      <c r="E6662" s="270">
        <v>2134.9279999999999</v>
      </c>
      <c r="F6662" s="270">
        <v>179.62369999999999</v>
      </c>
      <c r="G6662" s="270">
        <v>2517.7229499999999</v>
      </c>
      <c r="H6662" s="270">
        <v>23670.824650000002</v>
      </c>
    </row>
    <row r="6663" spans="1:8">
      <c r="A6663" s="268">
        <v>42282</v>
      </c>
      <c r="B6663" s="269" t="s">
        <v>197</v>
      </c>
      <c r="C6663" s="270">
        <v>13013.192300000001</v>
      </c>
      <c r="D6663" s="270">
        <v>5579.36175</v>
      </c>
      <c r="E6663" s="270">
        <v>2107.0497</v>
      </c>
      <c r="F6663" s="270">
        <v>177.27855</v>
      </c>
      <c r="G6663" s="270">
        <v>2484.84665</v>
      </c>
      <c r="H6663" s="270">
        <v>23361.728950000001</v>
      </c>
    </row>
    <row r="6664" spans="1:8">
      <c r="A6664" s="268">
        <v>42282</v>
      </c>
      <c r="B6664" s="269" t="s">
        <v>198</v>
      </c>
      <c r="C6664" s="270">
        <v>9075.354800000001</v>
      </c>
      <c r="D6664" s="270">
        <v>3891.0271499999999</v>
      </c>
      <c r="E6664" s="270">
        <v>1469.4494</v>
      </c>
      <c r="F6664" s="270">
        <v>123.63334999999999</v>
      </c>
      <c r="G6664" s="270">
        <v>1732.9230499999999</v>
      </c>
      <c r="H6664" s="270">
        <v>16292.387750000002</v>
      </c>
    </row>
    <row r="6665" spans="1:8">
      <c r="A6665" s="268">
        <v>42282</v>
      </c>
      <c r="B6665" s="269" t="s">
        <v>199</v>
      </c>
      <c r="C6665" s="270">
        <v>6453.8323999999993</v>
      </c>
      <c r="D6665" s="270">
        <v>2767.0585499999997</v>
      </c>
      <c r="E6665" s="270">
        <v>1044.9815000000001</v>
      </c>
      <c r="F6665" s="270">
        <v>87.920600000000007</v>
      </c>
      <c r="G6665" s="270">
        <v>1232.3478499999999</v>
      </c>
      <c r="H6665" s="270">
        <v>11586.140899999999</v>
      </c>
    </row>
    <row r="6666" spans="1:8">
      <c r="A6666" s="268">
        <v>42282</v>
      </c>
      <c r="B6666" s="269" t="s">
        <v>200</v>
      </c>
      <c r="C6666" s="270">
        <v>3765.6614999999997</v>
      </c>
      <c r="D6666" s="270">
        <v>1614.5146500000001</v>
      </c>
      <c r="E6666" s="270">
        <v>609.72284999999999</v>
      </c>
      <c r="F6666" s="270">
        <v>51.299199999999999</v>
      </c>
      <c r="G6666" s="270">
        <v>719.04644999999994</v>
      </c>
      <c r="H6666" s="270">
        <v>6760.2446499999996</v>
      </c>
    </row>
    <row r="6667" spans="1:8">
      <c r="A6667" s="268">
        <v>42282</v>
      </c>
      <c r="B6667" s="269" t="s">
        <v>201</v>
      </c>
      <c r="C6667" s="270">
        <v>1499.5997499999999</v>
      </c>
      <c r="D6667" s="270">
        <v>642.94849999999997</v>
      </c>
      <c r="E6667" s="270">
        <v>242.81014999999999</v>
      </c>
      <c r="F6667" s="270">
        <v>20.428899999999999</v>
      </c>
      <c r="G6667" s="270">
        <v>286.34629999999999</v>
      </c>
      <c r="H6667" s="270">
        <v>2692.1336000000001</v>
      </c>
    </row>
    <row r="6668" spans="1:8">
      <c r="A6668" s="268">
        <v>42282</v>
      </c>
      <c r="B6668" s="269" t="s">
        <v>202</v>
      </c>
      <c r="C6668" s="270">
        <v>460.98815000000002</v>
      </c>
      <c r="D6668" s="270">
        <v>197.64709999999999</v>
      </c>
      <c r="E6668" s="270">
        <v>74.641899999999993</v>
      </c>
      <c r="F6668" s="270">
        <v>6.2797999999999998</v>
      </c>
      <c r="G6668" s="270">
        <v>88.025149999999996</v>
      </c>
      <c r="H6668" s="270">
        <v>827.58209999999997</v>
      </c>
    </row>
    <row r="6669" spans="1:8">
      <c r="A6669" s="268">
        <v>42282</v>
      </c>
      <c r="B6669" s="269" t="s">
        <v>203</v>
      </c>
      <c r="C6669" s="270">
        <v>44.432899999999997</v>
      </c>
      <c r="D6669" s="270">
        <v>19.0502</v>
      </c>
      <c r="E6669" s="270">
        <v>7.1943999999999999</v>
      </c>
      <c r="F6669" s="270">
        <v>0.60519999999999996</v>
      </c>
      <c r="G6669" s="270">
        <v>8.4846999999999984</v>
      </c>
      <c r="H6669" s="270">
        <v>79.767400000000009</v>
      </c>
    </row>
    <row r="6670" spans="1:8">
      <c r="A6670" s="268">
        <v>42282</v>
      </c>
      <c r="B6670" s="269" t="s">
        <v>204</v>
      </c>
      <c r="C6670" s="270">
        <v>0</v>
      </c>
      <c r="D6670" s="270">
        <v>0</v>
      </c>
      <c r="E6670" s="270">
        <v>0</v>
      </c>
      <c r="F6670" s="270">
        <v>0</v>
      </c>
      <c r="G6670" s="270">
        <v>0</v>
      </c>
      <c r="H6670" s="270">
        <v>0</v>
      </c>
    </row>
    <row r="6671" spans="1:8">
      <c r="A6671" s="268">
        <v>42282</v>
      </c>
      <c r="B6671" s="269" t="s">
        <v>205</v>
      </c>
      <c r="C6671" s="270">
        <v>0</v>
      </c>
      <c r="D6671" s="270">
        <v>0</v>
      </c>
      <c r="E6671" s="270">
        <v>0</v>
      </c>
      <c r="F6671" s="270">
        <v>0</v>
      </c>
      <c r="G6671" s="270">
        <v>0</v>
      </c>
      <c r="H6671" s="270">
        <v>0</v>
      </c>
    </row>
    <row r="6672" spans="1:8">
      <c r="A6672" s="268">
        <v>42282</v>
      </c>
      <c r="B6672" s="269" t="s">
        <v>71</v>
      </c>
      <c r="C6672" s="270">
        <v>0</v>
      </c>
      <c r="D6672" s="270">
        <v>0</v>
      </c>
      <c r="E6672" s="270">
        <v>0</v>
      </c>
      <c r="F6672" s="270">
        <v>0</v>
      </c>
      <c r="G6672" s="270">
        <v>0</v>
      </c>
      <c r="H6672" s="270">
        <v>0</v>
      </c>
    </row>
    <row r="6673" spans="1:8">
      <c r="A6673" s="268">
        <v>42282</v>
      </c>
      <c r="B6673" s="269" t="s">
        <v>206</v>
      </c>
      <c r="C6673" s="270">
        <v>0</v>
      </c>
      <c r="D6673" s="270">
        <v>0</v>
      </c>
      <c r="E6673" s="270">
        <v>0</v>
      </c>
      <c r="F6673" s="270">
        <v>0</v>
      </c>
      <c r="G6673" s="270">
        <v>0</v>
      </c>
      <c r="H6673" s="270">
        <v>0</v>
      </c>
    </row>
    <row r="6674" spans="1:8">
      <c r="A6674" s="268">
        <v>42283</v>
      </c>
      <c r="B6674" s="269" t="s">
        <v>185</v>
      </c>
      <c r="C6674" s="270">
        <v>0</v>
      </c>
      <c r="D6674" s="270">
        <v>0</v>
      </c>
      <c r="E6674" s="270">
        <v>0</v>
      </c>
      <c r="F6674" s="270">
        <v>0</v>
      </c>
      <c r="G6674" s="270">
        <v>0</v>
      </c>
      <c r="H6674" s="270">
        <v>0</v>
      </c>
    </row>
    <row r="6675" spans="1:8">
      <c r="A6675" s="268">
        <v>42283</v>
      </c>
      <c r="B6675" s="269" t="s">
        <v>186</v>
      </c>
      <c r="C6675" s="270">
        <v>0</v>
      </c>
      <c r="D6675" s="270">
        <v>0</v>
      </c>
      <c r="E6675" s="270">
        <v>0</v>
      </c>
      <c r="F6675" s="270">
        <v>0</v>
      </c>
      <c r="G6675" s="270">
        <v>0</v>
      </c>
      <c r="H6675" s="270">
        <v>0</v>
      </c>
    </row>
    <row r="6676" spans="1:8">
      <c r="A6676" s="268">
        <v>42283</v>
      </c>
      <c r="B6676" s="269" t="s">
        <v>187</v>
      </c>
      <c r="C6676" s="270">
        <v>0</v>
      </c>
      <c r="D6676" s="270">
        <v>0</v>
      </c>
      <c r="E6676" s="270">
        <v>0</v>
      </c>
      <c r="F6676" s="270">
        <v>0</v>
      </c>
      <c r="G6676" s="270">
        <v>0</v>
      </c>
      <c r="H6676" s="270">
        <v>0</v>
      </c>
    </row>
    <row r="6677" spans="1:8">
      <c r="A6677" s="268">
        <v>42283</v>
      </c>
      <c r="B6677" s="269" t="s">
        <v>188</v>
      </c>
      <c r="C6677" s="270">
        <v>0</v>
      </c>
      <c r="D6677" s="270">
        <v>0</v>
      </c>
      <c r="E6677" s="270">
        <v>0</v>
      </c>
      <c r="F6677" s="270">
        <v>0</v>
      </c>
      <c r="G6677" s="270">
        <v>0</v>
      </c>
      <c r="H6677" s="270">
        <v>0</v>
      </c>
    </row>
    <row r="6678" spans="1:8">
      <c r="A6678" s="268">
        <v>42283</v>
      </c>
      <c r="B6678" s="269" t="s">
        <v>189</v>
      </c>
      <c r="C6678" s="270">
        <v>0</v>
      </c>
      <c r="D6678" s="270">
        <v>0</v>
      </c>
      <c r="E6678" s="270">
        <v>0</v>
      </c>
      <c r="F6678" s="270">
        <v>0</v>
      </c>
      <c r="G6678" s="270">
        <v>0</v>
      </c>
      <c r="H6678" s="270">
        <v>0</v>
      </c>
    </row>
    <row r="6679" spans="1:8">
      <c r="A6679" s="268">
        <v>42283</v>
      </c>
      <c r="B6679" s="269" t="s">
        <v>190</v>
      </c>
      <c r="C6679" s="270">
        <v>0</v>
      </c>
      <c r="D6679" s="270">
        <v>0</v>
      </c>
      <c r="E6679" s="270">
        <v>0</v>
      </c>
      <c r="F6679" s="270">
        <v>0</v>
      </c>
      <c r="G6679" s="270">
        <v>0</v>
      </c>
      <c r="H6679" s="270">
        <v>0</v>
      </c>
    </row>
    <row r="6680" spans="1:8">
      <c r="A6680" s="268">
        <v>42283</v>
      </c>
      <c r="B6680" s="269" t="s">
        <v>191</v>
      </c>
      <c r="C6680" s="270">
        <v>0</v>
      </c>
      <c r="D6680" s="270">
        <v>0</v>
      </c>
      <c r="E6680" s="270">
        <v>0</v>
      </c>
      <c r="F6680" s="270">
        <v>0</v>
      </c>
      <c r="G6680" s="270">
        <v>0</v>
      </c>
      <c r="H6680" s="270">
        <v>0</v>
      </c>
    </row>
    <row r="6681" spans="1:8">
      <c r="A6681" s="268">
        <v>42283</v>
      </c>
      <c r="B6681" s="269" t="s">
        <v>192</v>
      </c>
      <c r="C6681" s="270">
        <v>61.0946</v>
      </c>
      <c r="D6681" s="270">
        <v>26.19445</v>
      </c>
      <c r="E6681" s="270">
        <v>9.8923000000000005</v>
      </c>
      <c r="F6681" s="270">
        <v>0.83214999999999995</v>
      </c>
      <c r="G6681" s="270">
        <v>11.66625</v>
      </c>
      <c r="H6681" s="270">
        <v>109.67975000000001</v>
      </c>
    </row>
    <row r="6682" spans="1:8">
      <c r="A6682" s="268">
        <v>42283</v>
      </c>
      <c r="B6682" s="269" t="s">
        <v>193</v>
      </c>
      <c r="C6682" s="270">
        <v>1021.9490499999998</v>
      </c>
      <c r="D6682" s="270">
        <v>438.15715</v>
      </c>
      <c r="E6682" s="270">
        <v>165.47035</v>
      </c>
      <c r="F6682" s="270">
        <v>13.92215</v>
      </c>
      <c r="G6682" s="270">
        <v>195.1396</v>
      </c>
      <c r="H6682" s="270">
        <v>1834.6382999999996</v>
      </c>
    </row>
    <row r="6683" spans="1:8">
      <c r="A6683" s="268">
        <v>42283</v>
      </c>
      <c r="B6683" s="269" t="s">
        <v>65</v>
      </c>
      <c r="C6683" s="270">
        <v>4371.0553</v>
      </c>
      <c r="D6683" s="270">
        <v>1874.0748999999998</v>
      </c>
      <c r="E6683" s="270">
        <v>707.74570000000006</v>
      </c>
      <c r="F6683" s="270">
        <v>59.546750000000003</v>
      </c>
      <c r="G6683" s="270">
        <v>834.64560000000006</v>
      </c>
      <c r="H6683" s="270">
        <v>7847.0682499999994</v>
      </c>
    </row>
    <row r="6684" spans="1:8">
      <c r="A6684" s="268">
        <v>42283</v>
      </c>
      <c r="B6684" s="269" t="s">
        <v>194</v>
      </c>
      <c r="C6684" s="270">
        <v>9553.0046499999989</v>
      </c>
      <c r="D6684" s="270">
        <v>4095.8184999999994</v>
      </c>
      <c r="E6684" s="270">
        <v>1546.78835</v>
      </c>
      <c r="F6684" s="270">
        <v>130.14009999999999</v>
      </c>
      <c r="G6684" s="270">
        <v>1824.1297499999998</v>
      </c>
      <c r="H6684" s="270">
        <v>17149.88135</v>
      </c>
    </row>
    <row r="6685" spans="1:8">
      <c r="A6685" s="268">
        <v>42283</v>
      </c>
      <c r="B6685" s="269" t="s">
        <v>195</v>
      </c>
      <c r="C6685" s="270">
        <v>12624.4074</v>
      </c>
      <c r="D6685" s="270">
        <v>5412.6716500000002</v>
      </c>
      <c r="E6685" s="270">
        <v>2044.0995499999999</v>
      </c>
      <c r="F6685" s="270">
        <v>171.98219999999998</v>
      </c>
      <c r="G6685" s="270">
        <v>2410.6085000000003</v>
      </c>
      <c r="H6685" s="270">
        <v>22663.7693</v>
      </c>
    </row>
    <row r="6686" spans="1:8">
      <c r="A6686" s="268">
        <v>42283</v>
      </c>
      <c r="B6686" s="269" t="s">
        <v>196</v>
      </c>
      <c r="C6686" s="270">
        <v>13890.735699999999</v>
      </c>
      <c r="D6686" s="270">
        <v>5955.6057499999997</v>
      </c>
      <c r="E6686" s="270">
        <v>2249.13825</v>
      </c>
      <c r="F6686" s="270">
        <v>189.23295000000002</v>
      </c>
      <c r="G6686" s="270">
        <v>2652.4122499999999</v>
      </c>
      <c r="H6686" s="270">
        <v>24937.124900000003</v>
      </c>
    </row>
    <row r="6687" spans="1:8">
      <c r="A6687" s="268">
        <v>42283</v>
      </c>
      <c r="B6687" s="269" t="s">
        <v>197</v>
      </c>
      <c r="C6687" s="270">
        <v>13235.355099999999</v>
      </c>
      <c r="D6687" s="270">
        <v>5674.6135999999997</v>
      </c>
      <c r="E6687" s="270">
        <v>2143.0217000000002</v>
      </c>
      <c r="F6687" s="270">
        <v>180.30454999999998</v>
      </c>
      <c r="G6687" s="270">
        <v>2527.26845</v>
      </c>
      <c r="H6687" s="270">
        <v>23760.563399999999</v>
      </c>
    </row>
    <row r="6688" spans="1:8">
      <c r="A6688" s="268">
        <v>42283</v>
      </c>
      <c r="B6688" s="269" t="s">
        <v>198</v>
      </c>
      <c r="C6688" s="270">
        <v>12441.122749999999</v>
      </c>
      <c r="D6688" s="270">
        <v>5334.0891499999998</v>
      </c>
      <c r="E6688" s="270">
        <v>2014.42265</v>
      </c>
      <c r="F6688" s="270">
        <v>169.48490000000001</v>
      </c>
      <c r="G6688" s="270">
        <v>2375.6106</v>
      </c>
      <c r="H6688" s="270">
        <v>22334.730049999998</v>
      </c>
    </row>
    <row r="6689" spans="1:8">
      <c r="A6689" s="268">
        <v>42283</v>
      </c>
      <c r="B6689" s="269" t="s">
        <v>199</v>
      </c>
      <c r="C6689" s="270">
        <v>7692.3903499999988</v>
      </c>
      <c r="D6689" s="270">
        <v>3298.0866999999998</v>
      </c>
      <c r="E6689" s="270">
        <v>1245.5245500000001</v>
      </c>
      <c r="F6689" s="270">
        <v>104.7931</v>
      </c>
      <c r="G6689" s="270">
        <v>1468.84845</v>
      </c>
      <c r="H6689" s="270">
        <v>13809.64315</v>
      </c>
    </row>
    <row r="6690" spans="1:8">
      <c r="A6690" s="268">
        <v>42283</v>
      </c>
      <c r="B6690" s="269" t="s">
        <v>200</v>
      </c>
      <c r="C6690" s="270">
        <v>6242.7773999999999</v>
      </c>
      <c r="D6690" s="270">
        <v>2676.5700999999999</v>
      </c>
      <c r="E6690" s="270">
        <v>1010.8080999999999</v>
      </c>
      <c r="F6690" s="270">
        <v>85.045049999999989</v>
      </c>
      <c r="G6690" s="270">
        <v>1192.04765</v>
      </c>
      <c r="H6690" s="270">
        <v>11207.248299999999</v>
      </c>
    </row>
    <row r="6691" spans="1:8">
      <c r="A6691" s="268">
        <v>42283</v>
      </c>
      <c r="B6691" s="269" t="s">
        <v>201</v>
      </c>
      <c r="C6691" s="270">
        <v>3798.9857500000003</v>
      </c>
      <c r="D6691" s="270">
        <v>1628.8023000000001</v>
      </c>
      <c r="E6691" s="270">
        <v>615.11865</v>
      </c>
      <c r="F6691" s="270">
        <v>51.753100000000003</v>
      </c>
      <c r="G6691" s="270">
        <v>725.40954999999997</v>
      </c>
      <c r="H6691" s="270">
        <v>6820.0693500000007</v>
      </c>
    </row>
    <row r="6692" spans="1:8">
      <c r="A6692" s="268">
        <v>42283</v>
      </c>
      <c r="B6692" s="269" t="s">
        <v>202</v>
      </c>
      <c r="C6692" s="270">
        <v>1494.04585</v>
      </c>
      <c r="D6692" s="270">
        <v>640.56679999999994</v>
      </c>
      <c r="E6692" s="270">
        <v>241.91084999999998</v>
      </c>
      <c r="F6692" s="270">
        <v>20.353249999999999</v>
      </c>
      <c r="G6692" s="270">
        <v>285.28550000000001</v>
      </c>
      <c r="H6692" s="270">
        <v>2682.1622500000003</v>
      </c>
    </row>
    <row r="6693" spans="1:8">
      <c r="A6693" s="268">
        <v>42283</v>
      </c>
      <c r="B6693" s="269" t="s">
        <v>203</v>
      </c>
      <c r="C6693" s="270">
        <v>116.63529999999999</v>
      </c>
      <c r="D6693" s="270">
        <v>50.007199999999997</v>
      </c>
      <c r="E6693" s="270">
        <v>18.885300000000001</v>
      </c>
      <c r="F6693" s="270">
        <v>1.5886499999999999</v>
      </c>
      <c r="G6693" s="270">
        <v>22.271699999999999</v>
      </c>
      <c r="H6693" s="270">
        <v>209.38814999999997</v>
      </c>
    </row>
    <row r="6694" spans="1:8">
      <c r="A6694" s="268">
        <v>42283</v>
      </c>
      <c r="B6694" s="269" t="s">
        <v>204</v>
      </c>
      <c r="C6694" s="270">
        <v>5.5538999999999996</v>
      </c>
      <c r="D6694" s="270">
        <v>2.3816999999999999</v>
      </c>
      <c r="E6694" s="270">
        <v>0.89929999999999999</v>
      </c>
      <c r="F6694" s="270">
        <v>7.5649999999999995E-2</v>
      </c>
      <c r="G6694" s="270">
        <v>1.0608</v>
      </c>
      <c r="H6694" s="270">
        <v>9.9713499999999993</v>
      </c>
    </row>
    <row r="6695" spans="1:8">
      <c r="A6695" s="268">
        <v>42283</v>
      </c>
      <c r="B6695" s="269" t="s">
        <v>205</v>
      </c>
      <c r="C6695" s="270">
        <v>0</v>
      </c>
      <c r="D6695" s="270">
        <v>0</v>
      </c>
      <c r="E6695" s="270">
        <v>0</v>
      </c>
      <c r="F6695" s="270">
        <v>0</v>
      </c>
      <c r="G6695" s="270">
        <v>0</v>
      </c>
      <c r="H6695" s="270">
        <v>0</v>
      </c>
    </row>
    <row r="6696" spans="1:8">
      <c r="A6696" s="268">
        <v>42283</v>
      </c>
      <c r="B6696" s="269" t="s">
        <v>71</v>
      </c>
      <c r="C6696" s="270">
        <v>0</v>
      </c>
      <c r="D6696" s="270">
        <v>0</v>
      </c>
      <c r="E6696" s="270">
        <v>0</v>
      </c>
      <c r="F6696" s="270">
        <v>0</v>
      </c>
      <c r="G6696" s="270">
        <v>0</v>
      </c>
      <c r="H6696" s="270">
        <v>0</v>
      </c>
    </row>
    <row r="6697" spans="1:8">
      <c r="A6697" s="268">
        <v>42283</v>
      </c>
      <c r="B6697" s="269" t="s">
        <v>206</v>
      </c>
      <c r="C6697" s="270">
        <v>0</v>
      </c>
      <c r="D6697" s="270">
        <v>0</v>
      </c>
      <c r="E6697" s="270">
        <v>0</v>
      </c>
      <c r="F6697" s="270">
        <v>0</v>
      </c>
      <c r="G6697" s="270">
        <v>0</v>
      </c>
      <c r="H6697" s="270">
        <v>0</v>
      </c>
    </row>
    <row r="6698" spans="1:8">
      <c r="A6698" s="268">
        <v>42284</v>
      </c>
      <c r="B6698" s="269" t="s">
        <v>185</v>
      </c>
      <c r="C6698" s="270">
        <v>0</v>
      </c>
      <c r="D6698" s="270">
        <v>0</v>
      </c>
      <c r="E6698" s="270">
        <v>0</v>
      </c>
      <c r="F6698" s="270">
        <v>0</v>
      </c>
      <c r="G6698" s="270">
        <v>0</v>
      </c>
      <c r="H6698" s="270">
        <v>0</v>
      </c>
    </row>
    <row r="6699" spans="1:8">
      <c r="A6699" s="268">
        <v>42284</v>
      </c>
      <c r="B6699" s="269" t="s">
        <v>186</v>
      </c>
      <c r="C6699" s="270">
        <v>0</v>
      </c>
      <c r="D6699" s="270">
        <v>0</v>
      </c>
      <c r="E6699" s="270">
        <v>0</v>
      </c>
      <c r="F6699" s="270">
        <v>0</v>
      </c>
      <c r="G6699" s="270">
        <v>0</v>
      </c>
      <c r="H6699" s="270">
        <v>0</v>
      </c>
    </row>
    <row r="6700" spans="1:8">
      <c r="A6700" s="268">
        <v>42284</v>
      </c>
      <c r="B6700" s="269" t="s">
        <v>187</v>
      </c>
      <c r="C6700" s="270">
        <v>0</v>
      </c>
      <c r="D6700" s="270">
        <v>0</v>
      </c>
      <c r="E6700" s="270">
        <v>0</v>
      </c>
      <c r="F6700" s="270">
        <v>0</v>
      </c>
      <c r="G6700" s="270">
        <v>0</v>
      </c>
      <c r="H6700" s="270">
        <v>0</v>
      </c>
    </row>
    <row r="6701" spans="1:8">
      <c r="A6701" s="268">
        <v>42284</v>
      </c>
      <c r="B6701" s="269" t="s">
        <v>188</v>
      </c>
      <c r="C6701" s="270">
        <v>0</v>
      </c>
      <c r="D6701" s="270">
        <v>0</v>
      </c>
      <c r="E6701" s="270">
        <v>0</v>
      </c>
      <c r="F6701" s="270">
        <v>0</v>
      </c>
      <c r="G6701" s="270">
        <v>0</v>
      </c>
      <c r="H6701" s="270">
        <v>0</v>
      </c>
    </row>
    <row r="6702" spans="1:8">
      <c r="A6702" s="268">
        <v>42284</v>
      </c>
      <c r="B6702" s="269" t="s">
        <v>189</v>
      </c>
      <c r="C6702" s="270">
        <v>0</v>
      </c>
      <c r="D6702" s="270">
        <v>0</v>
      </c>
      <c r="E6702" s="270">
        <v>0</v>
      </c>
      <c r="F6702" s="270">
        <v>0</v>
      </c>
      <c r="G6702" s="270">
        <v>0</v>
      </c>
      <c r="H6702" s="270">
        <v>0</v>
      </c>
    </row>
    <row r="6703" spans="1:8">
      <c r="A6703" s="268">
        <v>42284</v>
      </c>
      <c r="B6703" s="269" t="s">
        <v>190</v>
      </c>
      <c r="C6703" s="270">
        <v>0</v>
      </c>
      <c r="D6703" s="270">
        <v>0</v>
      </c>
      <c r="E6703" s="270">
        <v>0</v>
      </c>
      <c r="F6703" s="270">
        <v>0</v>
      </c>
      <c r="G6703" s="270">
        <v>0</v>
      </c>
      <c r="H6703" s="270">
        <v>0</v>
      </c>
    </row>
    <row r="6704" spans="1:8">
      <c r="A6704" s="268">
        <v>42284</v>
      </c>
      <c r="B6704" s="269" t="s">
        <v>191</v>
      </c>
      <c r="C6704" s="270">
        <v>5.5538999999999996</v>
      </c>
      <c r="D6704" s="270">
        <v>2.3816999999999999</v>
      </c>
      <c r="E6704" s="270">
        <v>0.89929999999999999</v>
      </c>
      <c r="F6704" s="270">
        <v>7.5649999999999995E-2</v>
      </c>
      <c r="G6704" s="270">
        <v>1.0608</v>
      </c>
      <c r="H6704" s="270">
        <v>9.9713499999999993</v>
      </c>
    </row>
    <row r="6705" spans="1:8">
      <c r="A6705" s="268">
        <v>42284</v>
      </c>
      <c r="B6705" s="269" t="s">
        <v>192</v>
      </c>
      <c r="C6705" s="270">
        <v>72.203249999999997</v>
      </c>
      <c r="D6705" s="270">
        <v>30.957000000000001</v>
      </c>
      <c r="E6705" s="270">
        <v>11.690899999999999</v>
      </c>
      <c r="F6705" s="270">
        <v>0.98345000000000005</v>
      </c>
      <c r="G6705" s="270">
        <v>13.786999999999999</v>
      </c>
      <c r="H6705" s="270">
        <v>129.6216</v>
      </c>
    </row>
    <row r="6706" spans="1:8">
      <c r="A6706" s="268">
        <v>42284</v>
      </c>
      <c r="B6706" s="269" t="s">
        <v>193</v>
      </c>
      <c r="C6706" s="270">
        <v>1838.3978499999998</v>
      </c>
      <c r="D6706" s="270">
        <v>788.20669999999996</v>
      </c>
      <c r="E6706" s="270">
        <v>297.66660000000002</v>
      </c>
      <c r="F6706" s="270">
        <v>25.0444</v>
      </c>
      <c r="G6706" s="270">
        <v>351.03895</v>
      </c>
      <c r="H6706" s="270">
        <v>3300.3544999999999</v>
      </c>
    </row>
    <row r="6707" spans="1:8">
      <c r="A6707" s="268">
        <v>42284</v>
      </c>
      <c r="B6707" s="269" t="s">
        <v>65</v>
      </c>
      <c r="C6707" s="270">
        <v>6148.3585499999999</v>
      </c>
      <c r="D6707" s="270">
        <v>2636.0880000000002</v>
      </c>
      <c r="E6707" s="270">
        <v>995.52</v>
      </c>
      <c r="F6707" s="270">
        <v>83.759</v>
      </c>
      <c r="G6707" s="270">
        <v>1174.0183</v>
      </c>
      <c r="H6707" s="270">
        <v>11037.743850000001</v>
      </c>
    </row>
    <row r="6708" spans="1:8">
      <c r="A6708" s="268">
        <v>42284</v>
      </c>
      <c r="B6708" s="269" t="s">
        <v>194</v>
      </c>
      <c r="C6708" s="270">
        <v>11119.25375</v>
      </c>
      <c r="D6708" s="270">
        <v>4767.3423000000003</v>
      </c>
      <c r="E6708" s="270">
        <v>1800.3901000000001</v>
      </c>
      <c r="F6708" s="270">
        <v>151.4768</v>
      </c>
      <c r="G6708" s="270">
        <v>2123.2022500000003</v>
      </c>
      <c r="H6708" s="270">
        <v>19961.665199999999</v>
      </c>
    </row>
    <row r="6709" spans="1:8">
      <c r="A6709" s="268">
        <v>42284</v>
      </c>
      <c r="B6709" s="269" t="s">
        <v>195</v>
      </c>
      <c r="C6709" s="270">
        <v>14946.009</v>
      </c>
      <c r="D6709" s="270">
        <v>6408.0505499999999</v>
      </c>
      <c r="E6709" s="270">
        <v>2420.0052500000002</v>
      </c>
      <c r="F6709" s="270">
        <v>203.60899999999998</v>
      </c>
      <c r="G6709" s="270">
        <v>2853.9149499999999</v>
      </c>
      <c r="H6709" s="270">
        <v>26831.588749999999</v>
      </c>
    </row>
    <row r="6710" spans="1:8">
      <c r="A6710" s="268">
        <v>42284</v>
      </c>
      <c r="B6710" s="269" t="s">
        <v>196</v>
      </c>
      <c r="C6710" s="270">
        <v>16884.380449999997</v>
      </c>
      <c r="D6710" s="270">
        <v>7239.1210499999988</v>
      </c>
      <c r="E6710" s="270">
        <v>2733.85925</v>
      </c>
      <c r="F6710" s="270">
        <v>230.01509999999999</v>
      </c>
      <c r="G6710" s="270">
        <v>3224.0432000000001</v>
      </c>
      <c r="H6710" s="270">
        <v>30311.419049999993</v>
      </c>
    </row>
    <row r="6711" spans="1:8">
      <c r="A6711" s="268">
        <v>42284</v>
      </c>
      <c r="B6711" s="269" t="s">
        <v>197</v>
      </c>
      <c r="C6711" s="270">
        <v>18211.804199999999</v>
      </c>
      <c r="D6711" s="270">
        <v>7808.2495999999992</v>
      </c>
      <c r="E6711" s="270">
        <v>2948.7910999999999</v>
      </c>
      <c r="F6711" s="270">
        <v>248.09884999999997</v>
      </c>
      <c r="G6711" s="270">
        <v>3477.51235</v>
      </c>
      <c r="H6711" s="270">
        <v>32694.456099999999</v>
      </c>
    </row>
    <row r="6712" spans="1:8">
      <c r="A6712" s="268">
        <v>42284</v>
      </c>
      <c r="B6712" s="269" t="s">
        <v>198</v>
      </c>
      <c r="C6712" s="270">
        <v>18228.465899999999</v>
      </c>
      <c r="D6712" s="270">
        <v>7815.393</v>
      </c>
      <c r="E6712" s="270">
        <v>2951.489</v>
      </c>
      <c r="F6712" s="270">
        <v>248.32580000000002</v>
      </c>
      <c r="G6712" s="270">
        <v>3480.6939000000002</v>
      </c>
      <c r="H6712" s="270">
        <v>32724.367600000001</v>
      </c>
    </row>
    <row r="6713" spans="1:8">
      <c r="A6713" s="268">
        <v>42284</v>
      </c>
      <c r="B6713" s="269" t="s">
        <v>199</v>
      </c>
      <c r="C6713" s="270">
        <v>16073.4864</v>
      </c>
      <c r="D6713" s="270">
        <v>6891.4523500000005</v>
      </c>
      <c r="E6713" s="270">
        <v>2602.5623000000001</v>
      </c>
      <c r="F6713" s="270">
        <v>218.96850000000001</v>
      </c>
      <c r="G6713" s="270">
        <v>3069.2046500000001</v>
      </c>
      <c r="H6713" s="270">
        <v>28855.674199999998</v>
      </c>
    </row>
    <row r="6714" spans="1:8">
      <c r="A6714" s="268">
        <v>42284</v>
      </c>
      <c r="B6714" s="269" t="s">
        <v>200</v>
      </c>
      <c r="C6714" s="270">
        <v>11680.21465</v>
      </c>
      <c r="D6714" s="270">
        <v>5007.8523500000001</v>
      </c>
      <c r="E6714" s="270">
        <v>1891.2185500000001</v>
      </c>
      <c r="F6714" s="270">
        <v>159.11915000000002</v>
      </c>
      <c r="G6714" s="270">
        <v>2230.3166999999999</v>
      </c>
      <c r="H6714" s="270">
        <v>20968.721400000002</v>
      </c>
    </row>
    <row r="6715" spans="1:8">
      <c r="A6715" s="268">
        <v>42284</v>
      </c>
      <c r="B6715" s="269" t="s">
        <v>201</v>
      </c>
      <c r="C6715" s="270">
        <v>5942.8574499999995</v>
      </c>
      <c r="D6715" s="270">
        <v>2547.9803999999999</v>
      </c>
      <c r="E6715" s="270">
        <v>962.24675000000002</v>
      </c>
      <c r="F6715" s="270">
        <v>80.959099999999992</v>
      </c>
      <c r="G6715" s="270">
        <v>1134.7780499999999</v>
      </c>
      <c r="H6715" s="270">
        <v>10668.821749999999</v>
      </c>
    </row>
    <row r="6716" spans="1:8">
      <c r="A6716" s="268">
        <v>42284</v>
      </c>
      <c r="B6716" s="269" t="s">
        <v>202</v>
      </c>
      <c r="C6716" s="270">
        <v>1577.3569</v>
      </c>
      <c r="D6716" s="270">
        <v>676.28634999999997</v>
      </c>
      <c r="E6716" s="270">
        <v>255.40035</v>
      </c>
      <c r="F6716" s="270">
        <v>21.488</v>
      </c>
      <c r="G6716" s="270">
        <v>301.19325000000003</v>
      </c>
      <c r="H6716" s="270">
        <v>2831.7248499999996</v>
      </c>
    </row>
    <row r="6717" spans="1:8">
      <c r="A6717" s="268">
        <v>42284</v>
      </c>
      <c r="B6717" s="269" t="s">
        <v>203</v>
      </c>
      <c r="C6717" s="270">
        <v>116.63529999999999</v>
      </c>
      <c r="D6717" s="270">
        <v>50.007199999999997</v>
      </c>
      <c r="E6717" s="270">
        <v>18.885300000000001</v>
      </c>
      <c r="F6717" s="270">
        <v>1.5886499999999999</v>
      </c>
      <c r="G6717" s="270">
        <v>22.271699999999999</v>
      </c>
      <c r="H6717" s="270">
        <v>209.38814999999997</v>
      </c>
    </row>
    <row r="6718" spans="1:8">
      <c r="A6718" s="268">
        <v>42284</v>
      </c>
      <c r="B6718" s="269" t="s">
        <v>204</v>
      </c>
      <c r="C6718" s="270">
        <v>0</v>
      </c>
      <c r="D6718" s="270">
        <v>0</v>
      </c>
      <c r="E6718" s="270">
        <v>0</v>
      </c>
      <c r="F6718" s="270">
        <v>0</v>
      </c>
      <c r="G6718" s="270">
        <v>0</v>
      </c>
      <c r="H6718" s="270">
        <v>0</v>
      </c>
    </row>
    <row r="6719" spans="1:8">
      <c r="A6719" s="268">
        <v>42284</v>
      </c>
      <c r="B6719" s="269" t="s">
        <v>205</v>
      </c>
      <c r="C6719" s="270">
        <v>0</v>
      </c>
      <c r="D6719" s="270">
        <v>0</v>
      </c>
      <c r="E6719" s="270">
        <v>0</v>
      </c>
      <c r="F6719" s="270">
        <v>0</v>
      </c>
      <c r="G6719" s="270">
        <v>0</v>
      </c>
      <c r="H6719" s="270">
        <v>0</v>
      </c>
    </row>
    <row r="6720" spans="1:8">
      <c r="A6720" s="268">
        <v>42284</v>
      </c>
      <c r="B6720" s="269" t="s">
        <v>71</v>
      </c>
      <c r="C6720" s="270">
        <v>0</v>
      </c>
      <c r="D6720" s="270">
        <v>0</v>
      </c>
      <c r="E6720" s="270">
        <v>0</v>
      </c>
      <c r="F6720" s="270">
        <v>0</v>
      </c>
      <c r="G6720" s="270">
        <v>0</v>
      </c>
      <c r="H6720" s="270">
        <v>0</v>
      </c>
    </row>
    <row r="6721" spans="1:8">
      <c r="A6721" s="268">
        <v>42284</v>
      </c>
      <c r="B6721" s="269" t="s">
        <v>206</v>
      </c>
      <c r="C6721" s="270">
        <v>0</v>
      </c>
      <c r="D6721" s="270">
        <v>0</v>
      </c>
      <c r="E6721" s="270">
        <v>0</v>
      </c>
      <c r="F6721" s="270">
        <v>0</v>
      </c>
      <c r="G6721" s="270">
        <v>0</v>
      </c>
      <c r="H6721" s="270">
        <v>0</v>
      </c>
    </row>
    <row r="6722" spans="1:8">
      <c r="A6722" s="268">
        <v>42285</v>
      </c>
      <c r="B6722" s="269" t="s">
        <v>185</v>
      </c>
      <c r="C6722" s="270">
        <v>0</v>
      </c>
      <c r="D6722" s="270">
        <v>0</v>
      </c>
      <c r="E6722" s="270">
        <v>0</v>
      </c>
      <c r="F6722" s="270">
        <v>0</v>
      </c>
      <c r="G6722" s="270">
        <v>0</v>
      </c>
      <c r="H6722" s="270">
        <v>0</v>
      </c>
    </row>
    <row r="6723" spans="1:8">
      <c r="A6723" s="268">
        <v>42285</v>
      </c>
      <c r="B6723" s="269" t="s">
        <v>186</v>
      </c>
      <c r="C6723" s="270">
        <v>0</v>
      </c>
      <c r="D6723" s="270">
        <v>0</v>
      </c>
      <c r="E6723" s="270">
        <v>0</v>
      </c>
      <c r="F6723" s="270">
        <v>0</v>
      </c>
      <c r="G6723" s="270">
        <v>0</v>
      </c>
      <c r="H6723" s="270">
        <v>0</v>
      </c>
    </row>
    <row r="6724" spans="1:8">
      <c r="A6724" s="268">
        <v>42285</v>
      </c>
      <c r="B6724" s="269" t="s">
        <v>187</v>
      </c>
      <c r="C6724" s="270">
        <v>5.5538999999999996</v>
      </c>
      <c r="D6724" s="270">
        <v>2.3816999999999999</v>
      </c>
      <c r="E6724" s="270">
        <v>0.89929999999999999</v>
      </c>
      <c r="F6724" s="270">
        <v>7.5649999999999995E-2</v>
      </c>
      <c r="G6724" s="270">
        <v>1.0608</v>
      </c>
      <c r="H6724" s="270">
        <v>9.9713499999999993</v>
      </c>
    </row>
    <row r="6725" spans="1:8">
      <c r="A6725" s="268">
        <v>42285</v>
      </c>
      <c r="B6725" s="269" t="s">
        <v>188</v>
      </c>
      <c r="C6725" s="270">
        <v>0</v>
      </c>
      <c r="D6725" s="270">
        <v>0</v>
      </c>
      <c r="E6725" s="270">
        <v>0</v>
      </c>
      <c r="F6725" s="270">
        <v>0</v>
      </c>
      <c r="G6725" s="270">
        <v>0</v>
      </c>
      <c r="H6725" s="270">
        <v>0</v>
      </c>
    </row>
    <row r="6726" spans="1:8">
      <c r="A6726" s="268">
        <v>42285</v>
      </c>
      <c r="B6726" s="269" t="s">
        <v>189</v>
      </c>
      <c r="C6726" s="270">
        <v>0</v>
      </c>
      <c r="D6726" s="270">
        <v>0</v>
      </c>
      <c r="E6726" s="270">
        <v>0</v>
      </c>
      <c r="F6726" s="270">
        <v>0</v>
      </c>
      <c r="G6726" s="270">
        <v>0</v>
      </c>
      <c r="H6726" s="270">
        <v>0</v>
      </c>
    </row>
    <row r="6727" spans="1:8">
      <c r="A6727" s="268">
        <v>42285</v>
      </c>
      <c r="B6727" s="269" t="s">
        <v>190</v>
      </c>
      <c r="C6727" s="270">
        <v>0</v>
      </c>
      <c r="D6727" s="270">
        <v>0</v>
      </c>
      <c r="E6727" s="270">
        <v>0</v>
      </c>
      <c r="F6727" s="270">
        <v>0</v>
      </c>
      <c r="G6727" s="270">
        <v>0</v>
      </c>
      <c r="H6727" s="270">
        <v>0</v>
      </c>
    </row>
    <row r="6728" spans="1:8">
      <c r="A6728" s="268">
        <v>42285</v>
      </c>
      <c r="B6728" s="269" t="s">
        <v>191</v>
      </c>
      <c r="C6728" s="270">
        <v>0</v>
      </c>
      <c r="D6728" s="270">
        <v>0</v>
      </c>
      <c r="E6728" s="270">
        <v>0</v>
      </c>
      <c r="F6728" s="270">
        <v>0</v>
      </c>
      <c r="G6728" s="270">
        <v>0</v>
      </c>
      <c r="H6728" s="270">
        <v>0</v>
      </c>
    </row>
    <row r="6729" spans="1:8">
      <c r="A6729" s="268">
        <v>42285</v>
      </c>
      <c r="B6729" s="269" t="s">
        <v>192</v>
      </c>
      <c r="C6729" s="270">
        <v>72.203249999999997</v>
      </c>
      <c r="D6729" s="270">
        <v>30.957000000000001</v>
      </c>
      <c r="E6729" s="270">
        <v>11.690899999999999</v>
      </c>
      <c r="F6729" s="270">
        <v>0.98345000000000005</v>
      </c>
      <c r="G6729" s="270">
        <v>13.786999999999999</v>
      </c>
      <c r="H6729" s="270">
        <v>129.6216</v>
      </c>
    </row>
    <row r="6730" spans="1:8">
      <c r="A6730" s="268">
        <v>42285</v>
      </c>
      <c r="B6730" s="269" t="s">
        <v>193</v>
      </c>
      <c r="C6730" s="270">
        <v>1216.3415</v>
      </c>
      <c r="D6730" s="270">
        <v>521.50220000000002</v>
      </c>
      <c r="E6730" s="270">
        <v>196.94584999999998</v>
      </c>
      <c r="F6730" s="270">
        <v>16.569900000000001</v>
      </c>
      <c r="G6730" s="270">
        <v>232.25825</v>
      </c>
      <c r="H6730" s="270">
        <v>2183.6176999999998</v>
      </c>
    </row>
    <row r="6731" spans="1:8">
      <c r="A6731" s="268">
        <v>42285</v>
      </c>
      <c r="B6731" s="269" t="s">
        <v>65</v>
      </c>
      <c r="C6731" s="270">
        <v>4387.7170000000006</v>
      </c>
      <c r="D6731" s="270">
        <v>1881.2191499999999</v>
      </c>
      <c r="E6731" s="270">
        <v>710.44360000000006</v>
      </c>
      <c r="F6731" s="270">
        <v>59.773699999999998</v>
      </c>
      <c r="G6731" s="270">
        <v>837.82714999999996</v>
      </c>
      <c r="H6731" s="270">
        <v>7876.9806000000017</v>
      </c>
    </row>
    <row r="6732" spans="1:8">
      <c r="A6732" s="268">
        <v>42285</v>
      </c>
      <c r="B6732" s="269" t="s">
        <v>194</v>
      </c>
      <c r="C6732" s="270">
        <v>9019.8140999999996</v>
      </c>
      <c r="D6732" s="270">
        <v>3867.2143999999998</v>
      </c>
      <c r="E6732" s="270">
        <v>1460.4564</v>
      </c>
      <c r="F6732" s="270">
        <v>122.87685</v>
      </c>
      <c r="G6732" s="270">
        <v>1722.3176000000001</v>
      </c>
      <c r="H6732" s="270">
        <v>16192.679350000002</v>
      </c>
    </row>
    <row r="6733" spans="1:8">
      <c r="A6733" s="268">
        <v>42285</v>
      </c>
      <c r="B6733" s="269" t="s">
        <v>195</v>
      </c>
      <c r="C6733" s="270">
        <v>14140.668849999998</v>
      </c>
      <c r="D6733" s="270">
        <v>6062.7635499999997</v>
      </c>
      <c r="E6733" s="270">
        <v>2289.6067499999999</v>
      </c>
      <c r="F6733" s="270">
        <v>192.63804999999999</v>
      </c>
      <c r="G6733" s="270">
        <v>2700.1363499999998</v>
      </c>
      <c r="H6733" s="270">
        <v>25385.813549999999</v>
      </c>
    </row>
    <row r="6734" spans="1:8">
      <c r="A6734" s="268">
        <v>42285</v>
      </c>
      <c r="B6734" s="269" t="s">
        <v>196</v>
      </c>
      <c r="C6734" s="270">
        <v>15679.14675</v>
      </c>
      <c r="D6734" s="270">
        <v>6722.3814000000002</v>
      </c>
      <c r="E6734" s="270">
        <v>2538.712</v>
      </c>
      <c r="F6734" s="270">
        <v>213.59649999999999</v>
      </c>
      <c r="G6734" s="270">
        <v>2993.9057000000003</v>
      </c>
      <c r="H6734" s="270">
        <v>28147.74235</v>
      </c>
    </row>
    <row r="6735" spans="1:8">
      <c r="A6735" s="268">
        <v>42285</v>
      </c>
      <c r="B6735" s="269" t="s">
        <v>197</v>
      </c>
      <c r="C6735" s="270">
        <v>16989.907950000001</v>
      </c>
      <c r="D6735" s="270">
        <v>7284.3657000000003</v>
      </c>
      <c r="E6735" s="270">
        <v>2750.9459500000003</v>
      </c>
      <c r="F6735" s="270">
        <v>231.45245000000003</v>
      </c>
      <c r="G6735" s="270">
        <v>3244.1932999999999</v>
      </c>
      <c r="H6735" s="270">
        <v>30500.86535</v>
      </c>
    </row>
    <row r="6736" spans="1:8">
      <c r="A6736" s="268">
        <v>42285</v>
      </c>
      <c r="B6736" s="269" t="s">
        <v>198</v>
      </c>
      <c r="C6736" s="270">
        <v>17539.761049999997</v>
      </c>
      <c r="D6736" s="270">
        <v>7520.1131999999989</v>
      </c>
      <c r="E6736" s="270">
        <v>2839.9758000000002</v>
      </c>
      <c r="F6736" s="270">
        <v>238.9435</v>
      </c>
      <c r="G6736" s="270">
        <v>3349.1869999999999</v>
      </c>
      <c r="H6736" s="270">
        <v>31487.980549999997</v>
      </c>
    </row>
    <row r="6737" spans="1:8">
      <c r="A6737" s="268">
        <v>42285</v>
      </c>
      <c r="B6737" s="269" t="s">
        <v>199</v>
      </c>
      <c r="C6737" s="270">
        <v>15423.6597</v>
      </c>
      <c r="D6737" s="270">
        <v>6612.8419000000004</v>
      </c>
      <c r="E6737" s="270">
        <v>2497.3442</v>
      </c>
      <c r="F6737" s="270">
        <v>210.11574999999999</v>
      </c>
      <c r="G6737" s="270">
        <v>2945.1207999999997</v>
      </c>
      <c r="H6737" s="270">
        <v>27689.082350000001</v>
      </c>
    </row>
    <row r="6738" spans="1:8">
      <c r="A6738" s="268">
        <v>42285</v>
      </c>
      <c r="B6738" s="269" t="s">
        <v>200</v>
      </c>
      <c r="C6738" s="270">
        <v>10969.29335</v>
      </c>
      <c r="D6738" s="270">
        <v>4703.04745</v>
      </c>
      <c r="E6738" s="270">
        <v>1776.1089999999999</v>
      </c>
      <c r="F6738" s="270">
        <v>149.43424999999999</v>
      </c>
      <c r="G6738" s="270">
        <v>2094.56745</v>
      </c>
      <c r="H6738" s="270">
        <v>19692.451499999999</v>
      </c>
    </row>
    <row r="6739" spans="1:8">
      <c r="A6739" s="268">
        <v>42285</v>
      </c>
      <c r="B6739" s="269" t="s">
        <v>201</v>
      </c>
      <c r="C6739" s="270">
        <v>5792.8978999999999</v>
      </c>
      <c r="D6739" s="270">
        <v>2483.6855500000001</v>
      </c>
      <c r="E6739" s="270">
        <v>937.96564999999998</v>
      </c>
      <c r="F6739" s="270">
        <v>78.916550000000001</v>
      </c>
      <c r="G6739" s="270">
        <v>1106.1441</v>
      </c>
      <c r="H6739" s="270">
        <v>10399.60975</v>
      </c>
    </row>
    <row r="6740" spans="1:8">
      <c r="A6740" s="268">
        <v>42285</v>
      </c>
      <c r="B6740" s="269" t="s">
        <v>202</v>
      </c>
      <c r="C6740" s="270">
        <v>1632.8976</v>
      </c>
      <c r="D6740" s="270">
        <v>700.09909999999991</v>
      </c>
      <c r="E6740" s="270">
        <v>264.39335</v>
      </c>
      <c r="F6740" s="270">
        <v>22.244500000000002</v>
      </c>
      <c r="G6740" s="270">
        <v>311.7987</v>
      </c>
      <c r="H6740" s="270">
        <v>2931.43325</v>
      </c>
    </row>
    <row r="6741" spans="1:8">
      <c r="A6741" s="268">
        <v>42285</v>
      </c>
      <c r="B6741" s="269" t="s">
        <v>203</v>
      </c>
      <c r="C6741" s="270">
        <v>116.63529999999999</v>
      </c>
      <c r="D6741" s="270">
        <v>50.007199999999997</v>
      </c>
      <c r="E6741" s="270">
        <v>18.885300000000001</v>
      </c>
      <c r="F6741" s="270">
        <v>1.5886499999999999</v>
      </c>
      <c r="G6741" s="270">
        <v>22.271699999999999</v>
      </c>
      <c r="H6741" s="270">
        <v>209.38814999999997</v>
      </c>
    </row>
    <row r="6742" spans="1:8">
      <c r="A6742" s="268">
        <v>42285</v>
      </c>
      <c r="B6742" s="269" t="s">
        <v>204</v>
      </c>
      <c r="C6742" s="270">
        <v>0</v>
      </c>
      <c r="D6742" s="270">
        <v>0</v>
      </c>
      <c r="E6742" s="270">
        <v>0</v>
      </c>
      <c r="F6742" s="270">
        <v>0</v>
      </c>
      <c r="G6742" s="270">
        <v>0</v>
      </c>
      <c r="H6742" s="270">
        <v>0</v>
      </c>
    </row>
    <row r="6743" spans="1:8">
      <c r="A6743" s="268">
        <v>42285</v>
      </c>
      <c r="B6743" s="269" t="s">
        <v>205</v>
      </c>
      <c r="C6743" s="270">
        <v>0</v>
      </c>
      <c r="D6743" s="270">
        <v>0</v>
      </c>
      <c r="E6743" s="270">
        <v>0</v>
      </c>
      <c r="F6743" s="270">
        <v>0</v>
      </c>
      <c r="G6743" s="270">
        <v>0</v>
      </c>
      <c r="H6743" s="270">
        <v>0</v>
      </c>
    </row>
    <row r="6744" spans="1:8">
      <c r="A6744" s="268">
        <v>42285</v>
      </c>
      <c r="B6744" s="269" t="s">
        <v>71</v>
      </c>
      <c r="C6744" s="270">
        <v>0</v>
      </c>
      <c r="D6744" s="270">
        <v>0</v>
      </c>
      <c r="E6744" s="270">
        <v>0</v>
      </c>
      <c r="F6744" s="270">
        <v>0</v>
      </c>
      <c r="G6744" s="270">
        <v>0</v>
      </c>
      <c r="H6744" s="270">
        <v>0</v>
      </c>
    </row>
    <row r="6745" spans="1:8">
      <c r="A6745" s="268">
        <v>42285</v>
      </c>
      <c r="B6745" s="269" t="s">
        <v>206</v>
      </c>
      <c r="C6745" s="270">
        <v>0</v>
      </c>
      <c r="D6745" s="270">
        <v>0</v>
      </c>
      <c r="E6745" s="270">
        <v>0</v>
      </c>
      <c r="F6745" s="270">
        <v>0</v>
      </c>
      <c r="G6745" s="270">
        <v>0</v>
      </c>
      <c r="H6745" s="270">
        <v>0</v>
      </c>
    </row>
    <row r="6746" spans="1:8">
      <c r="A6746" s="268">
        <v>42286</v>
      </c>
      <c r="B6746" s="269" t="s">
        <v>185</v>
      </c>
      <c r="C6746" s="270">
        <v>0</v>
      </c>
      <c r="D6746" s="270">
        <v>0</v>
      </c>
      <c r="E6746" s="270">
        <v>0</v>
      </c>
      <c r="F6746" s="270">
        <v>0</v>
      </c>
      <c r="G6746" s="270">
        <v>0</v>
      </c>
      <c r="H6746" s="270">
        <v>0</v>
      </c>
    </row>
    <row r="6747" spans="1:8">
      <c r="A6747" s="268">
        <v>42286</v>
      </c>
      <c r="B6747" s="269" t="s">
        <v>186</v>
      </c>
      <c r="C6747" s="270">
        <v>0</v>
      </c>
      <c r="D6747" s="270">
        <v>0</v>
      </c>
      <c r="E6747" s="270">
        <v>0</v>
      </c>
      <c r="F6747" s="270">
        <v>0</v>
      </c>
      <c r="G6747" s="270">
        <v>0</v>
      </c>
      <c r="H6747" s="270">
        <v>0</v>
      </c>
    </row>
    <row r="6748" spans="1:8">
      <c r="A6748" s="268">
        <v>42286</v>
      </c>
      <c r="B6748" s="269" t="s">
        <v>187</v>
      </c>
      <c r="C6748" s="270">
        <v>0</v>
      </c>
      <c r="D6748" s="270">
        <v>0</v>
      </c>
      <c r="E6748" s="270">
        <v>0</v>
      </c>
      <c r="F6748" s="270">
        <v>0</v>
      </c>
      <c r="G6748" s="270">
        <v>0</v>
      </c>
      <c r="H6748" s="270">
        <v>0</v>
      </c>
    </row>
    <row r="6749" spans="1:8">
      <c r="A6749" s="268">
        <v>42286</v>
      </c>
      <c r="B6749" s="269" t="s">
        <v>188</v>
      </c>
      <c r="C6749" s="270">
        <v>0</v>
      </c>
      <c r="D6749" s="270">
        <v>0</v>
      </c>
      <c r="E6749" s="270">
        <v>0</v>
      </c>
      <c r="F6749" s="270">
        <v>0</v>
      </c>
      <c r="G6749" s="270">
        <v>0</v>
      </c>
      <c r="H6749" s="270">
        <v>0</v>
      </c>
    </row>
    <row r="6750" spans="1:8">
      <c r="A6750" s="268">
        <v>42286</v>
      </c>
      <c r="B6750" s="269" t="s">
        <v>189</v>
      </c>
      <c r="C6750" s="270">
        <v>0</v>
      </c>
      <c r="D6750" s="270">
        <v>0</v>
      </c>
      <c r="E6750" s="270">
        <v>0</v>
      </c>
      <c r="F6750" s="270">
        <v>0</v>
      </c>
      <c r="G6750" s="270">
        <v>0</v>
      </c>
      <c r="H6750" s="270">
        <v>0</v>
      </c>
    </row>
    <row r="6751" spans="1:8">
      <c r="A6751" s="268">
        <v>42286</v>
      </c>
      <c r="B6751" s="269" t="s">
        <v>190</v>
      </c>
      <c r="C6751" s="270">
        <v>0</v>
      </c>
      <c r="D6751" s="270">
        <v>0</v>
      </c>
      <c r="E6751" s="270">
        <v>0</v>
      </c>
      <c r="F6751" s="270">
        <v>0</v>
      </c>
      <c r="G6751" s="270">
        <v>0</v>
      </c>
      <c r="H6751" s="270">
        <v>0</v>
      </c>
    </row>
    <row r="6752" spans="1:8">
      <c r="A6752" s="268">
        <v>42286</v>
      </c>
      <c r="B6752" s="269" t="s">
        <v>191</v>
      </c>
      <c r="C6752" s="270">
        <v>0</v>
      </c>
      <c r="D6752" s="270">
        <v>0</v>
      </c>
      <c r="E6752" s="270">
        <v>0</v>
      </c>
      <c r="F6752" s="270">
        <v>0</v>
      </c>
      <c r="G6752" s="270">
        <v>0</v>
      </c>
      <c r="H6752" s="270">
        <v>0</v>
      </c>
    </row>
    <row r="6753" spans="1:8">
      <c r="A6753" s="268">
        <v>42286</v>
      </c>
      <c r="B6753" s="269" t="s">
        <v>192</v>
      </c>
      <c r="C6753" s="270">
        <v>61.0946</v>
      </c>
      <c r="D6753" s="270">
        <v>26.19445</v>
      </c>
      <c r="E6753" s="270">
        <v>9.8923000000000005</v>
      </c>
      <c r="F6753" s="270">
        <v>0.83214999999999995</v>
      </c>
      <c r="G6753" s="270">
        <v>11.66625</v>
      </c>
      <c r="H6753" s="270">
        <v>109.67975000000001</v>
      </c>
    </row>
    <row r="6754" spans="1:8">
      <c r="A6754" s="268">
        <v>42286</v>
      </c>
      <c r="B6754" s="269" t="s">
        <v>193</v>
      </c>
      <c r="C6754" s="270">
        <v>1671.77575</v>
      </c>
      <c r="D6754" s="270">
        <v>716.76844999999992</v>
      </c>
      <c r="E6754" s="270">
        <v>270.68760000000003</v>
      </c>
      <c r="F6754" s="270">
        <v>22.774899999999999</v>
      </c>
      <c r="G6754" s="270">
        <v>319.2226</v>
      </c>
      <c r="H6754" s="270">
        <v>3001.2293</v>
      </c>
    </row>
    <row r="6755" spans="1:8">
      <c r="A6755" s="268">
        <v>42286</v>
      </c>
      <c r="B6755" s="269" t="s">
        <v>65</v>
      </c>
      <c r="C6755" s="270">
        <v>5998.39815</v>
      </c>
      <c r="D6755" s="270">
        <v>2571.79315</v>
      </c>
      <c r="E6755" s="270">
        <v>971.23974999999996</v>
      </c>
      <c r="F6755" s="270">
        <v>81.715599999999995</v>
      </c>
      <c r="G6755" s="270">
        <v>1145.3834999999999</v>
      </c>
      <c r="H6755" s="270">
        <v>10768.530150000002</v>
      </c>
    </row>
    <row r="6756" spans="1:8">
      <c r="A6756" s="268">
        <v>42286</v>
      </c>
      <c r="B6756" s="269" t="s">
        <v>194</v>
      </c>
      <c r="C6756" s="270">
        <v>11008.1715</v>
      </c>
      <c r="D6756" s="270">
        <v>4719.7168000000001</v>
      </c>
      <c r="E6756" s="270">
        <v>1782.4041</v>
      </c>
      <c r="F6756" s="270">
        <v>149.96379999999999</v>
      </c>
      <c r="G6756" s="270">
        <v>2101.9913499999998</v>
      </c>
      <c r="H6756" s="270">
        <v>19762.24755</v>
      </c>
    </row>
    <row r="6757" spans="1:8">
      <c r="A6757" s="268">
        <v>42286</v>
      </c>
      <c r="B6757" s="269" t="s">
        <v>195</v>
      </c>
      <c r="C6757" s="270">
        <v>12946.542950000001</v>
      </c>
      <c r="D6757" s="270">
        <v>5550.7864500000005</v>
      </c>
      <c r="E6757" s="270">
        <v>2096.2581</v>
      </c>
      <c r="F6757" s="270">
        <v>176.3699</v>
      </c>
      <c r="G6757" s="270">
        <v>2472.1204499999999</v>
      </c>
      <c r="H6757" s="270">
        <v>23242.077850000001</v>
      </c>
    </row>
    <row r="6758" spans="1:8">
      <c r="A6758" s="268">
        <v>42286</v>
      </c>
      <c r="B6758" s="269" t="s">
        <v>196</v>
      </c>
      <c r="C6758" s="270">
        <v>13590.81575</v>
      </c>
      <c r="D6758" s="270">
        <v>5827.0160500000002</v>
      </c>
      <c r="E6758" s="270">
        <v>2200.5769</v>
      </c>
      <c r="F6758" s="270">
        <v>185.14699999999999</v>
      </c>
      <c r="G6758" s="270">
        <v>2595.1426499999998</v>
      </c>
      <c r="H6758" s="270">
        <v>24398.698350000002</v>
      </c>
    </row>
    <row r="6759" spans="1:8">
      <c r="A6759" s="268">
        <v>42286</v>
      </c>
      <c r="B6759" s="269" t="s">
        <v>197</v>
      </c>
      <c r="C6759" s="270">
        <v>10402.777700000001</v>
      </c>
      <c r="D6759" s="270">
        <v>4460.1557000000003</v>
      </c>
      <c r="E6759" s="270">
        <v>1684.3812499999999</v>
      </c>
      <c r="F6759" s="270">
        <v>141.71625</v>
      </c>
      <c r="G6759" s="270">
        <v>1986.3921999999998</v>
      </c>
      <c r="H6759" s="270">
        <v>18675.4231</v>
      </c>
    </row>
    <row r="6760" spans="1:8">
      <c r="A6760" s="268">
        <v>42286</v>
      </c>
      <c r="B6760" s="269" t="s">
        <v>198</v>
      </c>
      <c r="C6760" s="270">
        <v>8986.4898499999999</v>
      </c>
      <c r="D6760" s="270">
        <v>3852.9267499999996</v>
      </c>
      <c r="E6760" s="270">
        <v>1455.0606</v>
      </c>
      <c r="F6760" s="270">
        <v>122.42294999999999</v>
      </c>
      <c r="G6760" s="270">
        <v>1715.9545000000001</v>
      </c>
      <c r="H6760" s="270">
        <v>16132.854649999997</v>
      </c>
    </row>
    <row r="6761" spans="1:8">
      <c r="A6761" s="268">
        <v>42286</v>
      </c>
      <c r="B6761" s="269" t="s">
        <v>199</v>
      </c>
      <c r="C6761" s="270">
        <v>7486.8900999999996</v>
      </c>
      <c r="D6761" s="270">
        <v>3209.9791</v>
      </c>
      <c r="E6761" s="270">
        <v>1212.25045</v>
      </c>
      <c r="F6761" s="270">
        <v>101.9932</v>
      </c>
      <c r="G6761" s="270">
        <v>1429.60905</v>
      </c>
      <c r="H6761" s="270">
        <v>13440.721899999999</v>
      </c>
    </row>
    <row r="6762" spans="1:8">
      <c r="A6762" s="268">
        <v>42286</v>
      </c>
      <c r="B6762" s="269" t="s">
        <v>200</v>
      </c>
      <c r="C6762" s="270">
        <v>7064.780099999999</v>
      </c>
      <c r="D6762" s="270">
        <v>3029.0005000000001</v>
      </c>
      <c r="E6762" s="270">
        <v>1143.9044999999999</v>
      </c>
      <c r="F6762" s="270">
        <v>96.242950000000008</v>
      </c>
      <c r="G6762" s="270">
        <v>1349.0077999999999</v>
      </c>
      <c r="H6762" s="270">
        <v>12682.93585</v>
      </c>
    </row>
    <row r="6763" spans="1:8">
      <c r="A6763" s="268">
        <v>42286</v>
      </c>
      <c r="B6763" s="269" t="s">
        <v>201</v>
      </c>
      <c r="C6763" s="270">
        <v>4737.6237499999997</v>
      </c>
      <c r="D6763" s="270">
        <v>2031.2398999999998</v>
      </c>
      <c r="E6763" s="270">
        <v>767.09950000000003</v>
      </c>
      <c r="F6763" s="270">
        <v>64.540500000000009</v>
      </c>
      <c r="G6763" s="270">
        <v>904.64140000000009</v>
      </c>
      <c r="H6763" s="270">
        <v>8505.1450499999992</v>
      </c>
    </row>
    <row r="6764" spans="1:8">
      <c r="A6764" s="268">
        <v>42286</v>
      </c>
      <c r="B6764" s="269" t="s">
        <v>202</v>
      </c>
      <c r="C6764" s="270">
        <v>1338.5315499999999</v>
      </c>
      <c r="D6764" s="270">
        <v>573.89110000000005</v>
      </c>
      <c r="E6764" s="270">
        <v>216.73044999999999</v>
      </c>
      <c r="F6764" s="270">
        <v>18.235049999999998</v>
      </c>
      <c r="G6764" s="270">
        <v>255.5899</v>
      </c>
      <c r="H6764" s="270">
        <v>2402.9780499999997</v>
      </c>
    </row>
    <row r="6765" spans="1:8">
      <c r="A6765" s="268">
        <v>42286</v>
      </c>
      <c r="B6765" s="269" t="s">
        <v>203</v>
      </c>
      <c r="C6765" s="270">
        <v>94.418850000000006</v>
      </c>
      <c r="D6765" s="270">
        <v>40.482099999999996</v>
      </c>
      <c r="E6765" s="270">
        <v>15.2881</v>
      </c>
      <c r="F6765" s="270">
        <v>1.2860499999999999</v>
      </c>
      <c r="G6765" s="270">
        <v>18.029349999999997</v>
      </c>
      <c r="H6765" s="270">
        <v>169.50444999999996</v>
      </c>
    </row>
    <row r="6766" spans="1:8">
      <c r="A6766" s="268">
        <v>42286</v>
      </c>
      <c r="B6766" s="269" t="s">
        <v>204</v>
      </c>
      <c r="C6766" s="270">
        <v>0</v>
      </c>
      <c r="D6766" s="270">
        <v>0</v>
      </c>
      <c r="E6766" s="270">
        <v>0</v>
      </c>
      <c r="F6766" s="270">
        <v>0</v>
      </c>
      <c r="G6766" s="270">
        <v>0</v>
      </c>
      <c r="H6766" s="270">
        <v>0</v>
      </c>
    </row>
    <row r="6767" spans="1:8">
      <c r="A6767" s="268">
        <v>42286</v>
      </c>
      <c r="B6767" s="269" t="s">
        <v>205</v>
      </c>
      <c r="C6767" s="270">
        <v>0</v>
      </c>
      <c r="D6767" s="270">
        <v>0</v>
      </c>
      <c r="E6767" s="270">
        <v>0</v>
      </c>
      <c r="F6767" s="270">
        <v>0</v>
      </c>
      <c r="G6767" s="270">
        <v>0</v>
      </c>
      <c r="H6767" s="270">
        <v>0</v>
      </c>
    </row>
    <row r="6768" spans="1:8">
      <c r="A6768" s="268">
        <v>42286</v>
      </c>
      <c r="B6768" s="269" t="s">
        <v>71</v>
      </c>
      <c r="C6768" s="270">
        <v>0</v>
      </c>
      <c r="D6768" s="270">
        <v>0</v>
      </c>
      <c r="E6768" s="270">
        <v>0</v>
      </c>
      <c r="F6768" s="270">
        <v>0</v>
      </c>
      <c r="G6768" s="270">
        <v>0</v>
      </c>
      <c r="H6768" s="270">
        <v>0</v>
      </c>
    </row>
    <row r="6769" spans="1:8">
      <c r="A6769" s="268">
        <v>42286</v>
      </c>
      <c r="B6769" s="269" t="s">
        <v>206</v>
      </c>
      <c r="C6769" s="270">
        <v>0</v>
      </c>
      <c r="D6769" s="270">
        <v>0</v>
      </c>
      <c r="E6769" s="270">
        <v>0</v>
      </c>
      <c r="F6769" s="270">
        <v>0</v>
      </c>
      <c r="G6769" s="270">
        <v>0</v>
      </c>
      <c r="H6769" s="270">
        <v>0</v>
      </c>
    </row>
    <row r="6770" spans="1:8">
      <c r="A6770" s="268">
        <v>42287</v>
      </c>
      <c r="B6770" s="269" t="s">
        <v>185</v>
      </c>
      <c r="C6770" s="270">
        <v>0</v>
      </c>
      <c r="D6770" s="270">
        <v>0</v>
      </c>
      <c r="E6770" s="270">
        <v>0</v>
      </c>
      <c r="F6770" s="270">
        <v>0</v>
      </c>
      <c r="G6770" s="270">
        <v>0</v>
      </c>
      <c r="H6770" s="270">
        <v>0</v>
      </c>
    </row>
    <row r="6771" spans="1:8">
      <c r="A6771" s="268">
        <v>42287</v>
      </c>
      <c r="B6771" s="269" t="s">
        <v>186</v>
      </c>
      <c r="C6771" s="270">
        <v>0</v>
      </c>
      <c r="D6771" s="270">
        <v>0</v>
      </c>
      <c r="E6771" s="270">
        <v>0</v>
      </c>
      <c r="F6771" s="270">
        <v>0</v>
      </c>
      <c r="G6771" s="270">
        <v>0</v>
      </c>
      <c r="H6771" s="270">
        <v>0</v>
      </c>
    </row>
    <row r="6772" spans="1:8">
      <c r="A6772" s="268">
        <v>42287</v>
      </c>
      <c r="B6772" s="269" t="s">
        <v>187</v>
      </c>
      <c r="C6772" s="270">
        <v>0</v>
      </c>
      <c r="D6772" s="270">
        <v>0</v>
      </c>
      <c r="E6772" s="270">
        <v>0</v>
      </c>
      <c r="F6772" s="270">
        <v>0</v>
      </c>
      <c r="G6772" s="270">
        <v>0</v>
      </c>
      <c r="H6772" s="270">
        <v>0</v>
      </c>
    </row>
    <row r="6773" spans="1:8">
      <c r="A6773" s="268">
        <v>42287</v>
      </c>
      <c r="B6773" s="269" t="s">
        <v>188</v>
      </c>
      <c r="C6773" s="270">
        <v>0</v>
      </c>
      <c r="D6773" s="270">
        <v>0</v>
      </c>
      <c r="E6773" s="270">
        <v>0</v>
      </c>
      <c r="F6773" s="270">
        <v>0</v>
      </c>
      <c r="G6773" s="270">
        <v>0</v>
      </c>
      <c r="H6773" s="270">
        <v>0</v>
      </c>
    </row>
    <row r="6774" spans="1:8">
      <c r="A6774" s="268">
        <v>42287</v>
      </c>
      <c r="B6774" s="269" t="s">
        <v>189</v>
      </c>
      <c r="C6774" s="270">
        <v>0</v>
      </c>
      <c r="D6774" s="270">
        <v>0</v>
      </c>
      <c r="E6774" s="270">
        <v>0</v>
      </c>
      <c r="F6774" s="270">
        <v>0</v>
      </c>
      <c r="G6774" s="270">
        <v>0</v>
      </c>
      <c r="H6774" s="270">
        <v>0</v>
      </c>
    </row>
    <row r="6775" spans="1:8">
      <c r="A6775" s="268">
        <v>42287</v>
      </c>
      <c r="B6775" s="269" t="s">
        <v>190</v>
      </c>
      <c r="C6775" s="270">
        <v>0</v>
      </c>
      <c r="D6775" s="270">
        <v>0</v>
      </c>
      <c r="E6775" s="270">
        <v>0</v>
      </c>
      <c r="F6775" s="270">
        <v>0</v>
      </c>
      <c r="G6775" s="270">
        <v>0</v>
      </c>
      <c r="H6775" s="270">
        <v>0</v>
      </c>
    </row>
    <row r="6776" spans="1:8">
      <c r="A6776" s="268">
        <v>42287</v>
      </c>
      <c r="B6776" s="269" t="s">
        <v>191</v>
      </c>
      <c r="C6776" s="270">
        <v>0</v>
      </c>
      <c r="D6776" s="270">
        <v>0</v>
      </c>
      <c r="E6776" s="270">
        <v>0</v>
      </c>
      <c r="F6776" s="270">
        <v>0</v>
      </c>
      <c r="G6776" s="270">
        <v>0</v>
      </c>
      <c r="H6776" s="270">
        <v>0</v>
      </c>
    </row>
    <row r="6777" spans="1:8">
      <c r="A6777" s="268">
        <v>42287</v>
      </c>
      <c r="B6777" s="269" t="s">
        <v>192</v>
      </c>
      <c r="C6777" s="270">
        <v>38.878149999999998</v>
      </c>
      <c r="D6777" s="270">
        <v>16.669350000000001</v>
      </c>
      <c r="E6777" s="270">
        <v>6.2950999999999997</v>
      </c>
      <c r="F6777" s="270">
        <v>0.52954999999999997</v>
      </c>
      <c r="G6777" s="270">
        <v>7.4238999999999997</v>
      </c>
      <c r="H6777" s="270">
        <v>69.796049999999994</v>
      </c>
    </row>
    <row r="6778" spans="1:8">
      <c r="A6778" s="268">
        <v>42287</v>
      </c>
      <c r="B6778" s="269" t="s">
        <v>193</v>
      </c>
      <c r="C6778" s="270">
        <v>1616.23505</v>
      </c>
      <c r="D6778" s="270">
        <v>692.95569999999998</v>
      </c>
      <c r="E6778" s="270">
        <v>261.69544999999999</v>
      </c>
      <c r="F6778" s="270">
        <v>22.01755</v>
      </c>
      <c r="G6778" s="270">
        <v>308.61714999999998</v>
      </c>
      <c r="H6778" s="270">
        <v>2901.5208999999995</v>
      </c>
    </row>
    <row r="6779" spans="1:8">
      <c r="A6779" s="268">
        <v>42287</v>
      </c>
      <c r="B6779" s="269" t="s">
        <v>65</v>
      </c>
      <c r="C6779" s="270">
        <v>5920.6409999999996</v>
      </c>
      <c r="D6779" s="270">
        <v>2538.4553000000001</v>
      </c>
      <c r="E6779" s="270">
        <v>958.64955000000009</v>
      </c>
      <c r="F6779" s="270">
        <v>80.656499999999994</v>
      </c>
      <c r="G6779" s="270">
        <v>1130.5365499999998</v>
      </c>
      <c r="H6779" s="270">
        <v>10628.938899999999</v>
      </c>
    </row>
    <row r="6780" spans="1:8">
      <c r="A6780" s="268">
        <v>42287</v>
      </c>
      <c r="B6780" s="269" t="s">
        <v>194</v>
      </c>
      <c r="C6780" s="270">
        <v>11230.335149999999</v>
      </c>
      <c r="D6780" s="270">
        <v>4814.9677999999994</v>
      </c>
      <c r="E6780" s="270">
        <v>1818.3761</v>
      </c>
      <c r="F6780" s="270">
        <v>152.99064999999999</v>
      </c>
      <c r="G6780" s="270">
        <v>2144.4131499999999</v>
      </c>
      <c r="H6780" s="270">
        <v>20161.082849999999</v>
      </c>
    </row>
    <row r="6781" spans="1:8">
      <c r="A6781" s="268">
        <v>42287</v>
      </c>
      <c r="B6781" s="269" t="s">
        <v>195</v>
      </c>
      <c r="C6781" s="270">
        <v>14846.036249999999</v>
      </c>
      <c r="D6781" s="270">
        <v>6365.1876000000002</v>
      </c>
      <c r="E6781" s="270">
        <v>2403.8178499999999</v>
      </c>
      <c r="F6781" s="270">
        <v>202.2473</v>
      </c>
      <c r="G6781" s="270">
        <v>2834.8247999999999</v>
      </c>
      <c r="H6781" s="270">
        <v>26652.113799999999</v>
      </c>
    </row>
    <row r="6782" spans="1:8">
      <c r="A6782" s="268">
        <v>42287</v>
      </c>
      <c r="B6782" s="269" t="s">
        <v>196</v>
      </c>
      <c r="C6782" s="270">
        <v>16806.623299999999</v>
      </c>
      <c r="D6782" s="270">
        <v>7205.7831999999999</v>
      </c>
      <c r="E6782" s="270">
        <v>2721.2690499999999</v>
      </c>
      <c r="F6782" s="270">
        <v>228.95600000000002</v>
      </c>
      <c r="G6782" s="270">
        <v>3209.1953999999996</v>
      </c>
      <c r="H6782" s="270">
        <v>30171.826949999999</v>
      </c>
    </row>
    <row r="6783" spans="1:8">
      <c r="A6783" s="268">
        <v>42287</v>
      </c>
      <c r="B6783" s="269" t="s">
        <v>197</v>
      </c>
      <c r="C6783" s="270">
        <v>18261.790999999997</v>
      </c>
      <c r="D6783" s="270">
        <v>7829.6806499999993</v>
      </c>
      <c r="E6783" s="270">
        <v>2956.8847999999998</v>
      </c>
      <c r="F6783" s="270">
        <v>248.77970000000002</v>
      </c>
      <c r="G6783" s="270">
        <v>3487.0569999999998</v>
      </c>
      <c r="H6783" s="270">
        <v>32784.193149999992</v>
      </c>
    </row>
    <row r="6784" spans="1:8">
      <c r="A6784" s="268">
        <v>42287</v>
      </c>
      <c r="B6784" s="269" t="s">
        <v>198</v>
      </c>
      <c r="C6784" s="270">
        <v>18361.763750000002</v>
      </c>
      <c r="D6784" s="270">
        <v>7872.5444499999994</v>
      </c>
      <c r="E6784" s="270">
        <v>2973.0713500000002</v>
      </c>
      <c r="F6784" s="270">
        <v>250.14139999999998</v>
      </c>
      <c r="G6784" s="270">
        <v>3506.1471499999998</v>
      </c>
      <c r="H6784" s="270">
        <v>32963.668100000003</v>
      </c>
    </row>
    <row r="6785" spans="1:8">
      <c r="A6785" s="268">
        <v>42287</v>
      </c>
      <c r="B6785" s="269" t="s">
        <v>199</v>
      </c>
      <c r="C6785" s="270">
        <v>16262.32495</v>
      </c>
      <c r="D6785" s="270">
        <v>6972.4165500000008</v>
      </c>
      <c r="E6785" s="270">
        <v>2633.1376500000001</v>
      </c>
      <c r="F6785" s="270">
        <v>221.54060000000001</v>
      </c>
      <c r="G6785" s="270">
        <v>3105.2624999999998</v>
      </c>
      <c r="H6785" s="270">
        <v>29194.682249999998</v>
      </c>
    </row>
    <row r="6786" spans="1:8">
      <c r="A6786" s="268">
        <v>42287</v>
      </c>
      <c r="B6786" s="269" t="s">
        <v>200</v>
      </c>
      <c r="C6786" s="270">
        <v>12091.215999999999</v>
      </c>
      <c r="D6786" s="270">
        <v>5184.0675499999998</v>
      </c>
      <c r="E6786" s="270">
        <v>1957.76675</v>
      </c>
      <c r="F6786" s="270">
        <v>164.71809999999999</v>
      </c>
      <c r="G6786" s="270">
        <v>2308.7972</v>
      </c>
      <c r="H6786" s="270">
        <v>21706.565599999998</v>
      </c>
    </row>
    <row r="6787" spans="1:8">
      <c r="A6787" s="268">
        <v>42287</v>
      </c>
      <c r="B6787" s="269" t="s">
        <v>201</v>
      </c>
      <c r="C6787" s="270">
        <v>6065.0475000000006</v>
      </c>
      <c r="D6787" s="270">
        <v>2600.3684499999999</v>
      </c>
      <c r="E6787" s="270">
        <v>982.03134999999986</v>
      </c>
      <c r="F6787" s="270">
        <v>82.624249999999989</v>
      </c>
      <c r="G6787" s="270">
        <v>1158.1105499999999</v>
      </c>
      <c r="H6787" s="270">
        <v>10888.1821</v>
      </c>
    </row>
    <row r="6788" spans="1:8">
      <c r="A6788" s="268">
        <v>42287</v>
      </c>
      <c r="B6788" s="269" t="s">
        <v>202</v>
      </c>
      <c r="C6788" s="270">
        <v>1577.3569</v>
      </c>
      <c r="D6788" s="270">
        <v>676.28634999999997</v>
      </c>
      <c r="E6788" s="270">
        <v>255.40035</v>
      </c>
      <c r="F6788" s="270">
        <v>21.488</v>
      </c>
      <c r="G6788" s="270">
        <v>301.19325000000003</v>
      </c>
      <c r="H6788" s="270">
        <v>2831.7248499999996</v>
      </c>
    </row>
    <row r="6789" spans="1:8">
      <c r="A6789" s="268">
        <v>42287</v>
      </c>
      <c r="B6789" s="269" t="s">
        <v>203</v>
      </c>
      <c r="C6789" s="270">
        <v>88.864949999999993</v>
      </c>
      <c r="D6789" s="270">
        <v>38.1004</v>
      </c>
      <c r="E6789" s="270">
        <v>14.3888</v>
      </c>
      <c r="F6789" s="270">
        <v>1.2103999999999999</v>
      </c>
      <c r="G6789" s="270">
        <v>16.96855</v>
      </c>
      <c r="H6789" s="270">
        <v>159.53309999999999</v>
      </c>
    </row>
    <row r="6790" spans="1:8">
      <c r="A6790" s="268">
        <v>42287</v>
      </c>
      <c r="B6790" s="269" t="s">
        <v>204</v>
      </c>
      <c r="C6790" s="270">
        <v>0</v>
      </c>
      <c r="D6790" s="270">
        <v>0</v>
      </c>
      <c r="E6790" s="270">
        <v>0</v>
      </c>
      <c r="F6790" s="270">
        <v>0</v>
      </c>
      <c r="G6790" s="270">
        <v>0</v>
      </c>
      <c r="H6790" s="270">
        <v>0</v>
      </c>
    </row>
    <row r="6791" spans="1:8">
      <c r="A6791" s="268">
        <v>42287</v>
      </c>
      <c r="B6791" s="269" t="s">
        <v>205</v>
      </c>
      <c r="C6791" s="270">
        <v>0</v>
      </c>
      <c r="D6791" s="270">
        <v>0</v>
      </c>
      <c r="E6791" s="270">
        <v>0</v>
      </c>
      <c r="F6791" s="270">
        <v>0</v>
      </c>
      <c r="G6791" s="270">
        <v>0</v>
      </c>
      <c r="H6791" s="270">
        <v>0</v>
      </c>
    </row>
    <row r="6792" spans="1:8">
      <c r="A6792" s="268">
        <v>42287</v>
      </c>
      <c r="B6792" s="269" t="s">
        <v>71</v>
      </c>
      <c r="C6792" s="270">
        <v>0</v>
      </c>
      <c r="D6792" s="270">
        <v>0</v>
      </c>
      <c r="E6792" s="270">
        <v>0</v>
      </c>
      <c r="F6792" s="270">
        <v>0</v>
      </c>
      <c r="G6792" s="270">
        <v>0</v>
      </c>
      <c r="H6792" s="270">
        <v>0</v>
      </c>
    </row>
    <row r="6793" spans="1:8">
      <c r="A6793" s="268">
        <v>42287</v>
      </c>
      <c r="B6793" s="269" t="s">
        <v>206</v>
      </c>
      <c r="C6793" s="270">
        <v>0</v>
      </c>
      <c r="D6793" s="270">
        <v>0</v>
      </c>
      <c r="E6793" s="270">
        <v>0</v>
      </c>
      <c r="F6793" s="270">
        <v>0</v>
      </c>
      <c r="G6793" s="270">
        <v>0</v>
      </c>
      <c r="H6793" s="270">
        <v>0</v>
      </c>
    </row>
    <row r="6794" spans="1:8">
      <c r="A6794" s="268">
        <v>42288</v>
      </c>
      <c r="B6794" s="269" t="s">
        <v>185</v>
      </c>
      <c r="C6794" s="270">
        <v>0</v>
      </c>
      <c r="D6794" s="270">
        <v>0</v>
      </c>
      <c r="E6794" s="270">
        <v>0</v>
      </c>
      <c r="F6794" s="270">
        <v>0</v>
      </c>
      <c r="G6794" s="270">
        <v>0</v>
      </c>
      <c r="H6794" s="270">
        <v>0</v>
      </c>
    </row>
    <row r="6795" spans="1:8">
      <c r="A6795" s="268">
        <v>42288</v>
      </c>
      <c r="B6795" s="269" t="s">
        <v>186</v>
      </c>
      <c r="C6795" s="270">
        <v>0</v>
      </c>
      <c r="D6795" s="270">
        <v>0</v>
      </c>
      <c r="E6795" s="270">
        <v>0</v>
      </c>
      <c r="F6795" s="270">
        <v>0</v>
      </c>
      <c r="G6795" s="270">
        <v>0</v>
      </c>
      <c r="H6795" s="270">
        <v>0</v>
      </c>
    </row>
    <row r="6796" spans="1:8">
      <c r="A6796" s="268">
        <v>42288</v>
      </c>
      <c r="B6796" s="269" t="s">
        <v>187</v>
      </c>
      <c r="C6796" s="270">
        <v>0</v>
      </c>
      <c r="D6796" s="270">
        <v>0</v>
      </c>
      <c r="E6796" s="270">
        <v>0</v>
      </c>
      <c r="F6796" s="270">
        <v>0</v>
      </c>
      <c r="G6796" s="270">
        <v>0</v>
      </c>
      <c r="H6796" s="270">
        <v>0</v>
      </c>
    </row>
    <row r="6797" spans="1:8">
      <c r="A6797" s="268">
        <v>42288</v>
      </c>
      <c r="B6797" s="269" t="s">
        <v>188</v>
      </c>
      <c r="C6797" s="270">
        <v>0</v>
      </c>
      <c r="D6797" s="270">
        <v>0</v>
      </c>
      <c r="E6797" s="270">
        <v>0</v>
      </c>
      <c r="F6797" s="270">
        <v>0</v>
      </c>
      <c r="G6797" s="270">
        <v>0</v>
      </c>
      <c r="H6797" s="270">
        <v>0</v>
      </c>
    </row>
    <row r="6798" spans="1:8">
      <c r="A6798" s="268">
        <v>42288</v>
      </c>
      <c r="B6798" s="269" t="s">
        <v>189</v>
      </c>
      <c r="C6798" s="270">
        <v>0</v>
      </c>
      <c r="D6798" s="270">
        <v>0</v>
      </c>
      <c r="E6798" s="270">
        <v>0</v>
      </c>
      <c r="F6798" s="270">
        <v>0</v>
      </c>
      <c r="G6798" s="270">
        <v>0</v>
      </c>
      <c r="H6798" s="270">
        <v>0</v>
      </c>
    </row>
    <row r="6799" spans="1:8">
      <c r="A6799" s="268">
        <v>42288</v>
      </c>
      <c r="B6799" s="269" t="s">
        <v>190</v>
      </c>
      <c r="C6799" s="270">
        <v>0</v>
      </c>
      <c r="D6799" s="270">
        <v>0</v>
      </c>
      <c r="E6799" s="270">
        <v>0</v>
      </c>
      <c r="F6799" s="270">
        <v>0</v>
      </c>
      <c r="G6799" s="270">
        <v>0</v>
      </c>
      <c r="H6799" s="270">
        <v>0</v>
      </c>
    </row>
    <row r="6800" spans="1:8">
      <c r="A6800" s="268">
        <v>42288</v>
      </c>
      <c r="B6800" s="269" t="s">
        <v>191</v>
      </c>
      <c r="C6800" s="270">
        <v>0</v>
      </c>
      <c r="D6800" s="270">
        <v>0</v>
      </c>
      <c r="E6800" s="270">
        <v>0</v>
      </c>
      <c r="F6800" s="270">
        <v>0</v>
      </c>
      <c r="G6800" s="270">
        <v>0</v>
      </c>
      <c r="H6800" s="270">
        <v>0</v>
      </c>
    </row>
    <row r="6801" spans="1:8">
      <c r="A6801" s="268">
        <v>42288</v>
      </c>
      <c r="B6801" s="269" t="s">
        <v>192</v>
      </c>
      <c r="C6801" s="270">
        <v>44.432899999999997</v>
      </c>
      <c r="D6801" s="270">
        <v>19.0502</v>
      </c>
      <c r="E6801" s="270">
        <v>7.1943999999999999</v>
      </c>
      <c r="F6801" s="270">
        <v>0.60519999999999996</v>
      </c>
      <c r="G6801" s="270">
        <v>8.4846999999999984</v>
      </c>
      <c r="H6801" s="270">
        <v>79.767400000000009</v>
      </c>
    </row>
    <row r="6802" spans="1:8">
      <c r="A6802" s="268">
        <v>42288</v>
      </c>
      <c r="B6802" s="269" t="s">
        <v>193</v>
      </c>
      <c r="C6802" s="270">
        <v>1632.8976</v>
      </c>
      <c r="D6802" s="270">
        <v>700.09909999999991</v>
      </c>
      <c r="E6802" s="270">
        <v>264.39335</v>
      </c>
      <c r="F6802" s="270">
        <v>22.244500000000002</v>
      </c>
      <c r="G6802" s="270">
        <v>311.7987</v>
      </c>
      <c r="H6802" s="270">
        <v>2931.43325</v>
      </c>
    </row>
    <row r="6803" spans="1:8">
      <c r="A6803" s="268">
        <v>42288</v>
      </c>
      <c r="B6803" s="269" t="s">
        <v>65</v>
      </c>
      <c r="C6803" s="270">
        <v>5815.1143499999998</v>
      </c>
      <c r="D6803" s="270">
        <v>2493.21065</v>
      </c>
      <c r="E6803" s="270">
        <v>941.56285000000003</v>
      </c>
      <c r="F6803" s="270">
        <v>79.219149999999999</v>
      </c>
      <c r="G6803" s="270">
        <v>1110.3856000000001</v>
      </c>
      <c r="H6803" s="270">
        <v>10439.4926</v>
      </c>
    </row>
    <row r="6804" spans="1:8">
      <c r="A6804" s="268">
        <v>42288</v>
      </c>
      <c r="B6804" s="269" t="s">
        <v>194</v>
      </c>
      <c r="C6804" s="270">
        <v>10647.156949999999</v>
      </c>
      <c r="D6804" s="270">
        <v>4564.9326499999997</v>
      </c>
      <c r="E6804" s="270">
        <v>1723.9495999999999</v>
      </c>
      <c r="F6804" s="270">
        <v>145.04569999999998</v>
      </c>
      <c r="G6804" s="270">
        <v>2033.0563500000001</v>
      </c>
      <c r="H6804" s="270">
        <v>19114.141249999997</v>
      </c>
    </row>
    <row r="6805" spans="1:8">
      <c r="A6805" s="268">
        <v>42288</v>
      </c>
      <c r="B6805" s="269" t="s">
        <v>195</v>
      </c>
      <c r="C6805" s="270">
        <v>14757.1713</v>
      </c>
      <c r="D6805" s="270">
        <v>6327.0871999999999</v>
      </c>
      <c r="E6805" s="270">
        <v>2389.4290499999997</v>
      </c>
      <c r="F6805" s="270">
        <v>201.03604999999999</v>
      </c>
      <c r="G6805" s="270">
        <v>2817.8562499999998</v>
      </c>
      <c r="H6805" s="270">
        <v>26492.579850000002</v>
      </c>
    </row>
    <row r="6806" spans="1:8">
      <c r="A6806" s="268">
        <v>42288</v>
      </c>
      <c r="B6806" s="269" t="s">
        <v>196</v>
      </c>
      <c r="C6806" s="270">
        <v>17067.665099999998</v>
      </c>
      <c r="D6806" s="270">
        <v>7317.7035500000002</v>
      </c>
      <c r="E6806" s="270">
        <v>2763.5361499999999</v>
      </c>
      <c r="F6806" s="270">
        <v>232.51239999999999</v>
      </c>
      <c r="G6806" s="270">
        <v>3259.0410999999999</v>
      </c>
      <c r="H6806" s="270">
        <v>30640.458300000002</v>
      </c>
    </row>
    <row r="6807" spans="1:8">
      <c r="A6807" s="268">
        <v>42288</v>
      </c>
      <c r="B6807" s="269" t="s">
        <v>197</v>
      </c>
      <c r="C6807" s="270">
        <v>18533.940599999998</v>
      </c>
      <c r="D6807" s="270">
        <v>7946.3644000000004</v>
      </c>
      <c r="E6807" s="270">
        <v>3000.94965</v>
      </c>
      <c r="F6807" s="270">
        <v>252.48739999999998</v>
      </c>
      <c r="G6807" s="270">
        <v>3539.0234499999997</v>
      </c>
      <c r="H6807" s="270">
        <v>33272.765500000001</v>
      </c>
    </row>
    <row r="6808" spans="1:8">
      <c r="A6808" s="268">
        <v>42288</v>
      </c>
      <c r="B6808" s="269" t="s">
        <v>198</v>
      </c>
      <c r="C6808" s="270">
        <v>18583.92655</v>
      </c>
      <c r="D6808" s="270">
        <v>7967.7954500000005</v>
      </c>
      <c r="E6808" s="270">
        <v>3009.0433499999999</v>
      </c>
      <c r="F6808" s="270">
        <v>253.16825000000003</v>
      </c>
      <c r="G6808" s="270">
        <v>3548.5689500000003</v>
      </c>
      <c r="H6808" s="270">
        <v>33362.502549999997</v>
      </c>
    </row>
    <row r="6809" spans="1:8">
      <c r="A6809" s="268">
        <v>42288</v>
      </c>
      <c r="B6809" s="269" t="s">
        <v>199</v>
      </c>
      <c r="C6809" s="270">
        <v>16434.500949999998</v>
      </c>
      <c r="D6809" s="270">
        <v>7046.2365</v>
      </c>
      <c r="E6809" s="270">
        <v>2661.01595</v>
      </c>
      <c r="F6809" s="270">
        <v>223.88660000000002</v>
      </c>
      <c r="G6809" s="270">
        <v>3138.1396500000001</v>
      </c>
      <c r="H6809" s="270">
        <v>29503.779649999997</v>
      </c>
    </row>
    <row r="6810" spans="1:8">
      <c r="A6810" s="268">
        <v>42288</v>
      </c>
      <c r="B6810" s="269" t="s">
        <v>200</v>
      </c>
      <c r="C6810" s="270">
        <v>12191.1896</v>
      </c>
      <c r="D6810" s="270">
        <v>5226.9313499999998</v>
      </c>
      <c r="E6810" s="270">
        <v>1973.95415</v>
      </c>
      <c r="F6810" s="270">
        <v>166.07980000000001</v>
      </c>
      <c r="G6810" s="270">
        <v>2327.8865000000001</v>
      </c>
      <c r="H6810" s="270">
        <v>21886.041399999995</v>
      </c>
    </row>
    <row r="6811" spans="1:8">
      <c r="A6811" s="268">
        <v>42288</v>
      </c>
      <c r="B6811" s="269" t="s">
        <v>201</v>
      </c>
      <c r="C6811" s="270">
        <v>6070.6013999999996</v>
      </c>
      <c r="D6811" s="270">
        <v>2602.7501500000003</v>
      </c>
      <c r="E6811" s="270">
        <v>982.9306499999999</v>
      </c>
      <c r="F6811" s="270">
        <v>82.6999</v>
      </c>
      <c r="G6811" s="270">
        <v>1159.1704999999999</v>
      </c>
      <c r="H6811" s="270">
        <v>10898.152599999998</v>
      </c>
    </row>
    <row r="6812" spans="1:8">
      <c r="A6812" s="268">
        <v>42288</v>
      </c>
      <c r="B6812" s="269" t="s">
        <v>202</v>
      </c>
      <c r="C6812" s="270">
        <v>1505.15365</v>
      </c>
      <c r="D6812" s="270">
        <v>645.32934999999998</v>
      </c>
      <c r="E6812" s="270">
        <v>243.70944999999998</v>
      </c>
      <c r="F6812" s="270">
        <v>20.504550000000002</v>
      </c>
      <c r="G6812" s="270">
        <v>287.40625</v>
      </c>
      <c r="H6812" s="270">
        <v>2702.1032500000001</v>
      </c>
    </row>
    <row r="6813" spans="1:8">
      <c r="A6813" s="268">
        <v>42288</v>
      </c>
      <c r="B6813" s="269" t="s">
        <v>203</v>
      </c>
      <c r="C6813" s="270">
        <v>94.418850000000006</v>
      </c>
      <c r="D6813" s="270">
        <v>40.482099999999996</v>
      </c>
      <c r="E6813" s="270">
        <v>15.2881</v>
      </c>
      <c r="F6813" s="270">
        <v>1.2860499999999999</v>
      </c>
      <c r="G6813" s="270">
        <v>18.029349999999997</v>
      </c>
      <c r="H6813" s="270">
        <v>169.50444999999996</v>
      </c>
    </row>
    <row r="6814" spans="1:8">
      <c r="A6814" s="268">
        <v>42288</v>
      </c>
      <c r="B6814" s="269" t="s">
        <v>204</v>
      </c>
      <c r="C6814" s="270">
        <v>0</v>
      </c>
      <c r="D6814" s="270">
        <v>0</v>
      </c>
      <c r="E6814" s="270">
        <v>0</v>
      </c>
      <c r="F6814" s="270">
        <v>0</v>
      </c>
      <c r="G6814" s="270">
        <v>0</v>
      </c>
      <c r="H6814" s="270">
        <v>0</v>
      </c>
    </row>
    <row r="6815" spans="1:8">
      <c r="A6815" s="268">
        <v>42288</v>
      </c>
      <c r="B6815" s="269" t="s">
        <v>205</v>
      </c>
      <c r="C6815" s="270">
        <v>0</v>
      </c>
      <c r="D6815" s="270">
        <v>0</v>
      </c>
      <c r="E6815" s="270">
        <v>0</v>
      </c>
      <c r="F6815" s="270">
        <v>0</v>
      </c>
      <c r="G6815" s="270">
        <v>0</v>
      </c>
      <c r="H6815" s="270">
        <v>0</v>
      </c>
    </row>
    <row r="6816" spans="1:8">
      <c r="A6816" s="268">
        <v>42288</v>
      </c>
      <c r="B6816" s="269" t="s">
        <v>71</v>
      </c>
      <c r="C6816" s="270">
        <v>0</v>
      </c>
      <c r="D6816" s="270">
        <v>0</v>
      </c>
      <c r="E6816" s="270">
        <v>0</v>
      </c>
      <c r="F6816" s="270">
        <v>0</v>
      </c>
      <c r="G6816" s="270">
        <v>0</v>
      </c>
      <c r="H6816" s="270">
        <v>0</v>
      </c>
    </row>
    <row r="6817" spans="1:8">
      <c r="A6817" s="268">
        <v>42288</v>
      </c>
      <c r="B6817" s="269" t="s">
        <v>206</v>
      </c>
      <c r="C6817" s="270">
        <v>0</v>
      </c>
      <c r="D6817" s="270">
        <v>0</v>
      </c>
      <c r="E6817" s="270">
        <v>0</v>
      </c>
      <c r="F6817" s="270">
        <v>0</v>
      </c>
      <c r="G6817" s="270">
        <v>0</v>
      </c>
      <c r="H6817" s="270">
        <v>0</v>
      </c>
    </row>
    <row r="6818" spans="1:8">
      <c r="A6818" s="268">
        <v>42289</v>
      </c>
      <c r="B6818" s="269" t="s">
        <v>185</v>
      </c>
      <c r="C6818" s="270">
        <v>0</v>
      </c>
      <c r="D6818" s="270">
        <v>0</v>
      </c>
      <c r="E6818" s="270">
        <v>0</v>
      </c>
      <c r="F6818" s="270">
        <v>0</v>
      </c>
      <c r="G6818" s="270">
        <v>0</v>
      </c>
      <c r="H6818" s="270">
        <v>0</v>
      </c>
    </row>
    <row r="6819" spans="1:8">
      <c r="A6819" s="268">
        <v>42289</v>
      </c>
      <c r="B6819" s="269" t="s">
        <v>186</v>
      </c>
      <c r="C6819" s="270">
        <v>0</v>
      </c>
      <c r="D6819" s="270">
        <v>0</v>
      </c>
      <c r="E6819" s="270">
        <v>0</v>
      </c>
      <c r="F6819" s="270">
        <v>0</v>
      </c>
      <c r="G6819" s="270">
        <v>0</v>
      </c>
      <c r="H6819" s="270">
        <v>0</v>
      </c>
    </row>
    <row r="6820" spans="1:8">
      <c r="A6820" s="268">
        <v>42289</v>
      </c>
      <c r="B6820" s="269" t="s">
        <v>187</v>
      </c>
      <c r="C6820" s="270">
        <v>0</v>
      </c>
      <c r="D6820" s="270">
        <v>0</v>
      </c>
      <c r="E6820" s="270">
        <v>0</v>
      </c>
      <c r="F6820" s="270">
        <v>0</v>
      </c>
      <c r="G6820" s="270">
        <v>0</v>
      </c>
      <c r="H6820" s="270">
        <v>0</v>
      </c>
    </row>
    <row r="6821" spans="1:8">
      <c r="A6821" s="268">
        <v>42289</v>
      </c>
      <c r="B6821" s="269" t="s">
        <v>188</v>
      </c>
      <c r="C6821" s="270">
        <v>0</v>
      </c>
      <c r="D6821" s="270">
        <v>0</v>
      </c>
      <c r="E6821" s="270">
        <v>0</v>
      </c>
      <c r="F6821" s="270">
        <v>0</v>
      </c>
      <c r="G6821" s="270">
        <v>0</v>
      </c>
      <c r="H6821" s="270">
        <v>0</v>
      </c>
    </row>
    <row r="6822" spans="1:8">
      <c r="A6822" s="268">
        <v>42289</v>
      </c>
      <c r="B6822" s="269" t="s">
        <v>189</v>
      </c>
      <c r="C6822" s="270">
        <v>0</v>
      </c>
      <c r="D6822" s="270">
        <v>0</v>
      </c>
      <c r="E6822" s="270">
        <v>0</v>
      </c>
      <c r="F6822" s="270">
        <v>0</v>
      </c>
      <c r="G6822" s="270">
        <v>0</v>
      </c>
      <c r="H6822" s="270">
        <v>0</v>
      </c>
    </row>
    <row r="6823" spans="1:8">
      <c r="A6823" s="268">
        <v>42289</v>
      </c>
      <c r="B6823" s="269" t="s">
        <v>190</v>
      </c>
      <c r="C6823" s="270">
        <v>0</v>
      </c>
      <c r="D6823" s="270">
        <v>0</v>
      </c>
      <c r="E6823" s="270">
        <v>0</v>
      </c>
      <c r="F6823" s="270">
        <v>0</v>
      </c>
      <c r="G6823" s="270">
        <v>0</v>
      </c>
      <c r="H6823" s="270">
        <v>0</v>
      </c>
    </row>
    <row r="6824" spans="1:8">
      <c r="A6824" s="268">
        <v>42289</v>
      </c>
      <c r="B6824" s="269" t="s">
        <v>191</v>
      </c>
      <c r="C6824" s="270">
        <v>0</v>
      </c>
      <c r="D6824" s="270">
        <v>0</v>
      </c>
      <c r="E6824" s="270">
        <v>0</v>
      </c>
      <c r="F6824" s="270">
        <v>0</v>
      </c>
      <c r="G6824" s="270">
        <v>0</v>
      </c>
      <c r="H6824" s="270">
        <v>0</v>
      </c>
    </row>
    <row r="6825" spans="1:8">
      <c r="A6825" s="268">
        <v>42289</v>
      </c>
      <c r="B6825" s="269" t="s">
        <v>192</v>
      </c>
      <c r="C6825" s="270">
        <v>38.878149999999998</v>
      </c>
      <c r="D6825" s="270">
        <v>16.669350000000001</v>
      </c>
      <c r="E6825" s="270">
        <v>6.2950999999999997</v>
      </c>
      <c r="F6825" s="270">
        <v>0.52954999999999997</v>
      </c>
      <c r="G6825" s="270">
        <v>7.4238999999999997</v>
      </c>
      <c r="H6825" s="270">
        <v>69.796049999999994</v>
      </c>
    </row>
    <row r="6826" spans="1:8">
      <c r="A6826" s="268">
        <v>42289</v>
      </c>
      <c r="B6826" s="269" t="s">
        <v>193</v>
      </c>
      <c r="C6826" s="270">
        <v>1577.3569</v>
      </c>
      <c r="D6826" s="270">
        <v>676.28634999999997</v>
      </c>
      <c r="E6826" s="270">
        <v>255.40035</v>
      </c>
      <c r="F6826" s="270">
        <v>21.488</v>
      </c>
      <c r="G6826" s="270">
        <v>301.19325000000003</v>
      </c>
      <c r="H6826" s="270">
        <v>2831.7248499999996</v>
      </c>
    </row>
    <row r="6827" spans="1:8">
      <c r="A6827" s="268">
        <v>42289</v>
      </c>
      <c r="B6827" s="269" t="s">
        <v>65</v>
      </c>
      <c r="C6827" s="270">
        <v>5970.6278000000002</v>
      </c>
      <c r="D6827" s="270">
        <v>2559.8863499999998</v>
      </c>
      <c r="E6827" s="270">
        <v>966.74324999999999</v>
      </c>
      <c r="F6827" s="270">
        <v>81.337350000000001</v>
      </c>
      <c r="G6827" s="270">
        <v>1140.0811999999999</v>
      </c>
      <c r="H6827" s="270">
        <v>10718.675949999999</v>
      </c>
    </row>
    <row r="6828" spans="1:8">
      <c r="A6828" s="268">
        <v>42289</v>
      </c>
      <c r="B6828" s="269" t="s">
        <v>194</v>
      </c>
      <c r="C6828" s="270">
        <v>11269.213299999999</v>
      </c>
      <c r="D6828" s="270">
        <v>4831.6371500000005</v>
      </c>
      <c r="E6828" s="270">
        <v>1824.6712</v>
      </c>
      <c r="F6828" s="270">
        <v>153.52019999999999</v>
      </c>
      <c r="G6828" s="270">
        <v>2151.8370499999996</v>
      </c>
      <c r="H6828" s="270">
        <v>20230.8789</v>
      </c>
    </row>
    <row r="6829" spans="1:8">
      <c r="A6829" s="268">
        <v>42289</v>
      </c>
      <c r="B6829" s="269" t="s">
        <v>195</v>
      </c>
      <c r="C6829" s="270">
        <v>14790.495549999998</v>
      </c>
      <c r="D6829" s="270">
        <v>6341.3748499999992</v>
      </c>
      <c r="E6829" s="270">
        <v>2394.82485</v>
      </c>
      <c r="F6829" s="270">
        <v>201.48994999999999</v>
      </c>
      <c r="G6829" s="270">
        <v>2824.2193499999998</v>
      </c>
      <c r="H6829" s="270">
        <v>26552.404549999996</v>
      </c>
    </row>
    <row r="6830" spans="1:8">
      <c r="A6830" s="268">
        <v>42289</v>
      </c>
      <c r="B6830" s="269" t="s">
        <v>196</v>
      </c>
      <c r="C6830" s="270">
        <v>16878.826549999998</v>
      </c>
      <c r="D6830" s="270">
        <v>7236.7401999999993</v>
      </c>
      <c r="E6830" s="270">
        <v>2732.9599499999999</v>
      </c>
      <c r="F6830" s="270">
        <v>229.93944999999999</v>
      </c>
      <c r="G6830" s="270">
        <v>3222.9823999999999</v>
      </c>
      <c r="H6830" s="270">
        <v>30301.448549999997</v>
      </c>
    </row>
    <row r="6831" spans="1:8">
      <c r="A6831" s="268">
        <v>42289</v>
      </c>
      <c r="B6831" s="269" t="s">
        <v>197</v>
      </c>
      <c r="C6831" s="270">
        <v>18333.993399999999</v>
      </c>
      <c r="D6831" s="270">
        <v>7860.6376499999988</v>
      </c>
      <c r="E6831" s="270">
        <v>2968.57485</v>
      </c>
      <c r="F6831" s="270">
        <v>249.76315</v>
      </c>
      <c r="G6831" s="270">
        <v>3500.8440000000001</v>
      </c>
      <c r="H6831" s="270">
        <v>32913.813049999997</v>
      </c>
    </row>
    <row r="6832" spans="1:8">
      <c r="A6832" s="268">
        <v>42289</v>
      </c>
      <c r="B6832" s="269" t="s">
        <v>198</v>
      </c>
      <c r="C6832" s="270">
        <v>18345.102050000001</v>
      </c>
      <c r="D6832" s="270">
        <v>7865.4002</v>
      </c>
      <c r="E6832" s="270">
        <v>2970.3734499999996</v>
      </c>
      <c r="F6832" s="270">
        <v>249.91444999999999</v>
      </c>
      <c r="G6832" s="270">
        <v>3502.9656000000004</v>
      </c>
      <c r="H6832" s="270">
        <v>32933.755749999997</v>
      </c>
    </row>
    <row r="6833" spans="1:8">
      <c r="A6833" s="268">
        <v>42289</v>
      </c>
      <c r="B6833" s="269" t="s">
        <v>199</v>
      </c>
      <c r="C6833" s="270">
        <v>16228.999849999998</v>
      </c>
      <c r="D6833" s="270">
        <v>6958.1288999999997</v>
      </c>
      <c r="E6833" s="270">
        <v>2627.7418499999999</v>
      </c>
      <c r="F6833" s="270">
        <v>221.08669999999998</v>
      </c>
      <c r="G6833" s="270">
        <v>3098.8994000000002</v>
      </c>
      <c r="H6833" s="270">
        <v>29134.856699999997</v>
      </c>
    </row>
    <row r="6834" spans="1:8">
      <c r="A6834" s="268">
        <v>42289</v>
      </c>
      <c r="B6834" s="269" t="s">
        <v>200</v>
      </c>
      <c r="C6834" s="270">
        <v>12035.675300000001</v>
      </c>
      <c r="D6834" s="270">
        <v>5160.2547999999997</v>
      </c>
      <c r="E6834" s="270">
        <v>1948.7737500000001</v>
      </c>
      <c r="F6834" s="270">
        <v>163.96159999999998</v>
      </c>
      <c r="G6834" s="270">
        <v>2298.19175</v>
      </c>
      <c r="H6834" s="270">
        <v>21606.857200000002</v>
      </c>
    </row>
    <row r="6835" spans="1:8">
      <c r="A6835" s="268">
        <v>42289</v>
      </c>
      <c r="B6835" s="269" t="s">
        <v>201</v>
      </c>
      <c r="C6835" s="270">
        <v>6053.9388499999995</v>
      </c>
      <c r="D6835" s="270">
        <v>2595.6059</v>
      </c>
      <c r="E6835" s="270">
        <v>980.2327499999999</v>
      </c>
      <c r="F6835" s="270">
        <v>82.472949999999997</v>
      </c>
      <c r="G6835" s="270">
        <v>1155.9889499999999</v>
      </c>
      <c r="H6835" s="270">
        <v>10868.2394</v>
      </c>
    </row>
    <row r="6836" spans="1:8">
      <c r="A6836" s="268">
        <v>42289</v>
      </c>
      <c r="B6836" s="269" t="s">
        <v>202</v>
      </c>
      <c r="C6836" s="270">
        <v>1449.61295</v>
      </c>
      <c r="D6836" s="270">
        <v>621.51660000000004</v>
      </c>
      <c r="E6836" s="270">
        <v>234.71644999999998</v>
      </c>
      <c r="F6836" s="270">
        <v>19.748049999999999</v>
      </c>
      <c r="G6836" s="270">
        <v>276.80080000000004</v>
      </c>
      <c r="H6836" s="270">
        <v>2602.3948500000006</v>
      </c>
    </row>
    <row r="6837" spans="1:8">
      <c r="A6837" s="268">
        <v>42289</v>
      </c>
      <c r="B6837" s="269" t="s">
        <v>203</v>
      </c>
      <c r="C6837" s="270">
        <v>88.864949999999993</v>
      </c>
      <c r="D6837" s="270">
        <v>38.1004</v>
      </c>
      <c r="E6837" s="270">
        <v>14.3888</v>
      </c>
      <c r="F6837" s="270">
        <v>1.2103999999999999</v>
      </c>
      <c r="G6837" s="270">
        <v>16.96855</v>
      </c>
      <c r="H6837" s="270">
        <v>159.53309999999999</v>
      </c>
    </row>
    <row r="6838" spans="1:8">
      <c r="A6838" s="268">
        <v>42289</v>
      </c>
      <c r="B6838" s="269" t="s">
        <v>204</v>
      </c>
      <c r="C6838" s="270">
        <v>0</v>
      </c>
      <c r="D6838" s="270">
        <v>0</v>
      </c>
      <c r="E6838" s="270">
        <v>0</v>
      </c>
      <c r="F6838" s="270">
        <v>0</v>
      </c>
      <c r="G6838" s="270">
        <v>0</v>
      </c>
      <c r="H6838" s="270">
        <v>0</v>
      </c>
    </row>
    <row r="6839" spans="1:8">
      <c r="A6839" s="268">
        <v>42289</v>
      </c>
      <c r="B6839" s="269" t="s">
        <v>205</v>
      </c>
      <c r="C6839" s="270">
        <v>0</v>
      </c>
      <c r="D6839" s="270">
        <v>0</v>
      </c>
      <c r="E6839" s="270">
        <v>0</v>
      </c>
      <c r="F6839" s="270">
        <v>0</v>
      </c>
      <c r="G6839" s="270">
        <v>0</v>
      </c>
      <c r="H6839" s="270">
        <v>0</v>
      </c>
    </row>
    <row r="6840" spans="1:8">
      <c r="A6840" s="268">
        <v>42289</v>
      </c>
      <c r="B6840" s="269" t="s">
        <v>71</v>
      </c>
      <c r="C6840" s="270">
        <v>0</v>
      </c>
      <c r="D6840" s="270">
        <v>0</v>
      </c>
      <c r="E6840" s="270">
        <v>0</v>
      </c>
      <c r="F6840" s="270">
        <v>0</v>
      </c>
      <c r="G6840" s="270">
        <v>0</v>
      </c>
      <c r="H6840" s="270">
        <v>0</v>
      </c>
    </row>
    <row r="6841" spans="1:8">
      <c r="A6841" s="268">
        <v>42289</v>
      </c>
      <c r="B6841" s="269" t="s">
        <v>206</v>
      </c>
      <c r="C6841" s="270">
        <v>0</v>
      </c>
      <c r="D6841" s="270">
        <v>0</v>
      </c>
      <c r="E6841" s="270">
        <v>0</v>
      </c>
      <c r="F6841" s="270">
        <v>0</v>
      </c>
      <c r="G6841" s="270">
        <v>0</v>
      </c>
      <c r="H6841" s="270">
        <v>0</v>
      </c>
    </row>
    <row r="6842" spans="1:8">
      <c r="A6842" s="268">
        <v>42290</v>
      </c>
      <c r="B6842" s="269" t="s">
        <v>185</v>
      </c>
      <c r="C6842" s="270">
        <v>0</v>
      </c>
      <c r="D6842" s="270">
        <v>0</v>
      </c>
      <c r="E6842" s="270">
        <v>0</v>
      </c>
      <c r="F6842" s="270">
        <v>0</v>
      </c>
      <c r="G6842" s="270">
        <v>0</v>
      </c>
      <c r="H6842" s="270">
        <v>0</v>
      </c>
    </row>
    <row r="6843" spans="1:8">
      <c r="A6843" s="268">
        <v>42290</v>
      </c>
      <c r="B6843" s="269" t="s">
        <v>186</v>
      </c>
      <c r="C6843" s="270">
        <v>0</v>
      </c>
      <c r="D6843" s="270">
        <v>0</v>
      </c>
      <c r="E6843" s="270">
        <v>0</v>
      </c>
      <c r="F6843" s="270">
        <v>0</v>
      </c>
      <c r="G6843" s="270">
        <v>0</v>
      </c>
      <c r="H6843" s="270">
        <v>0</v>
      </c>
    </row>
    <row r="6844" spans="1:8">
      <c r="A6844" s="268">
        <v>42290</v>
      </c>
      <c r="B6844" s="269" t="s">
        <v>187</v>
      </c>
      <c r="C6844" s="270">
        <v>0</v>
      </c>
      <c r="D6844" s="270">
        <v>0</v>
      </c>
      <c r="E6844" s="270">
        <v>0</v>
      </c>
      <c r="F6844" s="270">
        <v>0</v>
      </c>
      <c r="G6844" s="270">
        <v>0</v>
      </c>
      <c r="H6844" s="270">
        <v>0</v>
      </c>
    </row>
    <row r="6845" spans="1:8">
      <c r="A6845" s="268">
        <v>42290</v>
      </c>
      <c r="B6845" s="269" t="s">
        <v>188</v>
      </c>
      <c r="C6845" s="270">
        <v>0</v>
      </c>
      <c r="D6845" s="270">
        <v>0</v>
      </c>
      <c r="E6845" s="270">
        <v>0</v>
      </c>
      <c r="F6845" s="270">
        <v>0</v>
      </c>
      <c r="G6845" s="270">
        <v>0</v>
      </c>
      <c r="H6845" s="270">
        <v>0</v>
      </c>
    </row>
    <row r="6846" spans="1:8">
      <c r="A6846" s="268">
        <v>42290</v>
      </c>
      <c r="B6846" s="269" t="s">
        <v>189</v>
      </c>
      <c r="C6846" s="270">
        <v>0</v>
      </c>
      <c r="D6846" s="270">
        <v>0</v>
      </c>
      <c r="E6846" s="270">
        <v>0</v>
      </c>
      <c r="F6846" s="270">
        <v>0</v>
      </c>
      <c r="G6846" s="270">
        <v>0</v>
      </c>
      <c r="H6846" s="270">
        <v>0</v>
      </c>
    </row>
    <row r="6847" spans="1:8">
      <c r="A6847" s="268">
        <v>42290</v>
      </c>
      <c r="B6847" s="269" t="s">
        <v>190</v>
      </c>
      <c r="C6847" s="270">
        <v>0</v>
      </c>
      <c r="D6847" s="270">
        <v>0</v>
      </c>
      <c r="E6847" s="270">
        <v>0</v>
      </c>
      <c r="F6847" s="270">
        <v>0</v>
      </c>
      <c r="G6847" s="270">
        <v>0</v>
      </c>
      <c r="H6847" s="270">
        <v>0</v>
      </c>
    </row>
    <row r="6848" spans="1:8">
      <c r="A6848" s="268">
        <v>42290</v>
      </c>
      <c r="B6848" s="269" t="s">
        <v>191</v>
      </c>
      <c r="C6848" s="270">
        <v>0</v>
      </c>
      <c r="D6848" s="270">
        <v>0</v>
      </c>
      <c r="E6848" s="270">
        <v>0</v>
      </c>
      <c r="F6848" s="270">
        <v>0</v>
      </c>
      <c r="G6848" s="270">
        <v>0</v>
      </c>
      <c r="H6848" s="270">
        <v>0</v>
      </c>
    </row>
    <row r="6849" spans="1:8">
      <c r="A6849" s="268">
        <v>42290</v>
      </c>
      <c r="B6849" s="269" t="s">
        <v>192</v>
      </c>
      <c r="C6849" s="270">
        <v>33.324249999999999</v>
      </c>
      <c r="D6849" s="270">
        <v>14.287650000000001</v>
      </c>
      <c r="E6849" s="270">
        <v>5.3957999999999995</v>
      </c>
      <c r="F6849" s="270">
        <v>0.45390000000000003</v>
      </c>
      <c r="G6849" s="270">
        <v>6.3630999999999993</v>
      </c>
      <c r="H6849" s="270">
        <v>59.824699999999993</v>
      </c>
    </row>
    <row r="6850" spans="1:8">
      <c r="A6850" s="268">
        <v>42290</v>
      </c>
      <c r="B6850" s="269" t="s">
        <v>193</v>
      </c>
      <c r="C6850" s="270">
        <v>1499.5997499999999</v>
      </c>
      <c r="D6850" s="270">
        <v>642.94849999999997</v>
      </c>
      <c r="E6850" s="270">
        <v>242.81014999999999</v>
      </c>
      <c r="F6850" s="270">
        <v>20.428899999999999</v>
      </c>
      <c r="G6850" s="270">
        <v>286.34629999999999</v>
      </c>
      <c r="H6850" s="270">
        <v>2692.1336000000001</v>
      </c>
    </row>
    <row r="6851" spans="1:8">
      <c r="A6851" s="268">
        <v>42290</v>
      </c>
      <c r="B6851" s="269" t="s">
        <v>65</v>
      </c>
      <c r="C6851" s="270">
        <v>5815.1143499999998</v>
      </c>
      <c r="D6851" s="270">
        <v>2493.21065</v>
      </c>
      <c r="E6851" s="270">
        <v>941.56285000000003</v>
      </c>
      <c r="F6851" s="270">
        <v>79.219149999999999</v>
      </c>
      <c r="G6851" s="270">
        <v>1110.3856000000001</v>
      </c>
      <c r="H6851" s="270">
        <v>10439.4926</v>
      </c>
    </row>
    <row r="6852" spans="1:8">
      <c r="A6852" s="268">
        <v>42290</v>
      </c>
      <c r="B6852" s="269" t="s">
        <v>194</v>
      </c>
      <c r="C6852" s="270">
        <v>11147.024100000001</v>
      </c>
      <c r="D6852" s="270">
        <v>4779.2491</v>
      </c>
      <c r="E6852" s="270">
        <v>1804.8866</v>
      </c>
      <c r="F6852" s="270">
        <v>151.85504999999998</v>
      </c>
      <c r="G6852" s="270">
        <v>2128.5045500000001</v>
      </c>
      <c r="H6852" s="270">
        <v>20011.519400000001</v>
      </c>
    </row>
    <row r="6853" spans="1:8">
      <c r="A6853" s="268">
        <v>42290</v>
      </c>
      <c r="B6853" s="269" t="s">
        <v>195</v>
      </c>
      <c r="C6853" s="270">
        <v>14707.184499999999</v>
      </c>
      <c r="D6853" s="270">
        <v>6305.6552999999994</v>
      </c>
      <c r="E6853" s="270">
        <v>2381.3353499999998</v>
      </c>
      <c r="F6853" s="270">
        <v>200.3552</v>
      </c>
      <c r="G6853" s="270">
        <v>2808.3116</v>
      </c>
      <c r="H6853" s="270">
        <v>26402.841949999998</v>
      </c>
    </row>
    <row r="6854" spans="1:8">
      <c r="A6854" s="268">
        <v>42290</v>
      </c>
      <c r="B6854" s="269" t="s">
        <v>196</v>
      </c>
      <c r="C6854" s="270">
        <v>16623.339499999998</v>
      </c>
      <c r="D6854" s="270">
        <v>7127.2006999999994</v>
      </c>
      <c r="E6854" s="270">
        <v>2691.5921499999999</v>
      </c>
      <c r="F6854" s="270">
        <v>226.45870000000002</v>
      </c>
      <c r="G6854" s="270">
        <v>3174.1974999999998</v>
      </c>
      <c r="H6854" s="270">
        <v>29842.788550000001</v>
      </c>
    </row>
    <row r="6855" spans="1:8">
      <c r="A6855" s="268">
        <v>42290</v>
      </c>
      <c r="B6855" s="269" t="s">
        <v>197</v>
      </c>
      <c r="C6855" s="270">
        <v>17922.992050000001</v>
      </c>
      <c r="D6855" s="270">
        <v>7684.4224499999991</v>
      </c>
      <c r="E6855" s="270">
        <v>2902.0275000000001</v>
      </c>
      <c r="F6855" s="270">
        <v>244.16419999999999</v>
      </c>
      <c r="G6855" s="270">
        <v>3422.3643499999998</v>
      </c>
      <c r="H6855" s="270">
        <v>32175.970549999998</v>
      </c>
    </row>
    <row r="6856" spans="1:8">
      <c r="A6856" s="268">
        <v>42290</v>
      </c>
      <c r="B6856" s="269" t="s">
        <v>198</v>
      </c>
      <c r="C6856" s="270">
        <v>17895.221700000002</v>
      </c>
      <c r="D6856" s="270">
        <v>7672.5156499999994</v>
      </c>
      <c r="E6856" s="270">
        <v>2897.5309999999999</v>
      </c>
      <c r="F6856" s="270">
        <v>243.78595000000001</v>
      </c>
      <c r="G6856" s="270">
        <v>3417.06205</v>
      </c>
      <c r="H6856" s="270">
        <v>32126.116349999997</v>
      </c>
    </row>
    <row r="6857" spans="1:8">
      <c r="A6857" s="268">
        <v>42290</v>
      </c>
      <c r="B6857" s="269" t="s">
        <v>199</v>
      </c>
      <c r="C6857" s="270">
        <v>15662.485050000001</v>
      </c>
      <c r="D6857" s="270">
        <v>6715.2371499999999</v>
      </c>
      <c r="E6857" s="270">
        <v>2536.0140999999999</v>
      </c>
      <c r="F6857" s="270">
        <v>213.36955</v>
      </c>
      <c r="G6857" s="270">
        <v>2990.7241499999996</v>
      </c>
      <c r="H6857" s="270">
        <v>28117.83</v>
      </c>
    </row>
    <row r="6858" spans="1:8">
      <c r="A6858" s="268">
        <v>42290</v>
      </c>
      <c r="B6858" s="269" t="s">
        <v>200</v>
      </c>
      <c r="C6858" s="270">
        <v>11446.9432</v>
      </c>
      <c r="D6858" s="270">
        <v>4907.8379499999992</v>
      </c>
      <c r="E6858" s="270">
        <v>1853.4487999999997</v>
      </c>
      <c r="F6858" s="270">
        <v>155.941</v>
      </c>
      <c r="G6858" s="270">
        <v>2185.7741499999997</v>
      </c>
      <c r="H6858" s="270">
        <v>20549.945099999997</v>
      </c>
    </row>
    <row r="6859" spans="1:8">
      <c r="A6859" s="268">
        <v>42290</v>
      </c>
      <c r="B6859" s="269" t="s">
        <v>201</v>
      </c>
      <c r="C6859" s="270">
        <v>5609.6132500000003</v>
      </c>
      <c r="D6859" s="270">
        <v>2405.1030499999997</v>
      </c>
      <c r="E6859" s="270">
        <v>908.28875000000005</v>
      </c>
      <c r="F6859" s="270">
        <v>76.419250000000005</v>
      </c>
      <c r="G6859" s="270">
        <v>1071.1461999999999</v>
      </c>
      <c r="H6859" s="270">
        <v>10070.570500000002</v>
      </c>
    </row>
    <row r="6860" spans="1:8">
      <c r="A6860" s="268">
        <v>42290</v>
      </c>
      <c r="B6860" s="269" t="s">
        <v>202</v>
      </c>
      <c r="C6860" s="270">
        <v>1271.8822</v>
      </c>
      <c r="D6860" s="270">
        <v>545.31494999999995</v>
      </c>
      <c r="E6860" s="270">
        <v>205.93885</v>
      </c>
      <c r="F6860" s="270">
        <v>17.3264</v>
      </c>
      <c r="G6860" s="270">
        <v>242.86369999999997</v>
      </c>
      <c r="H6860" s="270">
        <v>2283.3260999999998</v>
      </c>
    </row>
    <row r="6861" spans="1:8">
      <c r="A6861" s="268">
        <v>42290</v>
      </c>
      <c r="B6861" s="269" t="s">
        <v>203</v>
      </c>
      <c r="C6861" s="270">
        <v>83.311050000000009</v>
      </c>
      <c r="D6861" s="270">
        <v>35.719550000000005</v>
      </c>
      <c r="E6861" s="270">
        <v>13.4895</v>
      </c>
      <c r="F6861" s="270">
        <v>1.1347499999999999</v>
      </c>
      <c r="G6861" s="270">
        <v>15.90775</v>
      </c>
      <c r="H6861" s="270">
        <v>149.5626</v>
      </c>
    </row>
    <row r="6862" spans="1:8">
      <c r="A6862" s="268">
        <v>42290</v>
      </c>
      <c r="B6862" s="269" t="s">
        <v>204</v>
      </c>
      <c r="C6862" s="270">
        <v>0</v>
      </c>
      <c r="D6862" s="270">
        <v>0</v>
      </c>
      <c r="E6862" s="270">
        <v>0</v>
      </c>
      <c r="F6862" s="270">
        <v>0</v>
      </c>
      <c r="G6862" s="270">
        <v>0</v>
      </c>
      <c r="H6862" s="270">
        <v>0</v>
      </c>
    </row>
    <row r="6863" spans="1:8">
      <c r="A6863" s="268">
        <v>42290</v>
      </c>
      <c r="B6863" s="269" t="s">
        <v>205</v>
      </c>
      <c r="C6863" s="270">
        <v>0</v>
      </c>
      <c r="D6863" s="270">
        <v>0</v>
      </c>
      <c r="E6863" s="270">
        <v>0</v>
      </c>
      <c r="F6863" s="270">
        <v>0</v>
      </c>
      <c r="G6863" s="270">
        <v>0</v>
      </c>
      <c r="H6863" s="270">
        <v>0</v>
      </c>
    </row>
    <row r="6864" spans="1:8">
      <c r="A6864" s="268">
        <v>42290</v>
      </c>
      <c r="B6864" s="269" t="s">
        <v>71</v>
      </c>
      <c r="C6864" s="270">
        <v>0</v>
      </c>
      <c r="D6864" s="270">
        <v>0</v>
      </c>
      <c r="E6864" s="270">
        <v>0</v>
      </c>
      <c r="F6864" s="270">
        <v>0</v>
      </c>
      <c r="G6864" s="270">
        <v>0</v>
      </c>
      <c r="H6864" s="270">
        <v>0</v>
      </c>
    </row>
    <row r="6865" spans="1:8">
      <c r="A6865" s="268">
        <v>42290</v>
      </c>
      <c r="B6865" s="269" t="s">
        <v>206</v>
      </c>
      <c r="C6865" s="270">
        <v>0</v>
      </c>
      <c r="D6865" s="270">
        <v>0</v>
      </c>
      <c r="E6865" s="270">
        <v>0</v>
      </c>
      <c r="F6865" s="270">
        <v>0</v>
      </c>
      <c r="G6865" s="270">
        <v>0</v>
      </c>
      <c r="H6865" s="270">
        <v>0</v>
      </c>
    </row>
    <row r="6866" spans="1:8">
      <c r="A6866" s="268">
        <v>42291</v>
      </c>
      <c r="B6866" s="269" t="s">
        <v>185</v>
      </c>
      <c r="C6866" s="270">
        <v>0</v>
      </c>
      <c r="D6866" s="270">
        <v>0</v>
      </c>
      <c r="E6866" s="270">
        <v>0</v>
      </c>
      <c r="F6866" s="270">
        <v>0</v>
      </c>
      <c r="G6866" s="270">
        <v>0</v>
      </c>
      <c r="H6866" s="270">
        <v>0</v>
      </c>
    </row>
    <row r="6867" spans="1:8">
      <c r="A6867" s="268">
        <v>42291</v>
      </c>
      <c r="B6867" s="269" t="s">
        <v>186</v>
      </c>
      <c r="C6867" s="270">
        <v>0</v>
      </c>
      <c r="D6867" s="270">
        <v>0</v>
      </c>
      <c r="E6867" s="270">
        <v>0</v>
      </c>
      <c r="F6867" s="270">
        <v>0</v>
      </c>
      <c r="G6867" s="270">
        <v>0</v>
      </c>
      <c r="H6867" s="270">
        <v>0</v>
      </c>
    </row>
    <row r="6868" spans="1:8">
      <c r="A6868" s="268">
        <v>42291</v>
      </c>
      <c r="B6868" s="269" t="s">
        <v>187</v>
      </c>
      <c r="C6868" s="270">
        <v>0</v>
      </c>
      <c r="D6868" s="270">
        <v>0</v>
      </c>
      <c r="E6868" s="270">
        <v>0</v>
      </c>
      <c r="F6868" s="270">
        <v>0</v>
      </c>
      <c r="G6868" s="270">
        <v>0</v>
      </c>
      <c r="H6868" s="270">
        <v>0</v>
      </c>
    </row>
    <row r="6869" spans="1:8">
      <c r="A6869" s="268">
        <v>42291</v>
      </c>
      <c r="B6869" s="269" t="s">
        <v>188</v>
      </c>
      <c r="C6869" s="270">
        <v>0</v>
      </c>
      <c r="D6869" s="270">
        <v>0</v>
      </c>
      <c r="E6869" s="270">
        <v>0</v>
      </c>
      <c r="F6869" s="270">
        <v>0</v>
      </c>
      <c r="G6869" s="270">
        <v>0</v>
      </c>
      <c r="H6869" s="270">
        <v>0</v>
      </c>
    </row>
    <row r="6870" spans="1:8">
      <c r="A6870" s="268">
        <v>42291</v>
      </c>
      <c r="B6870" s="269" t="s">
        <v>189</v>
      </c>
      <c r="C6870" s="270">
        <v>0</v>
      </c>
      <c r="D6870" s="270">
        <v>0</v>
      </c>
      <c r="E6870" s="270">
        <v>0</v>
      </c>
      <c r="F6870" s="270">
        <v>0</v>
      </c>
      <c r="G6870" s="270">
        <v>0</v>
      </c>
      <c r="H6870" s="270">
        <v>0</v>
      </c>
    </row>
    <row r="6871" spans="1:8">
      <c r="A6871" s="268">
        <v>42291</v>
      </c>
      <c r="B6871" s="269" t="s">
        <v>190</v>
      </c>
      <c r="C6871" s="270">
        <v>0</v>
      </c>
      <c r="D6871" s="270">
        <v>0</v>
      </c>
      <c r="E6871" s="270">
        <v>0</v>
      </c>
      <c r="F6871" s="270">
        <v>0</v>
      </c>
      <c r="G6871" s="270">
        <v>0</v>
      </c>
      <c r="H6871" s="270">
        <v>0</v>
      </c>
    </row>
    <row r="6872" spans="1:8">
      <c r="A6872" s="268">
        <v>42291</v>
      </c>
      <c r="B6872" s="269" t="s">
        <v>191</v>
      </c>
      <c r="C6872" s="270">
        <v>0</v>
      </c>
      <c r="D6872" s="270">
        <v>0</v>
      </c>
      <c r="E6872" s="270">
        <v>0</v>
      </c>
      <c r="F6872" s="270">
        <v>0</v>
      </c>
      <c r="G6872" s="270">
        <v>0</v>
      </c>
      <c r="H6872" s="270">
        <v>0</v>
      </c>
    </row>
    <row r="6873" spans="1:8">
      <c r="A6873" s="268">
        <v>42291</v>
      </c>
      <c r="B6873" s="269" t="s">
        <v>192</v>
      </c>
      <c r="C6873" s="270">
        <v>27.770349999999997</v>
      </c>
      <c r="D6873" s="270">
        <v>11.906799999999999</v>
      </c>
      <c r="E6873" s="270">
        <v>4.4965000000000002</v>
      </c>
      <c r="F6873" s="270">
        <v>0.37824999999999998</v>
      </c>
      <c r="G6873" s="270">
        <v>5.3022999999999998</v>
      </c>
      <c r="H6873" s="270">
        <v>49.854199999999999</v>
      </c>
    </row>
    <row r="6874" spans="1:8">
      <c r="A6874" s="268">
        <v>42291</v>
      </c>
      <c r="B6874" s="269" t="s">
        <v>193</v>
      </c>
      <c r="C6874" s="270">
        <v>1421.8425999999999</v>
      </c>
      <c r="D6874" s="270">
        <v>609.60979999999995</v>
      </c>
      <c r="E6874" s="270">
        <v>230.21994999999998</v>
      </c>
      <c r="F6874" s="270">
        <v>19.369800000000001</v>
      </c>
      <c r="G6874" s="270">
        <v>271.49850000000004</v>
      </c>
      <c r="H6874" s="270">
        <v>2552.5406499999999</v>
      </c>
    </row>
    <row r="6875" spans="1:8">
      <c r="A6875" s="268">
        <v>42291</v>
      </c>
      <c r="B6875" s="269" t="s">
        <v>65</v>
      </c>
      <c r="C6875" s="270">
        <v>5659.60005</v>
      </c>
      <c r="D6875" s="270">
        <v>2426.5340999999999</v>
      </c>
      <c r="E6875" s="270">
        <v>916.38244999999995</v>
      </c>
      <c r="F6875" s="270">
        <v>77.100099999999998</v>
      </c>
      <c r="G6875" s="270">
        <v>1080.69085</v>
      </c>
      <c r="H6875" s="270">
        <v>10160.30755</v>
      </c>
    </row>
    <row r="6876" spans="1:8">
      <c r="A6876" s="268">
        <v>42291</v>
      </c>
      <c r="B6876" s="269" t="s">
        <v>194</v>
      </c>
      <c r="C6876" s="270">
        <v>10980.40115</v>
      </c>
      <c r="D6876" s="270">
        <v>4707.8100000000004</v>
      </c>
      <c r="E6876" s="270">
        <v>1777.9076</v>
      </c>
      <c r="F6876" s="270">
        <v>149.58555000000001</v>
      </c>
      <c r="G6876" s="270">
        <v>2096.68905</v>
      </c>
      <c r="H6876" s="270">
        <v>19712.393349999998</v>
      </c>
    </row>
    <row r="6877" spans="1:8">
      <c r="A6877" s="268">
        <v>42291</v>
      </c>
      <c r="B6877" s="269" t="s">
        <v>195</v>
      </c>
      <c r="C6877" s="270">
        <v>14485.021700000001</v>
      </c>
      <c r="D6877" s="270">
        <v>6210.4034499999998</v>
      </c>
      <c r="E6877" s="270">
        <v>2345.3633500000001</v>
      </c>
      <c r="F6877" s="270">
        <v>197.32919999999999</v>
      </c>
      <c r="G6877" s="270">
        <v>2765.8897999999999</v>
      </c>
      <c r="H6877" s="270">
        <v>26004.0075</v>
      </c>
    </row>
    <row r="6878" spans="1:8">
      <c r="A6878" s="268">
        <v>42291</v>
      </c>
      <c r="B6878" s="269" t="s">
        <v>196</v>
      </c>
      <c r="C6878" s="270">
        <v>16334.52735</v>
      </c>
      <c r="D6878" s="270">
        <v>7003.3735500000003</v>
      </c>
      <c r="E6878" s="270">
        <v>2644.8285500000002</v>
      </c>
      <c r="F6878" s="270">
        <v>222.52489999999997</v>
      </c>
      <c r="G6878" s="270">
        <v>3119.0494999999996</v>
      </c>
      <c r="H6878" s="270">
        <v>29324.303850000004</v>
      </c>
    </row>
    <row r="6879" spans="1:8">
      <c r="A6879" s="268">
        <v>42291</v>
      </c>
      <c r="B6879" s="269" t="s">
        <v>197</v>
      </c>
      <c r="C6879" s="270">
        <v>17623.072100000001</v>
      </c>
      <c r="D6879" s="270">
        <v>7555.8327499999996</v>
      </c>
      <c r="E6879" s="270">
        <v>2853.4652999999998</v>
      </c>
      <c r="F6879" s="270">
        <v>240.07825</v>
      </c>
      <c r="G6879" s="270">
        <v>3365.0956000000001</v>
      </c>
      <c r="H6879" s="270">
        <v>31637.544000000005</v>
      </c>
    </row>
    <row r="6880" spans="1:8">
      <c r="A6880" s="268">
        <v>42291</v>
      </c>
      <c r="B6880" s="269" t="s">
        <v>198</v>
      </c>
      <c r="C6880" s="270">
        <v>17550.869699999999</v>
      </c>
      <c r="D6880" s="270">
        <v>7524.8757500000002</v>
      </c>
      <c r="E6880" s="270">
        <v>2841.7744000000002</v>
      </c>
      <c r="F6880" s="270">
        <v>239.09479999999999</v>
      </c>
      <c r="G6880" s="270">
        <v>3351.3077499999999</v>
      </c>
      <c r="H6880" s="270">
        <v>31507.922399999999</v>
      </c>
    </row>
    <row r="6881" spans="1:8">
      <c r="A6881" s="268">
        <v>42291</v>
      </c>
      <c r="B6881" s="269" t="s">
        <v>199</v>
      </c>
      <c r="C6881" s="270">
        <v>15440.321399999999</v>
      </c>
      <c r="D6881" s="270">
        <v>6619.9852999999994</v>
      </c>
      <c r="E6881" s="270">
        <v>2500.0421000000001</v>
      </c>
      <c r="F6881" s="270">
        <v>210.34269999999998</v>
      </c>
      <c r="G6881" s="270">
        <v>2948.3023499999999</v>
      </c>
      <c r="H6881" s="270">
        <v>27718.993849999999</v>
      </c>
    </row>
    <row r="6882" spans="1:8">
      <c r="A6882" s="268">
        <v>42291</v>
      </c>
      <c r="B6882" s="269" t="s">
        <v>200</v>
      </c>
      <c r="C6882" s="270">
        <v>11469.15965</v>
      </c>
      <c r="D6882" s="270">
        <v>4917.3639000000003</v>
      </c>
      <c r="E6882" s="270">
        <v>1857.046</v>
      </c>
      <c r="F6882" s="270">
        <v>156.24359999999999</v>
      </c>
      <c r="G6882" s="270">
        <v>2190.0164999999997</v>
      </c>
      <c r="H6882" s="270">
        <v>20589.829649999996</v>
      </c>
    </row>
    <row r="6883" spans="1:8">
      <c r="A6883" s="268">
        <v>42291</v>
      </c>
      <c r="B6883" s="269" t="s">
        <v>201</v>
      </c>
      <c r="C6883" s="270">
        <v>5576.2889999999998</v>
      </c>
      <c r="D6883" s="270">
        <v>2390.8154</v>
      </c>
      <c r="E6883" s="270">
        <v>902.89295000000004</v>
      </c>
      <c r="F6883" s="270">
        <v>75.965350000000001</v>
      </c>
      <c r="G6883" s="270">
        <v>1064.7830999999999</v>
      </c>
      <c r="H6883" s="270">
        <v>10010.745800000001</v>
      </c>
    </row>
    <row r="6884" spans="1:8">
      <c r="A6884" s="268">
        <v>42291</v>
      </c>
      <c r="B6884" s="269" t="s">
        <v>202</v>
      </c>
      <c r="C6884" s="270">
        <v>1171.9094500000001</v>
      </c>
      <c r="D6884" s="270">
        <v>502.452</v>
      </c>
      <c r="E6884" s="270">
        <v>189.75144999999998</v>
      </c>
      <c r="F6884" s="270">
        <v>15.964699999999999</v>
      </c>
      <c r="G6884" s="270">
        <v>223.77440000000001</v>
      </c>
      <c r="H6884" s="270">
        <v>2103.8520000000003</v>
      </c>
    </row>
    <row r="6885" spans="1:8">
      <c r="A6885" s="268">
        <v>42291</v>
      </c>
      <c r="B6885" s="269" t="s">
        <v>203</v>
      </c>
      <c r="C6885" s="270">
        <v>72.203249999999997</v>
      </c>
      <c r="D6885" s="270">
        <v>30.957000000000001</v>
      </c>
      <c r="E6885" s="270">
        <v>11.690899999999999</v>
      </c>
      <c r="F6885" s="270">
        <v>0.98345000000000005</v>
      </c>
      <c r="G6885" s="270">
        <v>13.786999999999999</v>
      </c>
      <c r="H6885" s="270">
        <v>129.6216</v>
      </c>
    </row>
    <row r="6886" spans="1:8">
      <c r="A6886" s="268">
        <v>42291</v>
      </c>
      <c r="B6886" s="269" t="s">
        <v>204</v>
      </c>
      <c r="C6886" s="270">
        <v>0</v>
      </c>
      <c r="D6886" s="270">
        <v>0</v>
      </c>
      <c r="E6886" s="270">
        <v>0</v>
      </c>
      <c r="F6886" s="270">
        <v>0</v>
      </c>
      <c r="G6886" s="270">
        <v>0</v>
      </c>
      <c r="H6886" s="270">
        <v>0</v>
      </c>
    </row>
    <row r="6887" spans="1:8">
      <c r="A6887" s="268">
        <v>42291</v>
      </c>
      <c r="B6887" s="269" t="s">
        <v>205</v>
      </c>
      <c r="C6887" s="270">
        <v>0</v>
      </c>
      <c r="D6887" s="270">
        <v>0</v>
      </c>
      <c r="E6887" s="270">
        <v>0</v>
      </c>
      <c r="F6887" s="270">
        <v>0</v>
      </c>
      <c r="G6887" s="270">
        <v>0</v>
      </c>
      <c r="H6887" s="270">
        <v>0</v>
      </c>
    </row>
    <row r="6888" spans="1:8">
      <c r="A6888" s="268">
        <v>42291</v>
      </c>
      <c r="B6888" s="269" t="s">
        <v>71</v>
      </c>
      <c r="C6888" s="270">
        <v>0</v>
      </c>
      <c r="D6888" s="270">
        <v>0</v>
      </c>
      <c r="E6888" s="270">
        <v>0</v>
      </c>
      <c r="F6888" s="270">
        <v>0</v>
      </c>
      <c r="G6888" s="270">
        <v>0</v>
      </c>
      <c r="H6888" s="270">
        <v>0</v>
      </c>
    </row>
    <row r="6889" spans="1:8">
      <c r="A6889" s="268">
        <v>42291</v>
      </c>
      <c r="B6889" s="269" t="s">
        <v>206</v>
      </c>
      <c r="C6889" s="270">
        <v>0</v>
      </c>
      <c r="D6889" s="270">
        <v>0</v>
      </c>
      <c r="E6889" s="270">
        <v>0</v>
      </c>
      <c r="F6889" s="270">
        <v>0</v>
      </c>
      <c r="G6889" s="270">
        <v>0</v>
      </c>
      <c r="H6889" s="270">
        <v>0</v>
      </c>
    </row>
    <row r="6890" spans="1:8">
      <c r="A6890" s="268">
        <v>42292</v>
      </c>
      <c r="B6890" s="269" t="s">
        <v>185</v>
      </c>
      <c r="C6890" s="270">
        <v>0</v>
      </c>
      <c r="D6890" s="270">
        <v>0</v>
      </c>
      <c r="E6890" s="270">
        <v>0</v>
      </c>
      <c r="F6890" s="270">
        <v>0</v>
      </c>
      <c r="G6890" s="270">
        <v>0</v>
      </c>
      <c r="H6890" s="270">
        <v>0</v>
      </c>
    </row>
    <row r="6891" spans="1:8">
      <c r="A6891" s="268">
        <v>42292</v>
      </c>
      <c r="B6891" s="269" t="s">
        <v>186</v>
      </c>
      <c r="C6891" s="270">
        <v>0</v>
      </c>
      <c r="D6891" s="270">
        <v>0</v>
      </c>
      <c r="E6891" s="270">
        <v>0</v>
      </c>
      <c r="F6891" s="270">
        <v>0</v>
      </c>
      <c r="G6891" s="270">
        <v>0</v>
      </c>
      <c r="H6891" s="270">
        <v>0</v>
      </c>
    </row>
    <row r="6892" spans="1:8">
      <c r="A6892" s="268">
        <v>42292</v>
      </c>
      <c r="B6892" s="269" t="s">
        <v>187</v>
      </c>
      <c r="C6892" s="270">
        <v>0</v>
      </c>
      <c r="D6892" s="270">
        <v>0</v>
      </c>
      <c r="E6892" s="270">
        <v>0</v>
      </c>
      <c r="F6892" s="270">
        <v>0</v>
      </c>
      <c r="G6892" s="270">
        <v>0</v>
      </c>
      <c r="H6892" s="270">
        <v>0</v>
      </c>
    </row>
    <row r="6893" spans="1:8">
      <c r="A6893" s="268">
        <v>42292</v>
      </c>
      <c r="B6893" s="269" t="s">
        <v>188</v>
      </c>
      <c r="C6893" s="270">
        <v>0</v>
      </c>
      <c r="D6893" s="270">
        <v>0</v>
      </c>
      <c r="E6893" s="270">
        <v>0</v>
      </c>
      <c r="F6893" s="270">
        <v>0</v>
      </c>
      <c r="G6893" s="270">
        <v>0</v>
      </c>
      <c r="H6893" s="270">
        <v>0</v>
      </c>
    </row>
    <row r="6894" spans="1:8">
      <c r="A6894" s="268">
        <v>42292</v>
      </c>
      <c r="B6894" s="269" t="s">
        <v>189</v>
      </c>
      <c r="C6894" s="270">
        <v>0</v>
      </c>
      <c r="D6894" s="270">
        <v>0</v>
      </c>
      <c r="E6894" s="270">
        <v>0</v>
      </c>
      <c r="F6894" s="270">
        <v>0</v>
      </c>
      <c r="G6894" s="270">
        <v>0</v>
      </c>
      <c r="H6894" s="270">
        <v>0</v>
      </c>
    </row>
    <row r="6895" spans="1:8">
      <c r="A6895" s="268">
        <v>42292</v>
      </c>
      <c r="B6895" s="269" t="s">
        <v>190</v>
      </c>
      <c r="C6895" s="270">
        <v>0</v>
      </c>
      <c r="D6895" s="270">
        <v>0</v>
      </c>
      <c r="E6895" s="270">
        <v>0</v>
      </c>
      <c r="F6895" s="270">
        <v>0</v>
      </c>
      <c r="G6895" s="270">
        <v>0</v>
      </c>
      <c r="H6895" s="270">
        <v>0</v>
      </c>
    </row>
    <row r="6896" spans="1:8">
      <c r="A6896" s="268">
        <v>42292</v>
      </c>
      <c r="B6896" s="269" t="s">
        <v>191</v>
      </c>
      <c r="C6896" s="270">
        <v>0</v>
      </c>
      <c r="D6896" s="270">
        <v>0</v>
      </c>
      <c r="E6896" s="270">
        <v>0</v>
      </c>
      <c r="F6896" s="270">
        <v>0</v>
      </c>
      <c r="G6896" s="270">
        <v>0</v>
      </c>
      <c r="H6896" s="270">
        <v>0</v>
      </c>
    </row>
    <row r="6897" spans="1:8">
      <c r="A6897" s="268">
        <v>42292</v>
      </c>
      <c r="B6897" s="269" t="s">
        <v>192</v>
      </c>
      <c r="C6897" s="270">
        <v>27.770349999999997</v>
      </c>
      <c r="D6897" s="270">
        <v>11.906799999999999</v>
      </c>
      <c r="E6897" s="270">
        <v>4.4965000000000002</v>
      </c>
      <c r="F6897" s="270">
        <v>0.37824999999999998</v>
      </c>
      <c r="G6897" s="270">
        <v>5.3022999999999998</v>
      </c>
      <c r="H6897" s="270">
        <v>49.854199999999999</v>
      </c>
    </row>
    <row r="6898" spans="1:8">
      <c r="A6898" s="268">
        <v>42292</v>
      </c>
      <c r="B6898" s="269" t="s">
        <v>193</v>
      </c>
      <c r="C6898" s="270">
        <v>1405.1800499999999</v>
      </c>
      <c r="D6898" s="270">
        <v>602.46640000000002</v>
      </c>
      <c r="E6898" s="270">
        <v>227.52205000000001</v>
      </c>
      <c r="F6898" s="270">
        <v>19.142849999999999</v>
      </c>
      <c r="G6898" s="270">
        <v>268.31694999999996</v>
      </c>
      <c r="H6898" s="270">
        <v>2522.6282999999999</v>
      </c>
    </row>
    <row r="6899" spans="1:8">
      <c r="A6899" s="268">
        <v>42292</v>
      </c>
      <c r="B6899" s="269" t="s">
        <v>65</v>
      </c>
      <c r="C6899" s="270">
        <v>5626.2758000000003</v>
      </c>
      <c r="D6899" s="270">
        <v>2412.2464499999996</v>
      </c>
      <c r="E6899" s="270">
        <v>910.98664999999994</v>
      </c>
      <c r="F6899" s="270">
        <v>76.646199999999993</v>
      </c>
      <c r="G6899" s="270">
        <v>1074.3277499999999</v>
      </c>
      <c r="H6899" s="270">
        <v>10100.482849999999</v>
      </c>
    </row>
    <row r="6900" spans="1:8">
      <c r="A6900" s="268">
        <v>42292</v>
      </c>
      <c r="B6900" s="269" t="s">
        <v>194</v>
      </c>
      <c r="C6900" s="270">
        <v>10669.373399999999</v>
      </c>
      <c r="D6900" s="270">
        <v>4574.4577499999996</v>
      </c>
      <c r="E6900" s="270">
        <v>1727.5467999999998</v>
      </c>
      <c r="F6900" s="270">
        <v>145.34829999999999</v>
      </c>
      <c r="G6900" s="270">
        <v>2037.2987000000001</v>
      </c>
      <c r="H6900" s="270">
        <v>19154.024949999999</v>
      </c>
    </row>
    <row r="6901" spans="1:8">
      <c r="A6901" s="268">
        <v>42292</v>
      </c>
      <c r="B6901" s="269" t="s">
        <v>195</v>
      </c>
      <c r="C6901" s="270">
        <v>13974.04675</v>
      </c>
      <c r="D6901" s="270">
        <v>5991.3253000000004</v>
      </c>
      <c r="E6901" s="270">
        <v>2262.6277500000001</v>
      </c>
      <c r="F6901" s="270">
        <v>190.36769999999999</v>
      </c>
      <c r="G6901" s="270">
        <v>2668.3199999999997</v>
      </c>
      <c r="H6901" s="270">
        <v>25086.687500000004</v>
      </c>
    </row>
    <row r="6902" spans="1:8">
      <c r="A6902" s="268">
        <v>42292</v>
      </c>
      <c r="B6902" s="269" t="s">
        <v>196</v>
      </c>
      <c r="C6902" s="270">
        <v>15651.376399999997</v>
      </c>
      <c r="D6902" s="270">
        <v>6710.4746000000005</v>
      </c>
      <c r="E6902" s="270">
        <v>2534.2154999999998</v>
      </c>
      <c r="F6902" s="270">
        <v>213.21824999999998</v>
      </c>
      <c r="G6902" s="270">
        <v>2988.6034</v>
      </c>
      <c r="H6902" s="270">
        <v>28097.888149999999</v>
      </c>
    </row>
    <row r="6903" spans="1:8">
      <c r="A6903" s="268">
        <v>42292</v>
      </c>
      <c r="B6903" s="269" t="s">
        <v>197</v>
      </c>
      <c r="C6903" s="270">
        <v>17462.0039</v>
      </c>
      <c r="D6903" s="270">
        <v>7486.775349999999</v>
      </c>
      <c r="E6903" s="270">
        <v>2827.3855999999996</v>
      </c>
      <c r="F6903" s="270">
        <v>237.88439999999997</v>
      </c>
      <c r="G6903" s="270">
        <v>3334.3391999999999</v>
      </c>
      <c r="H6903" s="270">
        <v>31348.388449999995</v>
      </c>
    </row>
    <row r="6904" spans="1:8">
      <c r="A6904" s="268">
        <v>42292</v>
      </c>
      <c r="B6904" s="269" t="s">
        <v>198</v>
      </c>
      <c r="C6904" s="270">
        <v>17323.152149999998</v>
      </c>
      <c r="D6904" s="270">
        <v>7427.2430500000009</v>
      </c>
      <c r="E6904" s="270">
        <v>2804.9031</v>
      </c>
      <c r="F6904" s="270">
        <v>235.99229999999997</v>
      </c>
      <c r="G6904" s="270">
        <v>3307.826</v>
      </c>
      <c r="H6904" s="270">
        <v>31099.116599999998</v>
      </c>
    </row>
    <row r="6905" spans="1:8">
      <c r="A6905" s="268">
        <v>42292</v>
      </c>
      <c r="B6905" s="269" t="s">
        <v>199</v>
      </c>
      <c r="C6905" s="270">
        <v>15179.280449999998</v>
      </c>
      <c r="D6905" s="270">
        <v>6508.064949999999</v>
      </c>
      <c r="E6905" s="270">
        <v>2457.7750000000001</v>
      </c>
      <c r="F6905" s="270">
        <v>206.78629999999998</v>
      </c>
      <c r="G6905" s="270">
        <v>2898.4575</v>
      </c>
      <c r="H6905" s="270">
        <v>27250.364199999996</v>
      </c>
    </row>
    <row r="6906" spans="1:8">
      <c r="A6906" s="268">
        <v>42292</v>
      </c>
      <c r="B6906" s="269" t="s">
        <v>200</v>
      </c>
      <c r="C6906" s="270">
        <v>10952.630800000001</v>
      </c>
      <c r="D6906" s="270">
        <v>4695.9031999999997</v>
      </c>
      <c r="E6906" s="270">
        <v>1773.4111</v>
      </c>
      <c r="F6906" s="270">
        <v>149.2073</v>
      </c>
      <c r="G6906" s="270">
        <v>2091.3859000000002</v>
      </c>
      <c r="H6906" s="270">
        <v>19662.538300000004</v>
      </c>
    </row>
    <row r="6907" spans="1:8">
      <c r="A6907" s="268">
        <v>42292</v>
      </c>
      <c r="B6907" s="269" t="s">
        <v>201</v>
      </c>
      <c r="C6907" s="270">
        <v>5237.4900499999994</v>
      </c>
      <c r="D6907" s="270">
        <v>2245.5563499999998</v>
      </c>
      <c r="E6907" s="270">
        <v>848.03564999999992</v>
      </c>
      <c r="F6907" s="270">
        <v>71.349850000000004</v>
      </c>
      <c r="G6907" s="270">
        <v>1000.0896</v>
      </c>
      <c r="H6907" s="270">
        <v>9402.5215000000007</v>
      </c>
    </row>
    <row r="6908" spans="1:8">
      <c r="A6908" s="268">
        <v>42292</v>
      </c>
      <c r="B6908" s="269" t="s">
        <v>202</v>
      </c>
      <c r="C6908" s="270">
        <v>1105.2601</v>
      </c>
      <c r="D6908" s="270">
        <v>473.87669999999997</v>
      </c>
      <c r="E6908" s="270">
        <v>178.95984999999999</v>
      </c>
      <c r="F6908" s="270">
        <v>15.056899999999999</v>
      </c>
      <c r="G6908" s="270">
        <v>211.04734999999999</v>
      </c>
      <c r="H6908" s="270">
        <v>1984.2009000000003</v>
      </c>
    </row>
    <row r="6909" spans="1:8">
      <c r="A6909" s="268">
        <v>42292</v>
      </c>
      <c r="B6909" s="269" t="s">
        <v>203</v>
      </c>
      <c r="C6909" s="270">
        <v>83.311050000000009</v>
      </c>
      <c r="D6909" s="270">
        <v>35.719550000000005</v>
      </c>
      <c r="E6909" s="270">
        <v>13.4895</v>
      </c>
      <c r="F6909" s="270">
        <v>1.1347499999999999</v>
      </c>
      <c r="G6909" s="270">
        <v>15.90775</v>
      </c>
      <c r="H6909" s="270">
        <v>149.5626</v>
      </c>
    </row>
    <row r="6910" spans="1:8">
      <c r="A6910" s="268">
        <v>42292</v>
      </c>
      <c r="B6910" s="269" t="s">
        <v>204</v>
      </c>
      <c r="C6910" s="270">
        <v>0</v>
      </c>
      <c r="D6910" s="270">
        <v>0</v>
      </c>
      <c r="E6910" s="270">
        <v>0</v>
      </c>
      <c r="F6910" s="270">
        <v>0</v>
      </c>
      <c r="G6910" s="270">
        <v>0</v>
      </c>
      <c r="H6910" s="270">
        <v>0</v>
      </c>
    </row>
    <row r="6911" spans="1:8">
      <c r="A6911" s="268">
        <v>42292</v>
      </c>
      <c r="B6911" s="269" t="s">
        <v>205</v>
      </c>
      <c r="C6911" s="270">
        <v>0</v>
      </c>
      <c r="D6911" s="270">
        <v>0</v>
      </c>
      <c r="E6911" s="270">
        <v>0</v>
      </c>
      <c r="F6911" s="270">
        <v>0</v>
      </c>
      <c r="G6911" s="270">
        <v>0</v>
      </c>
      <c r="H6911" s="270">
        <v>0</v>
      </c>
    </row>
    <row r="6912" spans="1:8">
      <c r="A6912" s="268">
        <v>42292</v>
      </c>
      <c r="B6912" s="269" t="s">
        <v>71</v>
      </c>
      <c r="C6912" s="270">
        <v>0</v>
      </c>
      <c r="D6912" s="270">
        <v>0</v>
      </c>
      <c r="E6912" s="270">
        <v>0</v>
      </c>
      <c r="F6912" s="270">
        <v>0</v>
      </c>
      <c r="G6912" s="270">
        <v>0</v>
      </c>
      <c r="H6912" s="270">
        <v>0</v>
      </c>
    </row>
    <row r="6913" spans="1:8">
      <c r="A6913" s="268">
        <v>42292</v>
      </c>
      <c r="B6913" s="269" t="s">
        <v>206</v>
      </c>
      <c r="C6913" s="270">
        <v>0</v>
      </c>
      <c r="D6913" s="270">
        <v>0</v>
      </c>
      <c r="E6913" s="270">
        <v>0</v>
      </c>
      <c r="F6913" s="270">
        <v>0</v>
      </c>
      <c r="G6913" s="270">
        <v>0</v>
      </c>
      <c r="H6913" s="270">
        <v>0</v>
      </c>
    </row>
    <row r="6914" spans="1:8">
      <c r="A6914" s="268">
        <v>42293</v>
      </c>
      <c r="B6914" s="269" t="s">
        <v>185</v>
      </c>
      <c r="C6914" s="270">
        <v>0</v>
      </c>
      <c r="D6914" s="270">
        <v>0</v>
      </c>
      <c r="E6914" s="270">
        <v>0</v>
      </c>
      <c r="F6914" s="270">
        <v>0</v>
      </c>
      <c r="G6914" s="270">
        <v>0</v>
      </c>
      <c r="H6914" s="270">
        <v>0</v>
      </c>
    </row>
    <row r="6915" spans="1:8">
      <c r="A6915" s="268">
        <v>42293</v>
      </c>
      <c r="B6915" s="269" t="s">
        <v>186</v>
      </c>
      <c r="C6915" s="270">
        <v>0</v>
      </c>
      <c r="D6915" s="270">
        <v>0</v>
      </c>
      <c r="E6915" s="270">
        <v>0</v>
      </c>
      <c r="F6915" s="270">
        <v>0</v>
      </c>
      <c r="G6915" s="270">
        <v>0</v>
      </c>
      <c r="H6915" s="270">
        <v>0</v>
      </c>
    </row>
    <row r="6916" spans="1:8">
      <c r="A6916" s="268">
        <v>42293</v>
      </c>
      <c r="B6916" s="269" t="s">
        <v>187</v>
      </c>
      <c r="C6916" s="270">
        <v>0</v>
      </c>
      <c r="D6916" s="270">
        <v>0</v>
      </c>
      <c r="E6916" s="270">
        <v>0</v>
      </c>
      <c r="F6916" s="270">
        <v>0</v>
      </c>
      <c r="G6916" s="270">
        <v>0</v>
      </c>
      <c r="H6916" s="270">
        <v>0</v>
      </c>
    </row>
    <row r="6917" spans="1:8">
      <c r="A6917" s="268">
        <v>42293</v>
      </c>
      <c r="B6917" s="269" t="s">
        <v>188</v>
      </c>
      <c r="C6917" s="270">
        <v>0</v>
      </c>
      <c r="D6917" s="270">
        <v>0</v>
      </c>
      <c r="E6917" s="270">
        <v>0</v>
      </c>
      <c r="F6917" s="270">
        <v>0</v>
      </c>
      <c r="G6917" s="270">
        <v>0</v>
      </c>
      <c r="H6917" s="270">
        <v>0</v>
      </c>
    </row>
    <row r="6918" spans="1:8">
      <c r="A6918" s="268">
        <v>42293</v>
      </c>
      <c r="B6918" s="269" t="s">
        <v>189</v>
      </c>
      <c r="C6918" s="270">
        <v>0</v>
      </c>
      <c r="D6918" s="270">
        <v>0</v>
      </c>
      <c r="E6918" s="270">
        <v>0</v>
      </c>
      <c r="F6918" s="270">
        <v>0</v>
      </c>
      <c r="G6918" s="270">
        <v>0</v>
      </c>
      <c r="H6918" s="270">
        <v>0</v>
      </c>
    </row>
    <row r="6919" spans="1:8">
      <c r="A6919" s="268">
        <v>42293</v>
      </c>
      <c r="B6919" s="269" t="s">
        <v>190</v>
      </c>
      <c r="C6919" s="270">
        <v>0</v>
      </c>
      <c r="D6919" s="270">
        <v>0</v>
      </c>
      <c r="E6919" s="270">
        <v>0</v>
      </c>
      <c r="F6919" s="270">
        <v>0</v>
      </c>
      <c r="G6919" s="270">
        <v>0</v>
      </c>
      <c r="H6919" s="270">
        <v>0</v>
      </c>
    </row>
    <row r="6920" spans="1:8">
      <c r="A6920" s="268">
        <v>42293</v>
      </c>
      <c r="B6920" s="269" t="s">
        <v>191</v>
      </c>
      <c r="C6920" s="270">
        <v>0</v>
      </c>
      <c r="D6920" s="270">
        <v>0</v>
      </c>
      <c r="E6920" s="270">
        <v>0</v>
      </c>
      <c r="F6920" s="270">
        <v>0</v>
      </c>
      <c r="G6920" s="270">
        <v>0</v>
      </c>
      <c r="H6920" s="270">
        <v>0</v>
      </c>
    </row>
    <row r="6921" spans="1:8">
      <c r="A6921" s="268">
        <v>42293</v>
      </c>
      <c r="B6921" s="269" t="s">
        <v>192</v>
      </c>
      <c r="C6921" s="270">
        <v>38.878149999999998</v>
      </c>
      <c r="D6921" s="270">
        <v>16.669350000000001</v>
      </c>
      <c r="E6921" s="270">
        <v>6.2950999999999997</v>
      </c>
      <c r="F6921" s="270">
        <v>0.52954999999999997</v>
      </c>
      <c r="G6921" s="270">
        <v>7.4238999999999997</v>
      </c>
      <c r="H6921" s="270">
        <v>69.796049999999994</v>
      </c>
    </row>
    <row r="6922" spans="1:8">
      <c r="A6922" s="268">
        <v>42293</v>
      </c>
      <c r="B6922" s="269" t="s">
        <v>193</v>
      </c>
      <c r="C6922" s="270">
        <v>1494.04585</v>
      </c>
      <c r="D6922" s="270">
        <v>640.56679999999994</v>
      </c>
      <c r="E6922" s="270">
        <v>241.91084999999998</v>
      </c>
      <c r="F6922" s="270">
        <v>20.353249999999999</v>
      </c>
      <c r="G6922" s="270">
        <v>285.28550000000001</v>
      </c>
      <c r="H6922" s="270">
        <v>2682.1622500000003</v>
      </c>
    </row>
    <row r="6923" spans="1:8">
      <c r="A6923" s="268">
        <v>42293</v>
      </c>
      <c r="B6923" s="269" t="s">
        <v>65</v>
      </c>
      <c r="C6923" s="270">
        <v>5420.7746999999999</v>
      </c>
      <c r="D6923" s="270">
        <v>2324.1388499999998</v>
      </c>
      <c r="E6923" s="270">
        <v>877.71255000000008</v>
      </c>
      <c r="F6923" s="270">
        <v>73.847149999999999</v>
      </c>
      <c r="G6923" s="270">
        <v>1035.0874999999999</v>
      </c>
      <c r="H6923" s="270">
        <v>9731.5607500000006</v>
      </c>
    </row>
    <row r="6924" spans="1:8">
      <c r="A6924" s="268">
        <v>42293</v>
      </c>
      <c r="B6924" s="269" t="s">
        <v>194</v>
      </c>
      <c r="C6924" s="270">
        <v>10002.885</v>
      </c>
      <c r="D6924" s="270">
        <v>4288.7030500000001</v>
      </c>
      <c r="E6924" s="270">
        <v>1619.63165</v>
      </c>
      <c r="F6924" s="270">
        <v>136.26859999999999</v>
      </c>
      <c r="G6924" s="270">
        <v>1910.0332999999998</v>
      </c>
      <c r="H6924" s="270">
        <v>17957.5216</v>
      </c>
    </row>
    <row r="6925" spans="1:8">
      <c r="A6925" s="268">
        <v>42293</v>
      </c>
      <c r="B6925" s="269" t="s">
        <v>195</v>
      </c>
      <c r="C6925" s="270">
        <v>13613.0322</v>
      </c>
      <c r="D6925" s="270">
        <v>5836.54115</v>
      </c>
      <c r="E6925" s="270">
        <v>2204.1741000000002</v>
      </c>
      <c r="F6925" s="270">
        <v>185.44959999999998</v>
      </c>
      <c r="G6925" s="270">
        <v>2599.3849999999998</v>
      </c>
      <c r="H6925" s="270">
        <v>24438.582050000001</v>
      </c>
    </row>
    <row r="6926" spans="1:8">
      <c r="A6926" s="268">
        <v>42293</v>
      </c>
      <c r="B6926" s="269" t="s">
        <v>196</v>
      </c>
      <c r="C6926" s="270">
        <v>15729.13355</v>
      </c>
      <c r="D6926" s="270">
        <v>6743.8124499999994</v>
      </c>
      <c r="E6926" s="270">
        <v>2546.8056999999999</v>
      </c>
      <c r="F6926" s="270">
        <v>214.27735000000001</v>
      </c>
      <c r="G6926" s="270">
        <v>3003.4512</v>
      </c>
      <c r="H6926" s="270">
        <v>28237.480250000001</v>
      </c>
    </row>
    <row r="6927" spans="1:8">
      <c r="A6927" s="268">
        <v>42293</v>
      </c>
      <c r="B6927" s="269" t="s">
        <v>197</v>
      </c>
      <c r="C6927" s="270">
        <v>16012.390949999999</v>
      </c>
      <c r="D6927" s="270">
        <v>6865.25875</v>
      </c>
      <c r="E6927" s="270">
        <v>2592.6699999999996</v>
      </c>
      <c r="F6927" s="270">
        <v>218.13634999999996</v>
      </c>
      <c r="G6927" s="270">
        <v>3057.5383999999999</v>
      </c>
      <c r="H6927" s="270">
        <v>28745.994450000002</v>
      </c>
    </row>
    <row r="6928" spans="1:8">
      <c r="A6928" s="268">
        <v>42293</v>
      </c>
      <c r="B6928" s="269" t="s">
        <v>198</v>
      </c>
      <c r="C6928" s="270">
        <v>15184.834349999999</v>
      </c>
      <c r="D6928" s="270">
        <v>6510.4466499999999</v>
      </c>
      <c r="E6928" s="270">
        <v>2458.6743000000001</v>
      </c>
      <c r="F6928" s="270">
        <v>206.86194999999998</v>
      </c>
      <c r="G6928" s="270">
        <v>2899.5182999999997</v>
      </c>
      <c r="H6928" s="270">
        <v>27260.33555</v>
      </c>
    </row>
    <row r="6929" spans="1:8">
      <c r="A6929" s="268">
        <v>42293</v>
      </c>
      <c r="B6929" s="269" t="s">
        <v>199</v>
      </c>
      <c r="C6929" s="270">
        <v>13468.625699999999</v>
      </c>
      <c r="D6929" s="270">
        <v>5774.6279999999997</v>
      </c>
      <c r="E6929" s="270">
        <v>2180.7923000000001</v>
      </c>
      <c r="F6929" s="270">
        <v>183.48269999999999</v>
      </c>
      <c r="G6929" s="270">
        <v>2571.8109999999997</v>
      </c>
      <c r="H6929" s="270">
        <v>24179.3397</v>
      </c>
    </row>
    <row r="6930" spans="1:8">
      <c r="A6930" s="268">
        <v>42293</v>
      </c>
      <c r="B6930" s="269" t="s">
        <v>200</v>
      </c>
      <c r="C6930" s="270">
        <v>9092.0164999999997</v>
      </c>
      <c r="D6930" s="270">
        <v>3898.1713999999997</v>
      </c>
      <c r="E6930" s="270">
        <v>1472.1473000000001</v>
      </c>
      <c r="F6930" s="270">
        <v>123.86029999999998</v>
      </c>
      <c r="G6930" s="270">
        <v>1736.1046000000001</v>
      </c>
      <c r="H6930" s="270">
        <v>16322.3001</v>
      </c>
    </row>
    <row r="6931" spans="1:8">
      <c r="A6931" s="268">
        <v>42293</v>
      </c>
      <c r="B6931" s="269" t="s">
        <v>201</v>
      </c>
      <c r="C6931" s="270">
        <v>4454.3663499999993</v>
      </c>
      <c r="D6931" s="270">
        <v>1909.7944499999999</v>
      </c>
      <c r="E6931" s="270">
        <v>721.23519999999996</v>
      </c>
      <c r="F6931" s="270">
        <v>60.6815</v>
      </c>
      <c r="G6931" s="270">
        <v>850.55334999999991</v>
      </c>
      <c r="H6931" s="270">
        <v>7996.6308499999996</v>
      </c>
    </row>
    <row r="6932" spans="1:8">
      <c r="A6932" s="268">
        <v>42293</v>
      </c>
      <c r="B6932" s="269" t="s">
        <v>202</v>
      </c>
      <c r="C6932" s="270">
        <v>944.19275000000005</v>
      </c>
      <c r="D6932" s="270">
        <v>404.8193</v>
      </c>
      <c r="E6932" s="270">
        <v>152.88015000000001</v>
      </c>
      <c r="F6932" s="270">
        <v>12.863049999999999</v>
      </c>
      <c r="G6932" s="270">
        <v>180.29179999999999</v>
      </c>
      <c r="H6932" s="270">
        <v>1695.0470499999999</v>
      </c>
    </row>
    <row r="6933" spans="1:8">
      <c r="A6933" s="268">
        <v>42293</v>
      </c>
      <c r="B6933" s="269" t="s">
        <v>203</v>
      </c>
      <c r="C6933" s="270">
        <v>49.986799999999995</v>
      </c>
      <c r="D6933" s="270">
        <v>21.431899999999999</v>
      </c>
      <c r="E6933" s="270">
        <v>8.0937000000000001</v>
      </c>
      <c r="F6933" s="270">
        <v>0.68085000000000007</v>
      </c>
      <c r="G6933" s="270">
        <v>9.544649999999999</v>
      </c>
      <c r="H6933" s="270">
        <v>89.737899999999996</v>
      </c>
    </row>
    <row r="6934" spans="1:8">
      <c r="A6934" s="268">
        <v>42293</v>
      </c>
      <c r="B6934" s="269" t="s">
        <v>204</v>
      </c>
      <c r="C6934" s="270">
        <v>0</v>
      </c>
      <c r="D6934" s="270">
        <v>0</v>
      </c>
      <c r="E6934" s="270">
        <v>0</v>
      </c>
      <c r="F6934" s="270">
        <v>0</v>
      </c>
      <c r="G6934" s="270">
        <v>0</v>
      </c>
      <c r="H6934" s="270">
        <v>0</v>
      </c>
    </row>
    <row r="6935" spans="1:8">
      <c r="A6935" s="268">
        <v>42293</v>
      </c>
      <c r="B6935" s="269" t="s">
        <v>205</v>
      </c>
      <c r="C6935" s="270">
        <v>0</v>
      </c>
      <c r="D6935" s="270">
        <v>0</v>
      </c>
      <c r="E6935" s="270">
        <v>0</v>
      </c>
      <c r="F6935" s="270">
        <v>0</v>
      </c>
      <c r="G6935" s="270">
        <v>0</v>
      </c>
      <c r="H6935" s="270">
        <v>0</v>
      </c>
    </row>
    <row r="6936" spans="1:8">
      <c r="A6936" s="268">
        <v>42293</v>
      </c>
      <c r="B6936" s="269" t="s">
        <v>71</v>
      </c>
      <c r="C6936" s="270">
        <v>0</v>
      </c>
      <c r="D6936" s="270">
        <v>0</v>
      </c>
      <c r="E6936" s="270">
        <v>0</v>
      </c>
      <c r="F6936" s="270">
        <v>0</v>
      </c>
      <c r="G6936" s="270">
        <v>0</v>
      </c>
      <c r="H6936" s="270">
        <v>0</v>
      </c>
    </row>
    <row r="6937" spans="1:8">
      <c r="A6937" s="268">
        <v>42293</v>
      </c>
      <c r="B6937" s="269" t="s">
        <v>206</v>
      </c>
      <c r="C6937" s="270">
        <v>0</v>
      </c>
      <c r="D6937" s="270">
        <v>0</v>
      </c>
      <c r="E6937" s="270">
        <v>0</v>
      </c>
      <c r="F6937" s="270">
        <v>0</v>
      </c>
      <c r="G6937" s="270">
        <v>0</v>
      </c>
      <c r="H6937" s="270">
        <v>0</v>
      </c>
    </row>
    <row r="6938" spans="1:8">
      <c r="A6938" s="268">
        <v>42294</v>
      </c>
      <c r="B6938" s="269" t="s">
        <v>185</v>
      </c>
      <c r="C6938" s="270">
        <v>0</v>
      </c>
      <c r="D6938" s="270">
        <v>0</v>
      </c>
      <c r="E6938" s="270">
        <v>0</v>
      </c>
      <c r="F6938" s="270">
        <v>0</v>
      </c>
      <c r="G6938" s="270">
        <v>0</v>
      </c>
      <c r="H6938" s="270">
        <v>0</v>
      </c>
    </row>
    <row r="6939" spans="1:8">
      <c r="A6939" s="268">
        <v>42294</v>
      </c>
      <c r="B6939" s="269" t="s">
        <v>186</v>
      </c>
      <c r="C6939" s="270">
        <v>0</v>
      </c>
      <c r="D6939" s="270">
        <v>0</v>
      </c>
      <c r="E6939" s="270">
        <v>0</v>
      </c>
      <c r="F6939" s="270">
        <v>0</v>
      </c>
      <c r="G6939" s="270">
        <v>0</v>
      </c>
      <c r="H6939" s="270">
        <v>0</v>
      </c>
    </row>
    <row r="6940" spans="1:8">
      <c r="A6940" s="268">
        <v>42294</v>
      </c>
      <c r="B6940" s="269" t="s">
        <v>187</v>
      </c>
      <c r="C6940" s="270">
        <v>0</v>
      </c>
      <c r="D6940" s="270">
        <v>0</v>
      </c>
      <c r="E6940" s="270">
        <v>0</v>
      </c>
      <c r="F6940" s="270">
        <v>0</v>
      </c>
      <c r="G6940" s="270">
        <v>0</v>
      </c>
      <c r="H6940" s="270">
        <v>0</v>
      </c>
    </row>
    <row r="6941" spans="1:8">
      <c r="A6941" s="268">
        <v>42294</v>
      </c>
      <c r="B6941" s="269" t="s">
        <v>188</v>
      </c>
      <c r="C6941" s="270">
        <v>0</v>
      </c>
      <c r="D6941" s="270">
        <v>0</v>
      </c>
      <c r="E6941" s="270">
        <v>0</v>
      </c>
      <c r="F6941" s="270">
        <v>0</v>
      </c>
      <c r="G6941" s="270">
        <v>0</v>
      </c>
      <c r="H6941" s="270">
        <v>0</v>
      </c>
    </row>
    <row r="6942" spans="1:8">
      <c r="A6942" s="268">
        <v>42294</v>
      </c>
      <c r="B6942" s="269" t="s">
        <v>189</v>
      </c>
      <c r="C6942" s="270">
        <v>0</v>
      </c>
      <c r="D6942" s="270">
        <v>0</v>
      </c>
      <c r="E6942" s="270">
        <v>0</v>
      </c>
      <c r="F6942" s="270">
        <v>0</v>
      </c>
      <c r="G6942" s="270">
        <v>0</v>
      </c>
      <c r="H6942" s="270">
        <v>0</v>
      </c>
    </row>
    <row r="6943" spans="1:8">
      <c r="A6943" s="268">
        <v>42294</v>
      </c>
      <c r="B6943" s="269" t="s">
        <v>190</v>
      </c>
      <c r="C6943" s="270">
        <v>0</v>
      </c>
      <c r="D6943" s="270">
        <v>0</v>
      </c>
      <c r="E6943" s="270">
        <v>0</v>
      </c>
      <c r="F6943" s="270">
        <v>0</v>
      </c>
      <c r="G6943" s="270">
        <v>0</v>
      </c>
      <c r="H6943" s="270">
        <v>0</v>
      </c>
    </row>
    <row r="6944" spans="1:8">
      <c r="A6944" s="268">
        <v>42294</v>
      </c>
      <c r="B6944" s="269" t="s">
        <v>191</v>
      </c>
      <c r="C6944" s="270">
        <v>0</v>
      </c>
      <c r="D6944" s="270">
        <v>0</v>
      </c>
      <c r="E6944" s="270">
        <v>0</v>
      </c>
      <c r="F6944" s="270">
        <v>0</v>
      </c>
      <c r="G6944" s="270">
        <v>0</v>
      </c>
      <c r="H6944" s="270">
        <v>0</v>
      </c>
    </row>
    <row r="6945" spans="1:8">
      <c r="A6945" s="268">
        <v>42294</v>
      </c>
      <c r="B6945" s="269" t="s">
        <v>192</v>
      </c>
      <c r="C6945" s="270">
        <v>22.216449999999998</v>
      </c>
      <c r="D6945" s="270">
        <v>9.5251000000000001</v>
      </c>
      <c r="E6945" s="270">
        <v>3.5972</v>
      </c>
      <c r="F6945" s="270">
        <v>0.30259999999999998</v>
      </c>
      <c r="G6945" s="270">
        <v>4.2423499999999992</v>
      </c>
      <c r="H6945" s="270">
        <v>39.883700000000005</v>
      </c>
    </row>
    <row r="6946" spans="1:8">
      <c r="A6946" s="268">
        <v>42294</v>
      </c>
      <c r="B6946" s="269" t="s">
        <v>193</v>
      </c>
      <c r="C6946" s="270">
        <v>833.1105</v>
      </c>
      <c r="D6946" s="270">
        <v>357.19380000000001</v>
      </c>
      <c r="E6946" s="270">
        <v>134.89415</v>
      </c>
      <c r="F6946" s="270">
        <v>11.3492</v>
      </c>
      <c r="G6946" s="270">
        <v>159.08089999999999</v>
      </c>
      <c r="H6946" s="270">
        <v>1495.6285500000001</v>
      </c>
    </row>
    <row r="6947" spans="1:8">
      <c r="A6947" s="268">
        <v>42294</v>
      </c>
      <c r="B6947" s="269" t="s">
        <v>65</v>
      </c>
      <c r="C6947" s="270">
        <v>3271.3490999999999</v>
      </c>
      <c r="D6947" s="270">
        <v>1402.5799</v>
      </c>
      <c r="E6947" s="270">
        <v>529.68515000000002</v>
      </c>
      <c r="F6947" s="270">
        <v>44.5655</v>
      </c>
      <c r="G6947" s="270">
        <v>624.65820000000008</v>
      </c>
      <c r="H6947" s="270">
        <v>5872.8378499999999</v>
      </c>
    </row>
    <row r="6948" spans="1:8">
      <c r="A6948" s="268">
        <v>42294</v>
      </c>
      <c r="B6948" s="269" t="s">
        <v>194</v>
      </c>
      <c r="C6948" s="270">
        <v>5681.8164999999999</v>
      </c>
      <c r="D6948" s="270">
        <v>2436.0592000000001</v>
      </c>
      <c r="E6948" s="270">
        <v>919.97964999999988</v>
      </c>
      <c r="F6948" s="270">
        <v>77.403549999999996</v>
      </c>
      <c r="G6948" s="270">
        <v>1084.9331999999999</v>
      </c>
      <c r="H6948" s="270">
        <v>10200.192099999998</v>
      </c>
    </row>
    <row r="6949" spans="1:8">
      <c r="A6949" s="268">
        <v>42294</v>
      </c>
      <c r="B6949" s="269" t="s">
        <v>195</v>
      </c>
      <c r="C6949" s="270">
        <v>11396.957249999999</v>
      </c>
      <c r="D6949" s="270">
        <v>4886.4069</v>
      </c>
      <c r="E6949" s="270">
        <v>1845.3550999999998</v>
      </c>
      <c r="F6949" s="270">
        <v>155.26014999999998</v>
      </c>
      <c r="G6949" s="270">
        <v>2176.2294999999999</v>
      </c>
      <c r="H6949" s="270">
        <v>20460.208899999998</v>
      </c>
    </row>
    <row r="6950" spans="1:8">
      <c r="A6950" s="268">
        <v>42294</v>
      </c>
      <c r="B6950" s="269" t="s">
        <v>196</v>
      </c>
      <c r="C6950" s="270">
        <v>12735.488799999999</v>
      </c>
      <c r="D6950" s="270">
        <v>5460.2971499999994</v>
      </c>
      <c r="E6950" s="270">
        <v>2062.0855500000002</v>
      </c>
      <c r="F6950" s="270">
        <v>173.49519999999998</v>
      </c>
      <c r="G6950" s="270">
        <v>2431.8193999999999</v>
      </c>
      <c r="H6950" s="270">
        <v>22863.186100000003</v>
      </c>
    </row>
    <row r="6951" spans="1:8">
      <c r="A6951" s="268">
        <v>42294</v>
      </c>
      <c r="B6951" s="269" t="s">
        <v>197</v>
      </c>
      <c r="C6951" s="270">
        <v>6637.1170499999998</v>
      </c>
      <c r="D6951" s="270">
        <v>2845.6410500000002</v>
      </c>
      <c r="E6951" s="270">
        <v>1074.6584</v>
      </c>
      <c r="F6951" s="270">
        <v>90.417050000000003</v>
      </c>
      <c r="G6951" s="270">
        <v>1267.34575</v>
      </c>
      <c r="H6951" s="270">
        <v>11915.1793</v>
      </c>
    </row>
    <row r="6952" spans="1:8">
      <c r="A6952" s="268">
        <v>42294</v>
      </c>
      <c r="B6952" s="269" t="s">
        <v>198</v>
      </c>
      <c r="C6952" s="270">
        <v>3365.7679499999999</v>
      </c>
      <c r="D6952" s="270">
        <v>1443.0619999999999</v>
      </c>
      <c r="E6952" s="270">
        <v>544.97325000000001</v>
      </c>
      <c r="F6952" s="270">
        <v>45.851549999999996</v>
      </c>
      <c r="G6952" s="270">
        <v>642.68754999999999</v>
      </c>
      <c r="H6952" s="270">
        <v>6042.3423000000003</v>
      </c>
    </row>
    <row r="6953" spans="1:8">
      <c r="A6953" s="268">
        <v>42294</v>
      </c>
      <c r="B6953" s="269" t="s">
        <v>199</v>
      </c>
      <c r="C6953" s="270">
        <v>2249.3991999999998</v>
      </c>
      <c r="D6953" s="270">
        <v>964.42274999999995</v>
      </c>
      <c r="E6953" s="270">
        <v>364.21479999999997</v>
      </c>
      <c r="F6953" s="270">
        <v>30.643350000000002</v>
      </c>
      <c r="G6953" s="270">
        <v>429.51859999999999</v>
      </c>
      <c r="H6953" s="270">
        <v>4038.1986999999999</v>
      </c>
    </row>
    <row r="6954" spans="1:8">
      <c r="A6954" s="268">
        <v>42294</v>
      </c>
      <c r="B6954" s="269" t="s">
        <v>200</v>
      </c>
      <c r="C6954" s="270">
        <v>2343.8189000000002</v>
      </c>
      <c r="D6954" s="270">
        <v>1004.904</v>
      </c>
      <c r="E6954" s="270">
        <v>379.50289999999995</v>
      </c>
      <c r="F6954" s="270">
        <v>31.929399999999998</v>
      </c>
      <c r="G6954" s="270">
        <v>447.54795000000001</v>
      </c>
      <c r="H6954" s="270">
        <v>4207.7031500000003</v>
      </c>
    </row>
    <row r="6955" spans="1:8">
      <c r="A6955" s="268">
        <v>42294</v>
      </c>
      <c r="B6955" s="269" t="s">
        <v>201</v>
      </c>
      <c r="C6955" s="270">
        <v>1716.20865</v>
      </c>
      <c r="D6955" s="270">
        <v>735.81864999999993</v>
      </c>
      <c r="E6955" s="270">
        <v>277.88200000000001</v>
      </c>
      <c r="F6955" s="270">
        <v>23.380099999999999</v>
      </c>
      <c r="G6955" s="270">
        <v>327.70729999999998</v>
      </c>
      <c r="H6955" s="270">
        <v>3080.9966999999997</v>
      </c>
    </row>
    <row r="6956" spans="1:8">
      <c r="A6956" s="268">
        <v>42294</v>
      </c>
      <c r="B6956" s="269" t="s">
        <v>202</v>
      </c>
      <c r="C6956" s="270">
        <v>483.20459999999997</v>
      </c>
      <c r="D6956" s="270">
        <v>207.1722</v>
      </c>
      <c r="E6956" s="270">
        <v>78.239100000000008</v>
      </c>
      <c r="F6956" s="270">
        <v>6.5823999999999998</v>
      </c>
      <c r="G6956" s="270">
        <v>92.266649999999998</v>
      </c>
      <c r="H6956" s="270">
        <v>867.46495000000004</v>
      </c>
    </row>
    <row r="6957" spans="1:8">
      <c r="A6957" s="268">
        <v>42294</v>
      </c>
      <c r="B6957" s="269" t="s">
        <v>203</v>
      </c>
      <c r="C6957" s="270">
        <v>44.432899999999997</v>
      </c>
      <c r="D6957" s="270">
        <v>19.0502</v>
      </c>
      <c r="E6957" s="270">
        <v>7.1943999999999999</v>
      </c>
      <c r="F6957" s="270">
        <v>0.60519999999999996</v>
      </c>
      <c r="G6957" s="270">
        <v>8.4846999999999984</v>
      </c>
      <c r="H6957" s="270">
        <v>79.767400000000009</v>
      </c>
    </row>
    <row r="6958" spans="1:8">
      <c r="A6958" s="268">
        <v>42294</v>
      </c>
      <c r="B6958" s="269" t="s">
        <v>204</v>
      </c>
      <c r="C6958" s="270">
        <v>0</v>
      </c>
      <c r="D6958" s="270">
        <v>0</v>
      </c>
      <c r="E6958" s="270">
        <v>0</v>
      </c>
      <c r="F6958" s="270">
        <v>0</v>
      </c>
      <c r="G6958" s="270">
        <v>0</v>
      </c>
      <c r="H6958" s="270">
        <v>0</v>
      </c>
    </row>
    <row r="6959" spans="1:8">
      <c r="A6959" s="268">
        <v>42294</v>
      </c>
      <c r="B6959" s="269" t="s">
        <v>205</v>
      </c>
      <c r="C6959" s="270">
        <v>0</v>
      </c>
      <c r="D6959" s="270">
        <v>0</v>
      </c>
      <c r="E6959" s="270">
        <v>0</v>
      </c>
      <c r="F6959" s="270">
        <v>0</v>
      </c>
      <c r="G6959" s="270">
        <v>0</v>
      </c>
      <c r="H6959" s="270">
        <v>0</v>
      </c>
    </row>
    <row r="6960" spans="1:8">
      <c r="A6960" s="268">
        <v>42294</v>
      </c>
      <c r="B6960" s="269" t="s">
        <v>71</v>
      </c>
      <c r="C6960" s="270">
        <v>0</v>
      </c>
      <c r="D6960" s="270">
        <v>0</v>
      </c>
      <c r="E6960" s="270">
        <v>0</v>
      </c>
      <c r="F6960" s="270">
        <v>0</v>
      </c>
      <c r="G6960" s="270">
        <v>0</v>
      </c>
      <c r="H6960" s="270">
        <v>0</v>
      </c>
    </row>
    <row r="6961" spans="1:8">
      <c r="A6961" s="268">
        <v>42294</v>
      </c>
      <c r="B6961" s="269" t="s">
        <v>206</v>
      </c>
      <c r="C6961" s="270">
        <v>0</v>
      </c>
      <c r="D6961" s="270">
        <v>0</v>
      </c>
      <c r="E6961" s="270">
        <v>0</v>
      </c>
      <c r="F6961" s="270">
        <v>0</v>
      </c>
      <c r="G6961" s="270">
        <v>0</v>
      </c>
      <c r="H6961" s="270">
        <v>0</v>
      </c>
    </row>
    <row r="6962" spans="1:8">
      <c r="A6962" s="268">
        <v>42295</v>
      </c>
      <c r="B6962" s="269" t="s">
        <v>185</v>
      </c>
      <c r="C6962" s="270">
        <v>0</v>
      </c>
      <c r="D6962" s="270">
        <v>0</v>
      </c>
      <c r="E6962" s="270">
        <v>0</v>
      </c>
      <c r="F6962" s="270">
        <v>0</v>
      </c>
      <c r="G6962" s="270">
        <v>0</v>
      </c>
      <c r="H6962" s="270">
        <v>0</v>
      </c>
    </row>
    <row r="6963" spans="1:8">
      <c r="A6963" s="268">
        <v>42295</v>
      </c>
      <c r="B6963" s="269" t="s">
        <v>186</v>
      </c>
      <c r="C6963" s="270">
        <v>0</v>
      </c>
      <c r="D6963" s="270">
        <v>0</v>
      </c>
      <c r="E6963" s="270">
        <v>0</v>
      </c>
      <c r="F6963" s="270">
        <v>0</v>
      </c>
      <c r="G6963" s="270">
        <v>0</v>
      </c>
      <c r="H6963" s="270">
        <v>0</v>
      </c>
    </row>
    <row r="6964" spans="1:8">
      <c r="A6964" s="268">
        <v>42295</v>
      </c>
      <c r="B6964" s="269" t="s">
        <v>187</v>
      </c>
      <c r="C6964" s="270">
        <v>0</v>
      </c>
      <c r="D6964" s="270">
        <v>0</v>
      </c>
      <c r="E6964" s="270">
        <v>0</v>
      </c>
      <c r="F6964" s="270">
        <v>0</v>
      </c>
      <c r="G6964" s="270">
        <v>0</v>
      </c>
      <c r="H6964" s="270">
        <v>0</v>
      </c>
    </row>
    <row r="6965" spans="1:8">
      <c r="A6965" s="268">
        <v>42295</v>
      </c>
      <c r="B6965" s="269" t="s">
        <v>188</v>
      </c>
      <c r="C6965" s="270">
        <v>0</v>
      </c>
      <c r="D6965" s="270">
        <v>0</v>
      </c>
      <c r="E6965" s="270">
        <v>0</v>
      </c>
      <c r="F6965" s="270">
        <v>0</v>
      </c>
      <c r="G6965" s="270">
        <v>0</v>
      </c>
      <c r="H6965" s="270">
        <v>0</v>
      </c>
    </row>
    <row r="6966" spans="1:8">
      <c r="A6966" s="268">
        <v>42295</v>
      </c>
      <c r="B6966" s="269" t="s">
        <v>189</v>
      </c>
      <c r="C6966" s="270">
        <v>0</v>
      </c>
      <c r="D6966" s="270">
        <v>0</v>
      </c>
      <c r="E6966" s="270">
        <v>0</v>
      </c>
      <c r="F6966" s="270">
        <v>0</v>
      </c>
      <c r="G6966" s="270">
        <v>0</v>
      </c>
      <c r="H6966" s="270">
        <v>0</v>
      </c>
    </row>
    <row r="6967" spans="1:8">
      <c r="A6967" s="268">
        <v>42295</v>
      </c>
      <c r="B6967" s="269" t="s">
        <v>190</v>
      </c>
      <c r="C6967" s="270">
        <v>0</v>
      </c>
      <c r="D6967" s="270">
        <v>0</v>
      </c>
      <c r="E6967" s="270">
        <v>0</v>
      </c>
      <c r="F6967" s="270">
        <v>0</v>
      </c>
      <c r="G6967" s="270">
        <v>0</v>
      </c>
      <c r="H6967" s="270">
        <v>0</v>
      </c>
    </row>
    <row r="6968" spans="1:8">
      <c r="A6968" s="268">
        <v>42295</v>
      </c>
      <c r="B6968" s="269" t="s">
        <v>191</v>
      </c>
      <c r="C6968" s="270">
        <v>0</v>
      </c>
      <c r="D6968" s="270">
        <v>0</v>
      </c>
      <c r="E6968" s="270">
        <v>0</v>
      </c>
      <c r="F6968" s="270">
        <v>0</v>
      </c>
      <c r="G6968" s="270">
        <v>0</v>
      </c>
      <c r="H6968" s="270">
        <v>0</v>
      </c>
    </row>
    <row r="6969" spans="1:8">
      <c r="A6969" s="268">
        <v>42295</v>
      </c>
      <c r="B6969" s="269" t="s">
        <v>192</v>
      </c>
      <c r="C6969" s="270">
        <v>5.5538999999999996</v>
      </c>
      <c r="D6969" s="270">
        <v>2.3816999999999999</v>
      </c>
      <c r="E6969" s="270">
        <v>0.89929999999999999</v>
      </c>
      <c r="F6969" s="270">
        <v>7.5649999999999995E-2</v>
      </c>
      <c r="G6969" s="270">
        <v>1.0608</v>
      </c>
      <c r="H6969" s="270">
        <v>9.9713499999999993</v>
      </c>
    </row>
    <row r="6970" spans="1:8">
      <c r="A6970" s="268">
        <v>42295</v>
      </c>
      <c r="B6970" s="269" t="s">
        <v>193</v>
      </c>
      <c r="C6970" s="270">
        <v>744.24554999999998</v>
      </c>
      <c r="D6970" s="270">
        <v>319.09255000000002</v>
      </c>
      <c r="E6970" s="270">
        <v>120.50534999999998</v>
      </c>
      <c r="F6970" s="270">
        <v>10.1388</v>
      </c>
      <c r="G6970" s="270">
        <v>142.11234999999999</v>
      </c>
      <c r="H6970" s="270">
        <v>1336.0945999999999</v>
      </c>
    </row>
    <row r="6971" spans="1:8">
      <c r="A6971" s="268">
        <v>42295</v>
      </c>
      <c r="B6971" s="269" t="s">
        <v>65</v>
      </c>
      <c r="C6971" s="270">
        <v>4115.5673999999999</v>
      </c>
      <c r="D6971" s="270">
        <v>1764.5354</v>
      </c>
      <c r="E6971" s="270">
        <v>666.37790000000007</v>
      </c>
      <c r="F6971" s="270">
        <v>56.065999999999995</v>
      </c>
      <c r="G6971" s="270">
        <v>785.86069999999995</v>
      </c>
      <c r="H6971" s="270">
        <v>7388.4074000000001</v>
      </c>
    </row>
    <row r="6972" spans="1:8">
      <c r="A6972" s="268">
        <v>42295</v>
      </c>
      <c r="B6972" s="269" t="s">
        <v>194</v>
      </c>
      <c r="C6972" s="270">
        <v>9369.7208499999997</v>
      </c>
      <c r="D6972" s="270">
        <v>4017.2359999999999</v>
      </c>
      <c r="E6972" s="270">
        <v>1517.1123</v>
      </c>
      <c r="F6972" s="270">
        <v>127.64365000000001</v>
      </c>
      <c r="G6972" s="270">
        <v>1789.1318499999998</v>
      </c>
      <c r="H6972" s="270">
        <v>16820.844650000003</v>
      </c>
    </row>
    <row r="6973" spans="1:8">
      <c r="A6973" s="268">
        <v>42295</v>
      </c>
      <c r="B6973" s="269" t="s">
        <v>195</v>
      </c>
      <c r="C6973" s="270">
        <v>13129.827599999999</v>
      </c>
      <c r="D6973" s="270">
        <v>5629.36895</v>
      </c>
      <c r="E6973" s="270">
        <v>2125.9349999999999</v>
      </c>
      <c r="F6973" s="270">
        <v>178.8672</v>
      </c>
      <c r="G6973" s="270">
        <v>2507.1175000000003</v>
      </c>
      <c r="H6973" s="270">
        <v>23571.116249999999</v>
      </c>
    </row>
    <row r="6974" spans="1:8">
      <c r="A6974" s="268">
        <v>42295</v>
      </c>
      <c r="B6974" s="269" t="s">
        <v>196</v>
      </c>
      <c r="C6974" s="270">
        <v>13912.952149999999</v>
      </c>
      <c r="D6974" s="270">
        <v>5965.1308500000005</v>
      </c>
      <c r="E6974" s="270">
        <v>2252.7354500000001</v>
      </c>
      <c r="F6974" s="270">
        <v>189.53555</v>
      </c>
      <c r="G6974" s="270">
        <v>2656.6537499999999</v>
      </c>
      <c r="H6974" s="270">
        <v>24977.007749999997</v>
      </c>
    </row>
    <row r="6975" spans="1:8">
      <c r="A6975" s="268">
        <v>42295</v>
      </c>
      <c r="B6975" s="269" t="s">
        <v>197</v>
      </c>
      <c r="C6975" s="270">
        <v>15007.104450000001</v>
      </c>
      <c r="D6975" s="270">
        <v>6434.2449999999999</v>
      </c>
      <c r="E6975" s="270">
        <v>2429.8967000000002</v>
      </c>
      <c r="F6975" s="270">
        <v>204.44114999999999</v>
      </c>
      <c r="G6975" s="270">
        <v>2865.5803500000002</v>
      </c>
      <c r="H6975" s="270">
        <v>26941.267650000002</v>
      </c>
    </row>
    <row r="6976" spans="1:8">
      <c r="A6976" s="268">
        <v>42295</v>
      </c>
      <c r="B6976" s="269" t="s">
        <v>198</v>
      </c>
      <c r="C6976" s="270">
        <v>13812.97855</v>
      </c>
      <c r="D6976" s="270">
        <v>5922.2678999999998</v>
      </c>
      <c r="E6976" s="270">
        <v>2236.5488999999998</v>
      </c>
      <c r="F6976" s="270">
        <v>188.17384999999999</v>
      </c>
      <c r="G6976" s="270">
        <v>2637.5644499999999</v>
      </c>
      <c r="H6976" s="270">
        <v>24797.533649999998</v>
      </c>
    </row>
    <row r="6977" spans="1:8">
      <c r="A6977" s="268">
        <v>42295</v>
      </c>
      <c r="B6977" s="269" t="s">
        <v>199</v>
      </c>
      <c r="C6977" s="270">
        <v>6925.9283500000001</v>
      </c>
      <c r="D6977" s="270">
        <v>2969.4682000000003</v>
      </c>
      <c r="E6977" s="270">
        <v>1121.422</v>
      </c>
      <c r="F6977" s="270">
        <v>94.351699999999994</v>
      </c>
      <c r="G6977" s="270">
        <v>1322.4937499999999</v>
      </c>
      <c r="H6977" s="270">
        <v>12433.664000000001</v>
      </c>
    </row>
    <row r="6978" spans="1:8">
      <c r="A6978" s="268">
        <v>42295</v>
      </c>
      <c r="B6978" s="269" t="s">
        <v>200</v>
      </c>
      <c r="C6978" s="270">
        <v>3976.7156499999996</v>
      </c>
      <c r="D6978" s="270">
        <v>1705.0030999999999</v>
      </c>
      <c r="E6978" s="270">
        <v>643.8954</v>
      </c>
      <c r="F6978" s="270">
        <v>54.174749999999996</v>
      </c>
      <c r="G6978" s="270">
        <v>759.34665000000007</v>
      </c>
      <c r="H6978" s="270">
        <v>7139.13555</v>
      </c>
    </row>
    <row r="6979" spans="1:8">
      <c r="A6979" s="268">
        <v>42295</v>
      </c>
      <c r="B6979" s="269" t="s">
        <v>201</v>
      </c>
      <c r="C6979" s="270">
        <v>1660.66795</v>
      </c>
      <c r="D6979" s="270">
        <v>712.0059</v>
      </c>
      <c r="E6979" s="270">
        <v>268.88985000000002</v>
      </c>
      <c r="F6979" s="270">
        <v>22.6236</v>
      </c>
      <c r="G6979" s="270">
        <v>317.10184999999996</v>
      </c>
      <c r="H6979" s="270">
        <v>2981.2891500000001</v>
      </c>
    </row>
    <row r="6980" spans="1:8">
      <c r="A6980" s="268">
        <v>42295</v>
      </c>
      <c r="B6980" s="269" t="s">
        <v>202</v>
      </c>
      <c r="C6980" s="270">
        <v>183.28465</v>
      </c>
      <c r="D6980" s="270">
        <v>78.582499999999996</v>
      </c>
      <c r="E6980" s="270">
        <v>29.6769</v>
      </c>
      <c r="F6980" s="270">
        <v>2.4973000000000001</v>
      </c>
      <c r="G6980" s="270">
        <v>34.997900000000001</v>
      </c>
      <c r="H6980" s="270">
        <v>329.03924999999998</v>
      </c>
    </row>
    <row r="6981" spans="1:8">
      <c r="A6981" s="268">
        <v>42295</v>
      </c>
      <c r="B6981" s="269" t="s">
        <v>203</v>
      </c>
      <c r="C6981" s="270">
        <v>5.5538999999999996</v>
      </c>
      <c r="D6981" s="270">
        <v>2.3816999999999999</v>
      </c>
      <c r="E6981" s="270">
        <v>0.89929999999999999</v>
      </c>
      <c r="F6981" s="270">
        <v>7.5649999999999995E-2</v>
      </c>
      <c r="G6981" s="270">
        <v>1.0608</v>
      </c>
      <c r="H6981" s="270">
        <v>9.9713499999999993</v>
      </c>
    </row>
    <row r="6982" spans="1:8">
      <c r="A6982" s="268">
        <v>42295</v>
      </c>
      <c r="B6982" s="269" t="s">
        <v>204</v>
      </c>
      <c r="C6982" s="270">
        <v>0</v>
      </c>
      <c r="D6982" s="270">
        <v>0</v>
      </c>
      <c r="E6982" s="270">
        <v>0</v>
      </c>
      <c r="F6982" s="270">
        <v>0</v>
      </c>
      <c r="G6982" s="270">
        <v>0</v>
      </c>
      <c r="H6982" s="270">
        <v>0</v>
      </c>
    </row>
    <row r="6983" spans="1:8">
      <c r="A6983" s="268">
        <v>42295</v>
      </c>
      <c r="B6983" s="269" t="s">
        <v>205</v>
      </c>
      <c r="C6983" s="270">
        <v>0</v>
      </c>
      <c r="D6983" s="270">
        <v>0</v>
      </c>
      <c r="E6983" s="270">
        <v>0</v>
      </c>
      <c r="F6983" s="270">
        <v>0</v>
      </c>
      <c r="G6983" s="270">
        <v>0</v>
      </c>
      <c r="H6983" s="270">
        <v>0</v>
      </c>
    </row>
    <row r="6984" spans="1:8">
      <c r="A6984" s="268">
        <v>42295</v>
      </c>
      <c r="B6984" s="269" t="s">
        <v>71</v>
      </c>
      <c r="C6984" s="270">
        <v>0</v>
      </c>
      <c r="D6984" s="270">
        <v>0</v>
      </c>
      <c r="E6984" s="270">
        <v>0</v>
      </c>
      <c r="F6984" s="270">
        <v>0</v>
      </c>
      <c r="G6984" s="270">
        <v>0</v>
      </c>
      <c r="H6984" s="270">
        <v>0</v>
      </c>
    </row>
    <row r="6985" spans="1:8">
      <c r="A6985" s="268">
        <v>42295</v>
      </c>
      <c r="B6985" s="269" t="s">
        <v>206</v>
      </c>
      <c r="C6985" s="270">
        <v>0</v>
      </c>
      <c r="D6985" s="270">
        <v>0</v>
      </c>
      <c r="E6985" s="270">
        <v>0</v>
      </c>
      <c r="F6985" s="270">
        <v>0</v>
      </c>
      <c r="G6985" s="270">
        <v>0</v>
      </c>
      <c r="H6985" s="270">
        <v>0</v>
      </c>
    </row>
    <row r="6986" spans="1:8">
      <c r="A6986" s="268">
        <v>42296</v>
      </c>
      <c r="B6986" s="269" t="s">
        <v>185</v>
      </c>
      <c r="C6986" s="270">
        <v>0</v>
      </c>
      <c r="D6986" s="270">
        <v>0</v>
      </c>
      <c r="E6986" s="270">
        <v>0</v>
      </c>
      <c r="F6986" s="270">
        <v>0</v>
      </c>
      <c r="G6986" s="270">
        <v>0</v>
      </c>
      <c r="H6986" s="270">
        <v>0</v>
      </c>
    </row>
    <row r="6987" spans="1:8">
      <c r="A6987" s="268">
        <v>42296</v>
      </c>
      <c r="B6987" s="269" t="s">
        <v>186</v>
      </c>
      <c r="C6987" s="270">
        <v>0</v>
      </c>
      <c r="D6987" s="270">
        <v>0</v>
      </c>
      <c r="E6987" s="270">
        <v>0</v>
      </c>
      <c r="F6987" s="270">
        <v>0</v>
      </c>
      <c r="G6987" s="270">
        <v>0</v>
      </c>
      <c r="H6987" s="270">
        <v>0</v>
      </c>
    </row>
    <row r="6988" spans="1:8">
      <c r="A6988" s="268">
        <v>42296</v>
      </c>
      <c r="B6988" s="269" t="s">
        <v>187</v>
      </c>
      <c r="C6988" s="270">
        <v>0</v>
      </c>
      <c r="D6988" s="270">
        <v>0</v>
      </c>
      <c r="E6988" s="270">
        <v>0</v>
      </c>
      <c r="F6988" s="270">
        <v>0</v>
      </c>
      <c r="G6988" s="270">
        <v>0</v>
      </c>
      <c r="H6988" s="270">
        <v>0</v>
      </c>
    </row>
    <row r="6989" spans="1:8">
      <c r="A6989" s="268">
        <v>42296</v>
      </c>
      <c r="B6989" s="269" t="s">
        <v>188</v>
      </c>
      <c r="C6989" s="270">
        <v>0</v>
      </c>
      <c r="D6989" s="270">
        <v>0</v>
      </c>
      <c r="E6989" s="270">
        <v>0</v>
      </c>
      <c r="F6989" s="270">
        <v>0</v>
      </c>
      <c r="G6989" s="270">
        <v>0</v>
      </c>
      <c r="H6989" s="270">
        <v>0</v>
      </c>
    </row>
    <row r="6990" spans="1:8">
      <c r="A6990" s="268">
        <v>42296</v>
      </c>
      <c r="B6990" s="269" t="s">
        <v>189</v>
      </c>
      <c r="C6990" s="270">
        <v>0</v>
      </c>
      <c r="D6990" s="270">
        <v>0</v>
      </c>
      <c r="E6990" s="270">
        <v>0</v>
      </c>
      <c r="F6990" s="270">
        <v>0</v>
      </c>
      <c r="G6990" s="270">
        <v>0</v>
      </c>
      <c r="H6990" s="270">
        <v>0</v>
      </c>
    </row>
    <row r="6991" spans="1:8">
      <c r="A6991" s="268">
        <v>42296</v>
      </c>
      <c r="B6991" s="269" t="s">
        <v>190</v>
      </c>
      <c r="C6991" s="270">
        <v>0</v>
      </c>
      <c r="D6991" s="270">
        <v>0</v>
      </c>
      <c r="E6991" s="270">
        <v>0</v>
      </c>
      <c r="F6991" s="270">
        <v>0</v>
      </c>
      <c r="G6991" s="270">
        <v>0</v>
      </c>
      <c r="H6991" s="270">
        <v>0</v>
      </c>
    </row>
    <row r="6992" spans="1:8">
      <c r="A6992" s="268">
        <v>42296</v>
      </c>
      <c r="B6992" s="269" t="s">
        <v>191</v>
      </c>
      <c r="C6992" s="270">
        <v>0</v>
      </c>
      <c r="D6992" s="270">
        <v>0</v>
      </c>
      <c r="E6992" s="270">
        <v>0</v>
      </c>
      <c r="F6992" s="270">
        <v>0</v>
      </c>
      <c r="G6992" s="270">
        <v>0</v>
      </c>
      <c r="H6992" s="270">
        <v>0</v>
      </c>
    </row>
    <row r="6993" spans="1:8">
      <c r="A6993" s="268">
        <v>42296</v>
      </c>
      <c r="B6993" s="269" t="s">
        <v>192</v>
      </c>
      <c r="C6993" s="270">
        <v>0</v>
      </c>
      <c r="D6993" s="270">
        <v>0</v>
      </c>
      <c r="E6993" s="270">
        <v>0</v>
      </c>
      <c r="F6993" s="270">
        <v>0</v>
      </c>
      <c r="G6993" s="270">
        <v>0</v>
      </c>
      <c r="H6993" s="270">
        <v>0</v>
      </c>
    </row>
    <row r="6994" spans="1:8">
      <c r="A6994" s="268">
        <v>42296</v>
      </c>
      <c r="B6994" s="269" t="s">
        <v>193</v>
      </c>
      <c r="C6994" s="270">
        <v>372.12319999999994</v>
      </c>
      <c r="D6994" s="270">
        <v>159.54669999999999</v>
      </c>
      <c r="E6994" s="270">
        <v>60.253099999999996</v>
      </c>
      <c r="F6994" s="270">
        <v>5.0693999999999999</v>
      </c>
      <c r="G6994" s="270">
        <v>71.056600000000003</v>
      </c>
      <c r="H6994" s="270">
        <v>668.04899999999998</v>
      </c>
    </row>
    <row r="6995" spans="1:8">
      <c r="A6995" s="268">
        <v>42296</v>
      </c>
      <c r="B6995" s="269" t="s">
        <v>65</v>
      </c>
      <c r="C6995" s="270">
        <v>2699.2795499999997</v>
      </c>
      <c r="D6995" s="270">
        <v>1157.30645</v>
      </c>
      <c r="E6995" s="270">
        <v>437.05810000000002</v>
      </c>
      <c r="F6995" s="270">
        <v>36.771850000000001</v>
      </c>
      <c r="G6995" s="270">
        <v>515.423</v>
      </c>
      <c r="H6995" s="270">
        <v>4845.8389500000003</v>
      </c>
    </row>
    <row r="6996" spans="1:8">
      <c r="A6996" s="268">
        <v>42296</v>
      </c>
      <c r="B6996" s="269" t="s">
        <v>194</v>
      </c>
      <c r="C6996" s="270">
        <v>7609.0793000000003</v>
      </c>
      <c r="D6996" s="270">
        <v>3262.36715</v>
      </c>
      <c r="E6996" s="270">
        <v>1232.03505</v>
      </c>
      <c r="F6996" s="270">
        <v>103.65835</v>
      </c>
      <c r="G6996" s="270">
        <v>1452.9407000000001</v>
      </c>
      <c r="H6996" s="270">
        <v>13660.080549999999</v>
      </c>
    </row>
    <row r="6997" spans="1:8">
      <c r="A6997" s="268">
        <v>42296</v>
      </c>
      <c r="B6997" s="269" t="s">
        <v>195</v>
      </c>
      <c r="C6997" s="270">
        <v>12579.974499999998</v>
      </c>
      <c r="D6997" s="270">
        <v>5393.6214499999996</v>
      </c>
      <c r="E6997" s="270">
        <v>2036.9051499999998</v>
      </c>
      <c r="F6997" s="270">
        <v>171.37615</v>
      </c>
      <c r="G6997" s="270">
        <v>2402.1246499999997</v>
      </c>
      <c r="H6997" s="270">
        <v>22584.001899999996</v>
      </c>
    </row>
    <row r="6998" spans="1:8">
      <c r="A6998" s="268">
        <v>42296</v>
      </c>
      <c r="B6998" s="269" t="s">
        <v>196</v>
      </c>
      <c r="C6998" s="270">
        <v>14995.995800000001</v>
      </c>
      <c r="D6998" s="270">
        <v>6429.4824499999995</v>
      </c>
      <c r="E6998" s="270">
        <v>2428.0980999999997</v>
      </c>
      <c r="F6998" s="270">
        <v>204.28985</v>
      </c>
      <c r="G6998" s="270">
        <v>2863.4595999999997</v>
      </c>
      <c r="H6998" s="270">
        <v>26921.325799999999</v>
      </c>
    </row>
    <row r="6999" spans="1:8">
      <c r="A6999" s="268">
        <v>42296</v>
      </c>
      <c r="B6999" s="269" t="s">
        <v>197</v>
      </c>
      <c r="C6999" s="270">
        <v>10330.5753</v>
      </c>
      <c r="D6999" s="270">
        <v>4429.1986999999999</v>
      </c>
      <c r="E6999" s="270">
        <v>1672.6903500000001</v>
      </c>
      <c r="F6999" s="270">
        <v>140.7328</v>
      </c>
      <c r="G6999" s="270">
        <v>1972.6052</v>
      </c>
      <c r="H6999" s="270">
        <v>18545.802349999998</v>
      </c>
    </row>
    <row r="7000" spans="1:8">
      <c r="A7000" s="268">
        <v>42296</v>
      </c>
      <c r="B7000" s="269" t="s">
        <v>198</v>
      </c>
      <c r="C7000" s="270">
        <v>10175.061</v>
      </c>
      <c r="D7000" s="270">
        <v>4362.5230000000001</v>
      </c>
      <c r="E7000" s="270">
        <v>1647.5099500000001</v>
      </c>
      <c r="F7000" s="270">
        <v>138.6146</v>
      </c>
      <c r="G7000" s="270">
        <v>1942.9104500000001</v>
      </c>
      <c r="H7000" s="270">
        <v>18266.618999999999</v>
      </c>
    </row>
    <row r="7001" spans="1:8">
      <c r="A7001" s="268">
        <v>42296</v>
      </c>
      <c r="B7001" s="269" t="s">
        <v>199</v>
      </c>
      <c r="C7001" s="270">
        <v>10197.27745</v>
      </c>
      <c r="D7001" s="270">
        <v>4372.0481</v>
      </c>
      <c r="E7001" s="270">
        <v>1651.10715</v>
      </c>
      <c r="F7001" s="270">
        <v>138.91719999999998</v>
      </c>
      <c r="G7001" s="270">
        <v>1947.1528000000001</v>
      </c>
      <c r="H7001" s="270">
        <v>18306.502700000001</v>
      </c>
    </row>
    <row r="7002" spans="1:8">
      <c r="A7002" s="268">
        <v>42296</v>
      </c>
      <c r="B7002" s="269" t="s">
        <v>200</v>
      </c>
      <c r="C7002" s="270">
        <v>6142.80465</v>
      </c>
      <c r="D7002" s="270">
        <v>2633.7062999999998</v>
      </c>
      <c r="E7002" s="270">
        <v>994.62070000000006</v>
      </c>
      <c r="F7002" s="270">
        <v>83.68334999999999</v>
      </c>
      <c r="G7002" s="270">
        <v>1172.9575</v>
      </c>
      <c r="H7002" s="270">
        <v>11027.772499999999</v>
      </c>
    </row>
    <row r="7003" spans="1:8">
      <c r="A7003" s="268">
        <v>42296</v>
      </c>
      <c r="B7003" s="269" t="s">
        <v>201</v>
      </c>
      <c r="C7003" s="270">
        <v>2915.8884499999999</v>
      </c>
      <c r="D7003" s="270">
        <v>1250.1774499999999</v>
      </c>
      <c r="E7003" s="270">
        <v>472.12995000000001</v>
      </c>
      <c r="F7003" s="270">
        <v>39.723049999999994</v>
      </c>
      <c r="G7003" s="270">
        <v>556.78399999999999</v>
      </c>
      <c r="H7003" s="270">
        <v>5234.7029000000002</v>
      </c>
    </row>
    <row r="7004" spans="1:8">
      <c r="A7004" s="268">
        <v>42296</v>
      </c>
      <c r="B7004" s="269" t="s">
        <v>202</v>
      </c>
      <c r="C7004" s="270">
        <v>594.28599999999994</v>
      </c>
      <c r="D7004" s="270">
        <v>254.79769999999999</v>
      </c>
      <c r="E7004" s="270">
        <v>96.224249999999998</v>
      </c>
      <c r="F7004" s="270">
        <v>8.0962499999999995</v>
      </c>
      <c r="G7004" s="270">
        <v>113.47754999999998</v>
      </c>
      <c r="H7004" s="270">
        <v>1066.88175</v>
      </c>
    </row>
    <row r="7005" spans="1:8">
      <c r="A7005" s="268">
        <v>42296</v>
      </c>
      <c r="B7005" s="269" t="s">
        <v>203</v>
      </c>
      <c r="C7005" s="270">
        <v>38.878149999999998</v>
      </c>
      <c r="D7005" s="270">
        <v>16.669350000000001</v>
      </c>
      <c r="E7005" s="270">
        <v>6.2950999999999997</v>
      </c>
      <c r="F7005" s="270">
        <v>0.52954999999999997</v>
      </c>
      <c r="G7005" s="270">
        <v>7.4238999999999997</v>
      </c>
      <c r="H7005" s="270">
        <v>69.796049999999994</v>
      </c>
    </row>
    <row r="7006" spans="1:8">
      <c r="A7006" s="268">
        <v>42296</v>
      </c>
      <c r="B7006" s="269" t="s">
        <v>204</v>
      </c>
      <c r="C7006" s="270">
        <v>0</v>
      </c>
      <c r="D7006" s="270">
        <v>0</v>
      </c>
      <c r="E7006" s="270">
        <v>0</v>
      </c>
      <c r="F7006" s="270">
        <v>0</v>
      </c>
      <c r="G7006" s="270">
        <v>0</v>
      </c>
      <c r="H7006" s="270">
        <v>0</v>
      </c>
    </row>
    <row r="7007" spans="1:8">
      <c r="A7007" s="268">
        <v>42296</v>
      </c>
      <c r="B7007" s="269" t="s">
        <v>205</v>
      </c>
      <c r="C7007" s="270">
        <v>0</v>
      </c>
      <c r="D7007" s="270">
        <v>0</v>
      </c>
      <c r="E7007" s="270">
        <v>0</v>
      </c>
      <c r="F7007" s="270">
        <v>0</v>
      </c>
      <c r="G7007" s="270">
        <v>0</v>
      </c>
      <c r="H7007" s="270">
        <v>0</v>
      </c>
    </row>
    <row r="7008" spans="1:8">
      <c r="A7008" s="268">
        <v>42296</v>
      </c>
      <c r="B7008" s="269" t="s">
        <v>71</v>
      </c>
      <c r="C7008" s="270">
        <v>0</v>
      </c>
      <c r="D7008" s="270">
        <v>0</v>
      </c>
      <c r="E7008" s="270">
        <v>0</v>
      </c>
      <c r="F7008" s="270">
        <v>0</v>
      </c>
      <c r="G7008" s="270">
        <v>0</v>
      </c>
      <c r="H7008" s="270">
        <v>0</v>
      </c>
    </row>
    <row r="7009" spans="1:8">
      <c r="A7009" s="268">
        <v>42296</v>
      </c>
      <c r="B7009" s="269" t="s">
        <v>206</v>
      </c>
      <c r="C7009" s="270">
        <v>0</v>
      </c>
      <c r="D7009" s="270">
        <v>0</v>
      </c>
      <c r="E7009" s="270">
        <v>0</v>
      </c>
      <c r="F7009" s="270">
        <v>0</v>
      </c>
      <c r="G7009" s="270">
        <v>0</v>
      </c>
      <c r="H7009" s="270">
        <v>0</v>
      </c>
    </row>
    <row r="7010" spans="1:8">
      <c r="A7010" s="268">
        <v>42297</v>
      </c>
      <c r="B7010" s="269" t="s">
        <v>185</v>
      </c>
      <c r="C7010" s="270">
        <v>0</v>
      </c>
      <c r="D7010" s="270">
        <v>0</v>
      </c>
      <c r="E7010" s="270">
        <v>0</v>
      </c>
      <c r="F7010" s="270">
        <v>0</v>
      </c>
      <c r="G7010" s="270">
        <v>0</v>
      </c>
      <c r="H7010" s="270">
        <v>0</v>
      </c>
    </row>
    <row r="7011" spans="1:8">
      <c r="A7011" s="268">
        <v>42297</v>
      </c>
      <c r="B7011" s="269" t="s">
        <v>186</v>
      </c>
      <c r="C7011" s="270">
        <v>0</v>
      </c>
      <c r="D7011" s="270">
        <v>0</v>
      </c>
      <c r="E7011" s="270">
        <v>0</v>
      </c>
      <c r="F7011" s="270">
        <v>0</v>
      </c>
      <c r="G7011" s="270">
        <v>0</v>
      </c>
      <c r="H7011" s="270">
        <v>0</v>
      </c>
    </row>
    <row r="7012" spans="1:8">
      <c r="A7012" s="268">
        <v>42297</v>
      </c>
      <c r="B7012" s="269" t="s">
        <v>187</v>
      </c>
      <c r="C7012" s="270">
        <v>0</v>
      </c>
      <c r="D7012" s="270">
        <v>0</v>
      </c>
      <c r="E7012" s="270">
        <v>0</v>
      </c>
      <c r="F7012" s="270">
        <v>0</v>
      </c>
      <c r="G7012" s="270">
        <v>0</v>
      </c>
      <c r="H7012" s="270">
        <v>0</v>
      </c>
    </row>
    <row r="7013" spans="1:8">
      <c r="A7013" s="268">
        <v>42297</v>
      </c>
      <c r="B7013" s="269" t="s">
        <v>188</v>
      </c>
      <c r="C7013" s="270">
        <v>0</v>
      </c>
      <c r="D7013" s="270">
        <v>0</v>
      </c>
      <c r="E7013" s="270">
        <v>0</v>
      </c>
      <c r="F7013" s="270">
        <v>0</v>
      </c>
      <c r="G7013" s="270">
        <v>0</v>
      </c>
      <c r="H7013" s="270">
        <v>0</v>
      </c>
    </row>
    <row r="7014" spans="1:8">
      <c r="A7014" s="268">
        <v>42297</v>
      </c>
      <c r="B7014" s="269" t="s">
        <v>189</v>
      </c>
      <c r="C7014" s="270">
        <v>0</v>
      </c>
      <c r="D7014" s="270">
        <v>0</v>
      </c>
      <c r="E7014" s="270">
        <v>0</v>
      </c>
      <c r="F7014" s="270">
        <v>0</v>
      </c>
      <c r="G7014" s="270">
        <v>0</v>
      </c>
      <c r="H7014" s="270">
        <v>0</v>
      </c>
    </row>
    <row r="7015" spans="1:8">
      <c r="A7015" s="268">
        <v>42297</v>
      </c>
      <c r="B7015" s="269" t="s">
        <v>190</v>
      </c>
      <c r="C7015" s="270">
        <v>0</v>
      </c>
      <c r="D7015" s="270">
        <v>0</v>
      </c>
      <c r="E7015" s="270">
        <v>0</v>
      </c>
      <c r="F7015" s="270">
        <v>0</v>
      </c>
      <c r="G7015" s="270">
        <v>0</v>
      </c>
      <c r="H7015" s="270">
        <v>0</v>
      </c>
    </row>
    <row r="7016" spans="1:8">
      <c r="A7016" s="268">
        <v>42297</v>
      </c>
      <c r="B7016" s="269" t="s">
        <v>191</v>
      </c>
      <c r="C7016" s="270">
        <v>0</v>
      </c>
      <c r="D7016" s="270">
        <v>0</v>
      </c>
      <c r="E7016" s="270">
        <v>0</v>
      </c>
      <c r="F7016" s="270">
        <v>0</v>
      </c>
      <c r="G7016" s="270">
        <v>0</v>
      </c>
      <c r="H7016" s="270">
        <v>0</v>
      </c>
    </row>
    <row r="7017" spans="1:8">
      <c r="A7017" s="268">
        <v>42297</v>
      </c>
      <c r="B7017" s="269" t="s">
        <v>192</v>
      </c>
      <c r="C7017" s="270">
        <v>5.5538999999999996</v>
      </c>
      <c r="D7017" s="270">
        <v>2.3816999999999999</v>
      </c>
      <c r="E7017" s="270">
        <v>0.89929999999999999</v>
      </c>
      <c r="F7017" s="270">
        <v>7.5649999999999995E-2</v>
      </c>
      <c r="G7017" s="270">
        <v>1.0608</v>
      </c>
      <c r="H7017" s="270">
        <v>9.9713499999999993</v>
      </c>
    </row>
    <row r="7018" spans="1:8">
      <c r="A7018" s="268">
        <v>42297</v>
      </c>
      <c r="B7018" s="269" t="s">
        <v>193</v>
      </c>
      <c r="C7018" s="270">
        <v>949.74664999999993</v>
      </c>
      <c r="D7018" s="270">
        <v>407.20015000000001</v>
      </c>
      <c r="E7018" s="270">
        <v>153.77945</v>
      </c>
      <c r="F7018" s="270">
        <v>12.938699999999999</v>
      </c>
      <c r="G7018" s="270">
        <v>181.3526</v>
      </c>
      <c r="H7018" s="270">
        <v>1705.0175499999998</v>
      </c>
    </row>
    <row r="7019" spans="1:8">
      <c r="A7019" s="268">
        <v>42297</v>
      </c>
      <c r="B7019" s="269" t="s">
        <v>65</v>
      </c>
      <c r="C7019" s="270">
        <v>4459.9202500000001</v>
      </c>
      <c r="D7019" s="270">
        <v>1912.17615</v>
      </c>
      <c r="E7019" s="270">
        <v>722.1345</v>
      </c>
      <c r="F7019" s="270">
        <v>60.757149999999996</v>
      </c>
      <c r="G7019" s="270">
        <v>851.61415</v>
      </c>
      <c r="H7019" s="270">
        <v>8006.6021999999994</v>
      </c>
    </row>
    <row r="7020" spans="1:8">
      <c r="A7020" s="268">
        <v>42297</v>
      </c>
      <c r="B7020" s="269" t="s">
        <v>194</v>
      </c>
      <c r="C7020" s="270">
        <v>9541.896850000001</v>
      </c>
      <c r="D7020" s="270">
        <v>4091.0559499999995</v>
      </c>
      <c r="E7020" s="270">
        <v>1544.98975</v>
      </c>
      <c r="F7020" s="270">
        <v>129.9888</v>
      </c>
      <c r="G7020" s="270">
        <v>1822.009</v>
      </c>
      <c r="H7020" s="270">
        <v>17129.940349999997</v>
      </c>
    </row>
    <row r="7021" spans="1:8">
      <c r="A7021" s="268">
        <v>42297</v>
      </c>
      <c r="B7021" s="269" t="s">
        <v>195</v>
      </c>
      <c r="C7021" s="270">
        <v>13313.11225</v>
      </c>
      <c r="D7021" s="270">
        <v>5707.9514499999996</v>
      </c>
      <c r="E7021" s="270">
        <v>2155.6118999999999</v>
      </c>
      <c r="F7021" s="270">
        <v>181.36365000000001</v>
      </c>
      <c r="G7021" s="270">
        <v>2542.1154000000001</v>
      </c>
      <c r="H7021" s="270">
        <v>23900.154649999997</v>
      </c>
    </row>
    <row r="7022" spans="1:8">
      <c r="A7022" s="268">
        <v>42297</v>
      </c>
      <c r="B7022" s="269" t="s">
        <v>196</v>
      </c>
      <c r="C7022" s="270">
        <v>13340.882600000001</v>
      </c>
      <c r="D7022" s="270">
        <v>5719.8582499999993</v>
      </c>
      <c r="E7022" s="270">
        <v>2160.1084000000001</v>
      </c>
      <c r="F7022" s="270">
        <v>181.74189999999999</v>
      </c>
      <c r="G7022" s="270">
        <v>2547.4185500000003</v>
      </c>
      <c r="H7022" s="270">
        <v>23950.009699999999</v>
      </c>
    </row>
    <row r="7023" spans="1:8">
      <c r="A7023" s="268">
        <v>42297</v>
      </c>
      <c r="B7023" s="269" t="s">
        <v>197</v>
      </c>
      <c r="C7023" s="270">
        <v>12624.4074</v>
      </c>
      <c r="D7023" s="270">
        <v>5412.6716500000002</v>
      </c>
      <c r="E7023" s="270">
        <v>2044.0995499999999</v>
      </c>
      <c r="F7023" s="270">
        <v>171.98219999999998</v>
      </c>
      <c r="G7023" s="270">
        <v>2410.6085000000003</v>
      </c>
      <c r="H7023" s="270">
        <v>22663.7693</v>
      </c>
    </row>
    <row r="7024" spans="1:8">
      <c r="A7024" s="268">
        <v>42297</v>
      </c>
      <c r="B7024" s="269" t="s">
        <v>198</v>
      </c>
      <c r="C7024" s="270">
        <v>13218.69255</v>
      </c>
      <c r="D7024" s="270">
        <v>5667.4701999999997</v>
      </c>
      <c r="E7024" s="270">
        <v>2140.3237999999997</v>
      </c>
      <c r="F7024" s="270">
        <v>180.07759999999999</v>
      </c>
      <c r="G7024" s="270">
        <v>2524.0869000000002</v>
      </c>
      <c r="H7024" s="270">
        <v>23730.651049999997</v>
      </c>
    </row>
    <row r="7025" spans="1:8">
      <c r="A7025" s="268">
        <v>42297</v>
      </c>
      <c r="B7025" s="269" t="s">
        <v>199</v>
      </c>
      <c r="C7025" s="270">
        <v>11147.024100000001</v>
      </c>
      <c r="D7025" s="270">
        <v>4779.2491</v>
      </c>
      <c r="E7025" s="270">
        <v>1804.8866</v>
      </c>
      <c r="F7025" s="270">
        <v>151.85504999999998</v>
      </c>
      <c r="G7025" s="270">
        <v>2128.5045500000001</v>
      </c>
      <c r="H7025" s="270">
        <v>20011.519400000001</v>
      </c>
    </row>
    <row r="7026" spans="1:8">
      <c r="A7026" s="268">
        <v>42297</v>
      </c>
      <c r="B7026" s="269" t="s">
        <v>200</v>
      </c>
      <c r="C7026" s="270">
        <v>7947.8782499999998</v>
      </c>
      <c r="D7026" s="270">
        <v>3407.6253499999998</v>
      </c>
      <c r="E7026" s="270">
        <v>1286.8923499999999</v>
      </c>
      <c r="F7026" s="270">
        <v>108.27385</v>
      </c>
      <c r="G7026" s="270">
        <v>1517.6333500000001</v>
      </c>
      <c r="H7026" s="270">
        <v>14268.303149999998</v>
      </c>
    </row>
    <row r="7027" spans="1:8">
      <c r="A7027" s="268">
        <v>42297</v>
      </c>
      <c r="B7027" s="269" t="s">
        <v>201</v>
      </c>
      <c r="C7027" s="270">
        <v>3393.5383000000002</v>
      </c>
      <c r="D7027" s="270">
        <v>1454.96795</v>
      </c>
      <c r="E7027" s="270">
        <v>549.46974999999998</v>
      </c>
      <c r="F7027" s="270">
        <v>46.229799999999997</v>
      </c>
      <c r="G7027" s="270">
        <v>647.99069999999995</v>
      </c>
      <c r="H7027" s="270">
        <v>6092.1964999999991</v>
      </c>
    </row>
    <row r="7028" spans="1:8">
      <c r="A7028" s="268">
        <v>42297</v>
      </c>
      <c r="B7028" s="269" t="s">
        <v>202</v>
      </c>
      <c r="C7028" s="270">
        <v>627.61024999999995</v>
      </c>
      <c r="D7028" s="270">
        <v>269.08535000000001</v>
      </c>
      <c r="E7028" s="270">
        <v>101.62004999999999</v>
      </c>
      <c r="F7028" s="270">
        <v>8.5501499999999986</v>
      </c>
      <c r="G7028" s="270">
        <v>119.84150000000001</v>
      </c>
      <c r="H7028" s="270">
        <v>1126.7073</v>
      </c>
    </row>
    <row r="7029" spans="1:8">
      <c r="A7029" s="268">
        <v>42297</v>
      </c>
      <c r="B7029" s="269" t="s">
        <v>203</v>
      </c>
      <c r="C7029" s="270">
        <v>38.878149999999998</v>
      </c>
      <c r="D7029" s="270">
        <v>16.669350000000001</v>
      </c>
      <c r="E7029" s="270">
        <v>6.2950999999999997</v>
      </c>
      <c r="F7029" s="270">
        <v>0.52954999999999997</v>
      </c>
      <c r="G7029" s="270">
        <v>7.4238999999999997</v>
      </c>
      <c r="H7029" s="270">
        <v>69.796049999999994</v>
      </c>
    </row>
    <row r="7030" spans="1:8">
      <c r="A7030" s="268">
        <v>42297</v>
      </c>
      <c r="B7030" s="269" t="s">
        <v>204</v>
      </c>
      <c r="C7030" s="270">
        <v>0</v>
      </c>
      <c r="D7030" s="270">
        <v>0</v>
      </c>
      <c r="E7030" s="270">
        <v>0</v>
      </c>
      <c r="F7030" s="270">
        <v>0</v>
      </c>
      <c r="G7030" s="270">
        <v>0</v>
      </c>
      <c r="H7030" s="270">
        <v>0</v>
      </c>
    </row>
    <row r="7031" spans="1:8">
      <c r="A7031" s="268">
        <v>42297</v>
      </c>
      <c r="B7031" s="269" t="s">
        <v>205</v>
      </c>
      <c r="C7031" s="270">
        <v>0</v>
      </c>
      <c r="D7031" s="270">
        <v>0</v>
      </c>
      <c r="E7031" s="270">
        <v>0</v>
      </c>
      <c r="F7031" s="270">
        <v>0</v>
      </c>
      <c r="G7031" s="270">
        <v>0</v>
      </c>
      <c r="H7031" s="270">
        <v>0</v>
      </c>
    </row>
    <row r="7032" spans="1:8">
      <c r="A7032" s="268">
        <v>42297</v>
      </c>
      <c r="B7032" s="269" t="s">
        <v>71</v>
      </c>
      <c r="C7032" s="270">
        <v>0</v>
      </c>
      <c r="D7032" s="270">
        <v>0</v>
      </c>
      <c r="E7032" s="270">
        <v>0</v>
      </c>
      <c r="F7032" s="270">
        <v>0</v>
      </c>
      <c r="G7032" s="270">
        <v>0</v>
      </c>
      <c r="H7032" s="270">
        <v>0</v>
      </c>
    </row>
    <row r="7033" spans="1:8">
      <c r="A7033" s="268">
        <v>42297</v>
      </c>
      <c r="B7033" s="269" t="s">
        <v>206</v>
      </c>
      <c r="C7033" s="270">
        <v>0</v>
      </c>
      <c r="D7033" s="270">
        <v>0</v>
      </c>
      <c r="E7033" s="270">
        <v>0</v>
      </c>
      <c r="F7033" s="270">
        <v>0</v>
      </c>
      <c r="G7033" s="270">
        <v>0</v>
      </c>
      <c r="H7033" s="270">
        <v>0</v>
      </c>
    </row>
    <row r="7034" spans="1:8">
      <c r="A7034" s="268">
        <v>42298</v>
      </c>
      <c r="B7034" s="269" t="s">
        <v>185</v>
      </c>
      <c r="C7034" s="270">
        <v>0</v>
      </c>
      <c r="D7034" s="270">
        <v>0</v>
      </c>
      <c r="E7034" s="270">
        <v>0</v>
      </c>
      <c r="F7034" s="270">
        <v>0</v>
      </c>
      <c r="G7034" s="270">
        <v>0</v>
      </c>
      <c r="H7034" s="270">
        <v>0</v>
      </c>
    </row>
    <row r="7035" spans="1:8">
      <c r="A7035" s="268">
        <v>42298</v>
      </c>
      <c r="B7035" s="269" t="s">
        <v>186</v>
      </c>
      <c r="C7035" s="270">
        <v>0</v>
      </c>
      <c r="D7035" s="270">
        <v>0</v>
      </c>
      <c r="E7035" s="270">
        <v>0</v>
      </c>
      <c r="F7035" s="270">
        <v>0</v>
      </c>
      <c r="G7035" s="270">
        <v>0</v>
      </c>
      <c r="H7035" s="270">
        <v>0</v>
      </c>
    </row>
    <row r="7036" spans="1:8">
      <c r="A7036" s="268">
        <v>42298</v>
      </c>
      <c r="B7036" s="269" t="s">
        <v>187</v>
      </c>
      <c r="C7036" s="270">
        <v>0</v>
      </c>
      <c r="D7036" s="270">
        <v>0</v>
      </c>
      <c r="E7036" s="270">
        <v>0</v>
      </c>
      <c r="F7036" s="270">
        <v>0</v>
      </c>
      <c r="G7036" s="270">
        <v>0</v>
      </c>
      <c r="H7036" s="270">
        <v>0</v>
      </c>
    </row>
    <row r="7037" spans="1:8">
      <c r="A7037" s="268">
        <v>42298</v>
      </c>
      <c r="B7037" s="269" t="s">
        <v>188</v>
      </c>
      <c r="C7037" s="270">
        <v>0</v>
      </c>
      <c r="D7037" s="270">
        <v>0</v>
      </c>
      <c r="E7037" s="270">
        <v>0</v>
      </c>
      <c r="F7037" s="270">
        <v>0</v>
      </c>
      <c r="G7037" s="270">
        <v>0</v>
      </c>
      <c r="H7037" s="270">
        <v>0</v>
      </c>
    </row>
    <row r="7038" spans="1:8">
      <c r="A7038" s="268">
        <v>42298</v>
      </c>
      <c r="B7038" s="269" t="s">
        <v>189</v>
      </c>
      <c r="C7038" s="270">
        <v>0</v>
      </c>
      <c r="D7038" s="270">
        <v>0</v>
      </c>
      <c r="E7038" s="270">
        <v>0</v>
      </c>
      <c r="F7038" s="270">
        <v>0</v>
      </c>
      <c r="G7038" s="270">
        <v>0</v>
      </c>
      <c r="H7038" s="270">
        <v>0</v>
      </c>
    </row>
    <row r="7039" spans="1:8">
      <c r="A7039" s="268">
        <v>42298</v>
      </c>
      <c r="B7039" s="269" t="s">
        <v>190</v>
      </c>
      <c r="C7039" s="270">
        <v>0</v>
      </c>
      <c r="D7039" s="270">
        <v>0</v>
      </c>
      <c r="E7039" s="270">
        <v>0</v>
      </c>
      <c r="F7039" s="270">
        <v>0</v>
      </c>
      <c r="G7039" s="270">
        <v>0</v>
      </c>
      <c r="H7039" s="270">
        <v>0</v>
      </c>
    </row>
    <row r="7040" spans="1:8">
      <c r="A7040" s="268">
        <v>42298</v>
      </c>
      <c r="B7040" s="269" t="s">
        <v>191</v>
      </c>
      <c r="C7040" s="270">
        <v>0</v>
      </c>
      <c r="D7040" s="270">
        <v>0</v>
      </c>
      <c r="E7040" s="270">
        <v>0</v>
      </c>
      <c r="F7040" s="270">
        <v>0</v>
      </c>
      <c r="G7040" s="270">
        <v>0</v>
      </c>
      <c r="H7040" s="270">
        <v>0</v>
      </c>
    </row>
    <row r="7041" spans="1:8">
      <c r="A7041" s="268">
        <v>42298</v>
      </c>
      <c r="B7041" s="269" t="s">
        <v>192</v>
      </c>
      <c r="C7041" s="270">
        <v>5.5538999999999996</v>
      </c>
      <c r="D7041" s="270">
        <v>2.3816999999999999</v>
      </c>
      <c r="E7041" s="270">
        <v>0.89929999999999999</v>
      </c>
      <c r="F7041" s="270">
        <v>7.5649999999999995E-2</v>
      </c>
      <c r="G7041" s="270">
        <v>1.0608</v>
      </c>
      <c r="H7041" s="270">
        <v>9.9713499999999993</v>
      </c>
    </row>
    <row r="7042" spans="1:8">
      <c r="A7042" s="268">
        <v>42298</v>
      </c>
      <c r="B7042" s="269" t="s">
        <v>193</v>
      </c>
      <c r="C7042" s="270">
        <v>783.12455</v>
      </c>
      <c r="D7042" s="270">
        <v>335.76190000000003</v>
      </c>
      <c r="E7042" s="270">
        <v>126.80044999999998</v>
      </c>
      <c r="F7042" s="270">
        <v>10.66835</v>
      </c>
      <c r="G7042" s="270">
        <v>149.53625</v>
      </c>
      <c r="H7042" s="270">
        <v>1405.8914999999997</v>
      </c>
    </row>
    <row r="7043" spans="1:8">
      <c r="A7043" s="268">
        <v>42298</v>
      </c>
      <c r="B7043" s="269" t="s">
        <v>65</v>
      </c>
      <c r="C7043" s="270">
        <v>3310.2272499999999</v>
      </c>
      <c r="D7043" s="270">
        <v>1419.2483999999999</v>
      </c>
      <c r="E7043" s="270">
        <v>535.98025000000007</v>
      </c>
      <c r="F7043" s="270">
        <v>45.095049999999993</v>
      </c>
      <c r="G7043" s="270">
        <v>632.08209999999997</v>
      </c>
      <c r="H7043" s="270">
        <v>5942.6330500000004</v>
      </c>
    </row>
    <row r="7044" spans="1:8">
      <c r="A7044" s="268">
        <v>42298</v>
      </c>
      <c r="B7044" s="269" t="s">
        <v>194</v>
      </c>
      <c r="C7044" s="270">
        <v>6609.3467000000001</v>
      </c>
      <c r="D7044" s="270">
        <v>2833.7350999999999</v>
      </c>
      <c r="E7044" s="270">
        <v>1070.1618999999998</v>
      </c>
      <c r="F7044" s="270">
        <v>90.038799999999995</v>
      </c>
      <c r="G7044" s="270">
        <v>1262.0434500000001</v>
      </c>
      <c r="H7044" s="270">
        <v>11865.325949999999</v>
      </c>
    </row>
    <row r="7045" spans="1:8">
      <c r="A7045" s="268">
        <v>42298</v>
      </c>
      <c r="B7045" s="269" t="s">
        <v>195</v>
      </c>
      <c r="C7045" s="270">
        <v>9069.8008999999984</v>
      </c>
      <c r="D7045" s="270">
        <v>3888.6462999999994</v>
      </c>
      <c r="E7045" s="270">
        <v>1468.5500999999999</v>
      </c>
      <c r="F7045" s="270">
        <v>123.5577</v>
      </c>
      <c r="G7045" s="270">
        <v>1731.8631</v>
      </c>
      <c r="H7045" s="270">
        <v>16282.418099999999</v>
      </c>
    </row>
    <row r="7046" spans="1:8">
      <c r="A7046" s="268">
        <v>42298</v>
      </c>
      <c r="B7046" s="269" t="s">
        <v>196</v>
      </c>
      <c r="C7046" s="270">
        <v>11319.2001</v>
      </c>
      <c r="D7046" s="270">
        <v>4853.0690500000001</v>
      </c>
      <c r="E7046" s="270">
        <v>1832.7648999999999</v>
      </c>
      <c r="F7046" s="270">
        <v>154.20105000000001</v>
      </c>
      <c r="G7046" s="270">
        <v>2161.3816999999999</v>
      </c>
      <c r="H7046" s="270">
        <v>20320.6168</v>
      </c>
    </row>
    <row r="7047" spans="1:8">
      <c r="A7047" s="268">
        <v>42298</v>
      </c>
      <c r="B7047" s="269" t="s">
        <v>197</v>
      </c>
      <c r="C7047" s="270">
        <v>14790.495549999998</v>
      </c>
      <c r="D7047" s="270">
        <v>6341.3748499999992</v>
      </c>
      <c r="E7047" s="270">
        <v>2394.82485</v>
      </c>
      <c r="F7047" s="270">
        <v>201.48994999999999</v>
      </c>
      <c r="G7047" s="270">
        <v>2824.2193499999998</v>
      </c>
      <c r="H7047" s="270">
        <v>26552.404549999996</v>
      </c>
    </row>
    <row r="7048" spans="1:8">
      <c r="A7048" s="268">
        <v>42298</v>
      </c>
      <c r="B7048" s="269" t="s">
        <v>198</v>
      </c>
      <c r="C7048" s="270">
        <v>13746.33005</v>
      </c>
      <c r="D7048" s="270">
        <v>5893.6926000000003</v>
      </c>
      <c r="E7048" s="270">
        <v>2225.7572999999998</v>
      </c>
      <c r="F7048" s="270">
        <v>187.26604999999998</v>
      </c>
      <c r="G7048" s="270">
        <v>2624.8382499999998</v>
      </c>
      <c r="H7048" s="270">
        <v>24677.884249999999</v>
      </c>
    </row>
    <row r="7049" spans="1:8">
      <c r="A7049" s="268">
        <v>42298</v>
      </c>
      <c r="B7049" s="269" t="s">
        <v>199</v>
      </c>
      <c r="C7049" s="270">
        <v>8953.1647499999999</v>
      </c>
      <c r="D7049" s="270">
        <v>3838.6391000000003</v>
      </c>
      <c r="E7049" s="270">
        <v>1449.6648</v>
      </c>
      <c r="F7049" s="270">
        <v>121.96819999999998</v>
      </c>
      <c r="G7049" s="270">
        <v>1709.5914</v>
      </c>
      <c r="H7049" s="270">
        <v>16073.028249999999</v>
      </c>
    </row>
    <row r="7050" spans="1:8">
      <c r="A7050" s="268">
        <v>42298</v>
      </c>
      <c r="B7050" s="269" t="s">
        <v>200</v>
      </c>
      <c r="C7050" s="270">
        <v>8936.5030499999993</v>
      </c>
      <c r="D7050" s="270">
        <v>3831.4956999999999</v>
      </c>
      <c r="E7050" s="270">
        <v>1446.9669000000001</v>
      </c>
      <c r="F7050" s="270">
        <v>121.74124999999999</v>
      </c>
      <c r="G7050" s="270">
        <v>1706.40985</v>
      </c>
      <c r="H7050" s="270">
        <v>16043.116749999997</v>
      </c>
    </row>
    <row r="7051" spans="1:8">
      <c r="A7051" s="268">
        <v>42298</v>
      </c>
      <c r="B7051" s="269" t="s">
        <v>201</v>
      </c>
      <c r="C7051" s="270">
        <v>4893.1380499999996</v>
      </c>
      <c r="D7051" s="270">
        <v>2097.9164500000002</v>
      </c>
      <c r="E7051" s="270">
        <v>792.2799</v>
      </c>
      <c r="F7051" s="270">
        <v>66.658699999999996</v>
      </c>
      <c r="G7051" s="270">
        <v>934.33614999999998</v>
      </c>
      <c r="H7051" s="270">
        <v>8784.3292500000007</v>
      </c>
    </row>
    <row r="7052" spans="1:8">
      <c r="A7052" s="268">
        <v>42298</v>
      </c>
      <c r="B7052" s="269" t="s">
        <v>202</v>
      </c>
      <c r="C7052" s="270">
        <v>921.97630000000004</v>
      </c>
      <c r="D7052" s="270">
        <v>395.29419999999999</v>
      </c>
      <c r="E7052" s="270">
        <v>149.28295</v>
      </c>
      <c r="F7052" s="270">
        <v>12.560449999999999</v>
      </c>
      <c r="G7052" s="270">
        <v>176.04944999999998</v>
      </c>
      <c r="H7052" s="270">
        <v>1655.16335</v>
      </c>
    </row>
    <row r="7053" spans="1:8">
      <c r="A7053" s="268">
        <v>42298</v>
      </c>
      <c r="B7053" s="269" t="s">
        <v>203</v>
      </c>
      <c r="C7053" s="270">
        <v>44.432899999999997</v>
      </c>
      <c r="D7053" s="270">
        <v>19.0502</v>
      </c>
      <c r="E7053" s="270">
        <v>7.1943999999999999</v>
      </c>
      <c r="F7053" s="270">
        <v>0.60519999999999996</v>
      </c>
      <c r="G7053" s="270">
        <v>8.4846999999999984</v>
      </c>
      <c r="H7053" s="270">
        <v>79.767400000000009</v>
      </c>
    </row>
    <row r="7054" spans="1:8">
      <c r="A7054" s="268">
        <v>42298</v>
      </c>
      <c r="B7054" s="269" t="s">
        <v>204</v>
      </c>
      <c r="C7054" s="270">
        <v>0</v>
      </c>
      <c r="D7054" s="270">
        <v>0</v>
      </c>
      <c r="E7054" s="270">
        <v>0</v>
      </c>
      <c r="F7054" s="270">
        <v>0</v>
      </c>
      <c r="G7054" s="270">
        <v>0</v>
      </c>
      <c r="H7054" s="270">
        <v>0</v>
      </c>
    </row>
    <row r="7055" spans="1:8">
      <c r="A7055" s="268">
        <v>42298</v>
      </c>
      <c r="B7055" s="269" t="s">
        <v>205</v>
      </c>
      <c r="C7055" s="270">
        <v>0</v>
      </c>
      <c r="D7055" s="270">
        <v>0</v>
      </c>
      <c r="E7055" s="270">
        <v>0</v>
      </c>
      <c r="F7055" s="270">
        <v>0</v>
      </c>
      <c r="G7055" s="270">
        <v>0</v>
      </c>
      <c r="H7055" s="270">
        <v>0</v>
      </c>
    </row>
    <row r="7056" spans="1:8">
      <c r="A7056" s="268">
        <v>42298</v>
      </c>
      <c r="B7056" s="269" t="s">
        <v>71</v>
      </c>
      <c r="C7056" s="270">
        <v>0</v>
      </c>
      <c r="D7056" s="270">
        <v>0</v>
      </c>
      <c r="E7056" s="270">
        <v>0</v>
      </c>
      <c r="F7056" s="270">
        <v>0</v>
      </c>
      <c r="G7056" s="270">
        <v>0</v>
      </c>
      <c r="H7056" s="270">
        <v>0</v>
      </c>
    </row>
    <row r="7057" spans="1:8">
      <c r="A7057" s="268">
        <v>42298</v>
      </c>
      <c r="B7057" s="269" t="s">
        <v>206</v>
      </c>
      <c r="C7057" s="270">
        <v>0</v>
      </c>
      <c r="D7057" s="270">
        <v>0</v>
      </c>
      <c r="E7057" s="270">
        <v>0</v>
      </c>
      <c r="F7057" s="270">
        <v>0</v>
      </c>
      <c r="G7057" s="270">
        <v>0</v>
      </c>
      <c r="H7057" s="270">
        <v>0</v>
      </c>
    </row>
    <row r="7058" spans="1:8">
      <c r="A7058" s="268">
        <v>42299</v>
      </c>
      <c r="B7058" s="269" t="s">
        <v>185</v>
      </c>
      <c r="C7058" s="270">
        <v>0</v>
      </c>
      <c r="D7058" s="270">
        <v>0</v>
      </c>
      <c r="E7058" s="270">
        <v>0</v>
      </c>
      <c r="F7058" s="270">
        <v>0</v>
      </c>
      <c r="G7058" s="270">
        <v>0</v>
      </c>
      <c r="H7058" s="270">
        <v>0</v>
      </c>
    </row>
    <row r="7059" spans="1:8">
      <c r="A7059" s="268">
        <v>42299</v>
      </c>
      <c r="B7059" s="269" t="s">
        <v>186</v>
      </c>
      <c r="C7059" s="270">
        <v>0</v>
      </c>
      <c r="D7059" s="270">
        <v>0</v>
      </c>
      <c r="E7059" s="270">
        <v>0</v>
      </c>
      <c r="F7059" s="270">
        <v>0</v>
      </c>
      <c r="G7059" s="270">
        <v>0</v>
      </c>
      <c r="H7059" s="270">
        <v>0</v>
      </c>
    </row>
    <row r="7060" spans="1:8">
      <c r="A7060" s="268">
        <v>42299</v>
      </c>
      <c r="B7060" s="269" t="s">
        <v>187</v>
      </c>
      <c r="C7060" s="270">
        <v>0</v>
      </c>
      <c r="D7060" s="270">
        <v>0</v>
      </c>
      <c r="E7060" s="270">
        <v>0</v>
      </c>
      <c r="F7060" s="270">
        <v>0</v>
      </c>
      <c r="G7060" s="270">
        <v>0</v>
      </c>
      <c r="H7060" s="270">
        <v>0</v>
      </c>
    </row>
    <row r="7061" spans="1:8">
      <c r="A7061" s="268">
        <v>42299</v>
      </c>
      <c r="B7061" s="269" t="s">
        <v>188</v>
      </c>
      <c r="C7061" s="270">
        <v>0</v>
      </c>
      <c r="D7061" s="270">
        <v>0</v>
      </c>
      <c r="E7061" s="270">
        <v>0</v>
      </c>
      <c r="F7061" s="270">
        <v>0</v>
      </c>
      <c r="G7061" s="270">
        <v>0</v>
      </c>
      <c r="H7061" s="270">
        <v>0</v>
      </c>
    </row>
    <row r="7062" spans="1:8">
      <c r="A7062" s="268">
        <v>42299</v>
      </c>
      <c r="B7062" s="269" t="s">
        <v>189</v>
      </c>
      <c r="C7062" s="270">
        <v>0</v>
      </c>
      <c r="D7062" s="270">
        <v>0</v>
      </c>
      <c r="E7062" s="270">
        <v>0</v>
      </c>
      <c r="F7062" s="270">
        <v>0</v>
      </c>
      <c r="G7062" s="270">
        <v>0</v>
      </c>
      <c r="H7062" s="270">
        <v>0</v>
      </c>
    </row>
    <row r="7063" spans="1:8">
      <c r="A7063" s="268">
        <v>42299</v>
      </c>
      <c r="B7063" s="269" t="s">
        <v>190</v>
      </c>
      <c r="C7063" s="270">
        <v>0</v>
      </c>
      <c r="D7063" s="270">
        <v>0</v>
      </c>
      <c r="E7063" s="270">
        <v>0</v>
      </c>
      <c r="F7063" s="270">
        <v>0</v>
      </c>
      <c r="G7063" s="270">
        <v>0</v>
      </c>
      <c r="H7063" s="270">
        <v>0</v>
      </c>
    </row>
    <row r="7064" spans="1:8">
      <c r="A7064" s="268">
        <v>42299</v>
      </c>
      <c r="B7064" s="269" t="s">
        <v>191</v>
      </c>
      <c r="C7064" s="270">
        <v>0</v>
      </c>
      <c r="D7064" s="270">
        <v>0</v>
      </c>
      <c r="E7064" s="270">
        <v>0</v>
      </c>
      <c r="F7064" s="270">
        <v>0</v>
      </c>
      <c r="G7064" s="270">
        <v>0</v>
      </c>
      <c r="H7064" s="270">
        <v>0</v>
      </c>
    </row>
    <row r="7065" spans="1:8">
      <c r="A7065" s="268">
        <v>42299</v>
      </c>
      <c r="B7065" s="269" t="s">
        <v>192</v>
      </c>
      <c r="C7065" s="270">
        <v>5.5538999999999996</v>
      </c>
      <c r="D7065" s="270">
        <v>2.3816999999999999</v>
      </c>
      <c r="E7065" s="270">
        <v>0.89929999999999999</v>
      </c>
      <c r="F7065" s="270">
        <v>7.5649999999999995E-2</v>
      </c>
      <c r="G7065" s="270">
        <v>1.0608</v>
      </c>
      <c r="H7065" s="270">
        <v>9.9713499999999993</v>
      </c>
    </row>
    <row r="7066" spans="1:8">
      <c r="A7066" s="268">
        <v>42299</v>
      </c>
      <c r="B7066" s="269" t="s">
        <v>193</v>
      </c>
      <c r="C7066" s="270">
        <v>777.56979999999999</v>
      </c>
      <c r="D7066" s="270">
        <v>333.3802</v>
      </c>
      <c r="E7066" s="270">
        <v>125.90115</v>
      </c>
      <c r="F7066" s="270">
        <v>10.592699999999999</v>
      </c>
      <c r="G7066" s="270">
        <v>148.47545</v>
      </c>
      <c r="H7066" s="270">
        <v>1395.9192999999998</v>
      </c>
    </row>
    <row r="7067" spans="1:8">
      <c r="A7067" s="268">
        <v>42299</v>
      </c>
      <c r="B7067" s="269" t="s">
        <v>65</v>
      </c>
      <c r="C7067" s="270">
        <v>4098.9057000000003</v>
      </c>
      <c r="D7067" s="270">
        <v>1757.3919999999998</v>
      </c>
      <c r="E7067" s="270">
        <v>663.68</v>
      </c>
      <c r="F7067" s="270">
        <v>55.839049999999993</v>
      </c>
      <c r="G7067" s="270">
        <v>782.67914999999994</v>
      </c>
      <c r="H7067" s="270">
        <v>7358.4958999999999</v>
      </c>
    </row>
    <row r="7068" spans="1:8">
      <c r="A7068" s="268">
        <v>42299</v>
      </c>
      <c r="B7068" s="269" t="s">
        <v>194</v>
      </c>
      <c r="C7068" s="270">
        <v>9791.83</v>
      </c>
      <c r="D7068" s="270">
        <v>4198.2137499999999</v>
      </c>
      <c r="E7068" s="270">
        <v>1585.4582499999999</v>
      </c>
      <c r="F7068" s="270">
        <v>133.3939</v>
      </c>
      <c r="G7068" s="270">
        <v>1869.7331000000001</v>
      </c>
      <c r="H7068" s="270">
        <v>17578.629000000001</v>
      </c>
    </row>
    <row r="7069" spans="1:8">
      <c r="A7069" s="268">
        <v>42299</v>
      </c>
      <c r="B7069" s="269" t="s">
        <v>195</v>
      </c>
      <c r="C7069" s="270">
        <v>13396.423299999999</v>
      </c>
      <c r="D7069" s="270">
        <v>5743.6710000000003</v>
      </c>
      <c r="E7069" s="270">
        <v>2169.1014</v>
      </c>
      <c r="F7069" s="270">
        <v>182.49925000000002</v>
      </c>
      <c r="G7069" s="270">
        <v>2558.0239999999999</v>
      </c>
      <c r="H7069" s="270">
        <v>24049.718949999999</v>
      </c>
    </row>
    <row r="7070" spans="1:8">
      <c r="A7070" s="268">
        <v>42299</v>
      </c>
      <c r="B7070" s="269" t="s">
        <v>196</v>
      </c>
      <c r="C7070" s="270">
        <v>14162.8853</v>
      </c>
      <c r="D7070" s="270">
        <v>6072.2886499999995</v>
      </c>
      <c r="E7070" s="270">
        <v>2293.2039500000001</v>
      </c>
      <c r="F7070" s="270">
        <v>192.94065000000001</v>
      </c>
      <c r="G7070" s="270">
        <v>2704.3786999999998</v>
      </c>
      <c r="H7070" s="270">
        <v>25425.697249999997</v>
      </c>
    </row>
    <row r="7071" spans="1:8">
      <c r="A7071" s="268">
        <v>42299</v>
      </c>
      <c r="B7071" s="269" t="s">
        <v>197</v>
      </c>
      <c r="C7071" s="270">
        <v>13985.154549999999</v>
      </c>
      <c r="D7071" s="270">
        <v>5996.0878499999999</v>
      </c>
      <c r="E7071" s="270">
        <v>2264.4263499999997</v>
      </c>
      <c r="F7071" s="270">
        <v>190.51899999999998</v>
      </c>
      <c r="G7071" s="270">
        <v>2670.4407500000002</v>
      </c>
      <c r="H7071" s="270">
        <v>25106.628499999995</v>
      </c>
    </row>
    <row r="7072" spans="1:8">
      <c r="A7072" s="268">
        <v>42299</v>
      </c>
      <c r="B7072" s="269" t="s">
        <v>198</v>
      </c>
      <c r="C7072" s="270">
        <v>13040.962649999999</v>
      </c>
      <c r="D7072" s="270">
        <v>5591.2685499999998</v>
      </c>
      <c r="E7072" s="270">
        <v>2111.5461999999998</v>
      </c>
      <c r="F7072" s="270">
        <v>177.6568</v>
      </c>
      <c r="G7072" s="270">
        <v>2490.1489499999998</v>
      </c>
      <c r="H7072" s="270">
        <v>23411.583149999999</v>
      </c>
    </row>
    <row r="7073" spans="1:8">
      <c r="A7073" s="268">
        <v>42299</v>
      </c>
      <c r="B7073" s="269" t="s">
        <v>199</v>
      </c>
      <c r="C7073" s="270">
        <v>12302.271000000001</v>
      </c>
      <c r="D7073" s="270">
        <v>5274.5568499999999</v>
      </c>
      <c r="E7073" s="270">
        <v>1991.9401499999999</v>
      </c>
      <c r="F7073" s="270">
        <v>167.59365</v>
      </c>
      <c r="G7073" s="270">
        <v>2349.0973999999997</v>
      </c>
      <c r="H7073" s="270">
        <v>22085.459049999998</v>
      </c>
    </row>
    <row r="7074" spans="1:8">
      <c r="A7074" s="268">
        <v>42299</v>
      </c>
      <c r="B7074" s="269" t="s">
        <v>200</v>
      </c>
      <c r="C7074" s="270">
        <v>9786.2760999999991</v>
      </c>
      <c r="D7074" s="270">
        <v>4195.8329000000003</v>
      </c>
      <c r="E7074" s="270">
        <v>1584.5589499999999</v>
      </c>
      <c r="F7074" s="270">
        <v>133.31825000000001</v>
      </c>
      <c r="G7074" s="270">
        <v>1868.6723</v>
      </c>
      <c r="H7074" s="270">
        <v>17568.658500000001</v>
      </c>
    </row>
    <row r="7075" spans="1:8">
      <c r="A7075" s="268">
        <v>42299</v>
      </c>
      <c r="B7075" s="269" t="s">
        <v>201</v>
      </c>
      <c r="C7075" s="270">
        <v>4870.9215999999997</v>
      </c>
      <c r="D7075" s="270">
        <v>2088.3913499999999</v>
      </c>
      <c r="E7075" s="270">
        <v>788.68269999999995</v>
      </c>
      <c r="F7075" s="270">
        <v>66.356099999999998</v>
      </c>
      <c r="G7075" s="270">
        <v>930.09379999999999</v>
      </c>
      <c r="H7075" s="270">
        <v>8744.4455499999985</v>
      </c>
    </row>
    <row r="7076" spans="1:8">
      <c r="A7076" s="268">
        <v>42299</v>
      </c>
      <c r="B7076" s="269" t="s">
        <v>202</v>
      </c>
      <c r="C7076" s="270">
        <v>805.34014999999988</v>
      </c>
      <c r="D7076" s="270">
        <v>345.28700000000003</v>
      </c>
      <c r="E7076" s="270">
        <v>130.39765</v>
      </c>
      <c r="F7076" s="270">
        <v>10.97095</v>
      </c>
      <c r="G7076" s="270">
        <v>153.77859999999998</v>
      </c>
      <c r="H7076" s="270">
        <v>1445.7743499999999</v>
      </c>
    </row>
    <row r="7077" spans="1:8">
      <c r="A7077" s="268">
        <v>42299</v>
      </c>
      <c r="B7077" s="269" t="s">
        <v>203</v>
      </c>
      <c r="C7077" s="270">
        <v>44.432899999999997</v>
      </c>
      <c r="D7077" s="270">
        <v>19.0502</v>
      </c>
      <c r="E7077" s="270">
        <v>7.1943999999999999</v>
      </c>
      <c r="F7077" s="270">
        <v>0.60519999999999996</v>
      </c>
      <c r="G7077" s="270">
        <v>8.4846999999999984</v>
      </c>
      <c r="H7077" s="270">
        <v>79.767400000000009</v>
      </c>
    </row>
    <row r="7078" spans="1:8">
      <c r="A7078" s="268">
        <v>42299</v>
      </c>
      <c r="B7078" s="269" t="s">
        <v>204</v>
      </c>
      <c r="C7078" s="270">
        <v>0</v>
      </c>
      <c r="D7078" s="270">
        <v>0</v>
      </c>
      <c r="E7078" s="270">
        <v>0</v>
      </c>
      <c r="F7078" s="270">
        <v>0</v>
      </c>
      <c r="G7078" s="270">
        <v>0</v>
      </c>
      <c r="H7078" s="270">
        <v>0</v>
      </c>
    </row>
    <row r="7079" spans="1:8">
      <c r="A7079" s="268">
        <v>42299</v>
      </c>
      <c r="B7079" s="269" t="s">
        <v>205</v>
      </c>
      <c r="C7079" s="270">
        <v>0</v>
      </c>
      <c r="D7079" s="270">
        <v>0</v>
      </c>
      <c r="E7079" s="270">
        <v>0</v>
      </c>
      <c r="F7079" s="270">
        <v>0</v>
      </c>
      <c r="G7079" s="270">
        <v>0</v>
      </c>
      <c r="H7079" s="270">
        <v>0</v>
      </c>
    </row>
    <row r="7080" spans="1:8">
      <c r="A7080" s="268">
        <v>42299</v>
      </c>
      <c r="B7080" s="269" t="s">
        <v>71</v>
      </c>
      <c r="C7080" s="270">
        <v>0</v>
      </c>
      <c r="D7080" s="270">
        <v>0</v>
      </c>
      <c r="E7080" s="270">
        <v>0</v>
      </c>
      <c r="F7080" s="270">
        <v>0</v>
      </c>
      <c r="G7080" s="270">
        <v>0</v>
      </c>
      <c r="H7080" s="270">
        <v>0</v>
      </c>
    </row>
    <row r="7081" spans="1:8">
      <c r="A7081" s="268">
        <v>42299</v>
      </c>
      <c r="B7081" s="269" t="s">
        <v>206</v>
      </c>
      <c r="C7081" s="270">
        <v>0</v>
      </c>
      <c r="D7081" s="270">
        <v>0</v>
      </c>
      <c r="E7081" s="270">
        <v>0</v>
      </c>
      <c r="F7081" s="270">
        <v>0</v>
      </c>
      <c r="G7081" s="270">
        <v>0</v>
      </c>
      <c r="H7081" s="270">
        <v>0</v>
      </c>
    </row>
    <row r="7082" spans="1:8">
      <c r="A7082" s="268">
        <v>42300</v>
      </c>
      <c r="B7082" s="269" t="s">
        <v>185</v>
      </c>
      <c r="C7082" s="270">
        <v>0</v>
      </c>
      <c r="D7082" s="270">
        <v>0</v>
      </c>
      <c r="E7082" s="270">
        <v>0</v>
      </c>
      <c r="F7082" s="270">
        <v>0</v>
      </c>
      <c r="G7082" s="270">
        <v>0</v>
      </c>
      <c r="H7082" s="270">
        <v>0</v>
      </c>
    </row>
    <row r="7083" spans="1:8">
      <c r="A7083" s="268">
        <v>42300</v>
      </c>
      <c r="B7083" s="269" t="s">
        <v>186</v>
      </c>
      <c r="C7083" s="270">
        <v>0</v>
      </c>
      <c r="D7083" s="270">
        <v>0</v>
      </c>
      <c r="E7083" s="270">
        <v>0</v>
      </c>
      <c r="F7083" s="270">
        <v>0</v>
      </c>
      <c r="G7083" s="270">
        <v>0</v>
      </c>
      <c r="H7083" s="270">
        <v>0</v>
      </c>
    </row>
    <row r="7084" spans="1:8">
      <c r="A7084" s="268">
        <v>42300</v>
      </c>
      <c r="B7084" s="269" t="s">
        <v>187</v>
      </c>
      <c r="C7084" s="270">
        <v>0</v>
      </c>
      <c r="D7084" s="270">
        <v>0</v>
      </c>
      <c r="E7084" s="270">
        <v>0</v>
      </c>
      <c r="F7084" s="270">
        <v>0</v>
      </c>
      <c r="G7084" s="270">
        <v>0</v>
      </c>
      <c r="H7084" s="270">
        <v>0</v>
      </c>
    </row>
    <row r="7085" spans="1:8">
      <c r="A7085" s="268">
        <v>42300</v>
      </c>
      <c r="B7085" s="269" t="s">
        <v>188</v>
      </c>
      <c r="C7085" s="270">
        <v>0</v>
      </c>
      <c r="D7085" s="270">
        <v>0</v>
      </c>
      <c r="E7085" s="270">
        <v>0</v>
      </c>
      <c r="F7085" s="270">
        <v>0</v>
      </c>
      <c r="G7085" s="270">
        <v>0</v>
      </c>
      <c r="H7085" s="270">
        <v>0</v>
      </c>
    </row>
    <row r="7086" spans="1:8">
      <c r="A7086" s="268">
        <v>42300</v>
      </c>
      <c r="B7086" s="269" t="s">
        <v>189</v>
      </c>
      <c r="C7086" s="270">
        <v>0</v>
      </c>
      <c r="D7086" s="270">
        <v>0</v>
      </c>
      <c r="E7086" s="270">
        <v>0</v>
      </c>
      <c r="F7086" s="270">
        <v>0</v>
      </c>
      <c r="G7086" s="270">
        <v>0</v>
      </c>
      <c r="H7086" s="270">
        <v>0</v>
      </c>
    </row>
    <row r="7087" spans="1:8">
      <c r="A7087" s="268">
        <v>42300</v>
      </c>
      <c r="B7087" s="269" t="s">
        <v>190</v>
      </c>
      <c r="C7087" s="270">
        <v>0</v>
      </c>
      <c r="D7087" s="270">
        <v>0</v>
      </c>
      <c r="E7087" s="270">
        <v>0</v>
      </c>
      <c r="F7087" s="270">
        <v>0</v>
      </c>
      <c r="G7087" s="270">
        <v>0</v>
      </c>
      <c r="H7087" s="270">
        <v>0</v>
      </c>
    </row>
    <row r="7088" spans="1:8">
      <c r="A7088" s="268">
        <v>42300</v>
      </c>
      <c r="B7088" s="269" t="s">
        <v>191</v>
      </c>
      <c r="C7088" s="270">
        <v>0</v>
      </c>
      <c r="D7088" s="270">
        <v>0</v>
      </c>
      <c r="E7088" s="270">
        <v>0</v>
      </c>
      <c r="F7088" s="270">
        <v>0</v>
      </c>
      <c r="G7088" s="270">
        <v>0</v>
      </c>
      <c r="H7088" s="270">
        <v>0</v>
      </c>
    </row>
    <row r="7089" spans="1:8">
      <c r="A7089" s="268">
        <v>42300</v>
      </c>
      <c r="B7089" s="269" t="s">
        <v>192</v>
      </c>
      <c r="C7089" s="270">
        <v>5.5538999999999996</v>
      </c>
      <c r="D7089" s="270">
        <v>2.3816999999999999</v>
      </c>
      <c r="E7089" s="270">
        <v>0.89929999999999999</v>
      </c>
      <c r="F7089" s="270">
        <v>7.5649999999999995E-2</v>
      </c>
      <c r="G7089" s="270">
        <v>1.0608</v>
      </c>
      <c r="H7089" s="270">
        <v>9.9713499999999993</v>
      </c>
    </row>
    <row r="7090" spans="1:8">
      <c r="A7090" s="268">
        <v>42300</v>
      </c>
      <c r="B7090" s="269" t="s">
        <v>193</v>
      </c>
      <c r="C7090" s="270">
        <v>1044.1655000000001</v>
      </c>
      <c r="D7090" s="270">
        <v>447.68224999999995</v>
      </c>
      <c r="E7090" s="270">
        <v>169.06754999999998</v>
      </c>
      <c r="F7090" s="270">
        <v>14.224749999999998</v>
      </c>
      <c r="G7090" s="270">
        <v>199.38194999999999</v>
      </c>
      <c r="H7090" s="270">
        <v>1874.5219999999997</v>
      </c>
    </row>
    <row r="7091" spans="1:8">
      <c r="A7091" s="268">
        <v>42300</v>
      </c>
      <c r="B7091" s="269" t="s">
        <v>65</v>
      </c>
      <c r="C7091" s="270">
        <v>4904.2458500000002</v>
      </c>
      <c r="D7091" s="270">
        <v>2102.6789999999996</v>
      </c>
      <c r="E7091" s="270">
        <v>794.07849999999996</v>
      </c>
      <c r="F7091" s="270">
        <v>66.809999999999988</v>
      </c>
      <c r="G7091" s="270">
        <v>936.45689999999991</v>
      </c>
      <c r="H7091" s="270">
        <v>8804.2702499999978</v>
      </c>
    </row>
    <row r="7092" spans="1:8">
      <c r="A7092" s="268">
        <v>42300</v>
      </c>
      <c r="B7092" s="269" t="s">
        <v>194</v>
      </c>
      <c r="C7092" s="270">
        <v>10213.93915</v>
      </c>
      <c r="D7092" s="270">
        <v>4379.1923500000003</v>
      </c>
      <c r="E7092" s="270">
        <v>1653.8050499999999</v>
      </c>
      <c r="F7092" s="270">
        <v>139.14415</v>
      </c>
      <c r="G7092" s="270">
        <v>1950.3343499999999</v>
      </c>
      <c r="H7092" s="270">
        <v>18336.415049999996</v>
      </c>
    </row>
    <row r="7093" spans="1:8">
      <c r="A7093" s="268">
        <v>42300</v>
      </c>
      <c r="B7093" s="269" t="s">
        <v>195</v>
      </c>
      <c r="C7093" s="270">
        <v>14079.574250000001</v>
      </c>
      <c r="D7093" s="270">
        <v>6036.5699500000001</v>
      </c>
      <c r="E7093" s="270">
        <v>2279.7144499999999</v>
      </c>
      <c r="F7093" s="270">
        <v>191.80504999999999</v>
      </c>
      <c r="G7093" s="270">
        <v>2688.4701</v>
      </c>
      <c r="H7093" s="270">
        <v>25276.1338</v>
      </c>
    </row>
    <row r="7094" spans="1:8">
      <c r="A7094" s="268">
        <v>42300</v>
      </c>
      <c r="B7094" s="269" t="s">
        <v>196</v>
      </c>
      <c r="C7094" s="270">
        <v>16095.701999999999</v>
      </c>
      <c r="D7094" s="270">
        <v>6900.9782999999998</v>
      </c>
      <c r="E7094" s="270">
        <v>2606.1595000000002</v>
      </c>
      <c r="F7094" s="270">
        <v>219.27109999999999</v>
      </c>
      <c r="G7094" s="270">
        <v>3073.4461499999998</v>
      </c>
      <c r="H7094" s="270">
        <v>28895.557049999999</v>
      </c>
    </row>
    <row r="7095" spans="1:8">
      <c r="A7095" s="268">
        <v>42300</v>
      </c>
      <c r="B7095" s="269" t="s">
        <v>197</v>
      </c>
      <c r="C7095" s="270">
        <v>17778.5864</v>
      </c>
      <c r="D7095" s="270">
        <v>7622.5084499999994</v>
      </c>
      <c r="E7095" s="270">
        <v>2878.6456999999996</v>
      </c>
      <c r="F7095" s="270">
        <v>242.19729999999998</v>
      </c>
      <c r="G7095" s="270">
        <v>3394.7903500000002</v>
      </c>
      <c r="H7095" s="270">
        <v>31916.728199999998</v>
      </c>
    </row>
    <row r="7096" spans="1:8">
      <c r="A7096" s="268">
        <v>42300</v>
      </c>
      <c r="B7096" s="269" t="s">
        <v>198</v>
      </c>
      <c r="C7096" s="270">
        <v>17223.179399999997</v>
      </c>
      <c r="D7096" s="270">
        <v>7384.3800999999994</v>
      </c>
      <c r="E7096" s="270">
        <v>2788.7157000000002</v>
      </c>
      <c r="F7096" s="270">
        <v>234.63059999999999</v>
      </c>
      <c r="G7096" s="270">
        <v>3288.73585</v>
      </c>
      <c r="H7096" s="270">
        <v>30919.641649999998</v>
      </c>
    </row>
    <row r="7097" spans="1:8">
      <c r="A7097" s="268">
        <v>42300</v>
      </c>
      <c r="B7097" s="269" t="s">
        <v>199</v>
      </c>
      <c r="C7097" s="270">
        <v>14807.15725</v>
      </c>
      <c r="D7097" s="270">
        <v>6348.5182500000001</v>
      </c>
      <c r="E7097" s="270">
        <v>2397.5227499999996</v>
      </c>
      <c r="F7097" s="270">
        <v>201.71689999999998</v>
      </c>
      <c r="G7097" s="270">
        <v>2827.4008999999996</v>
      </c>
      <c r="H7097" s="270">
        <v>26582.316050000001</v>
      </c>
    </row>
    <row r="7098" spans="1:8">
      <c r="A7098" s="268">
        <v>42300</v>
      </c>
      <c r="B7098" s="269" t="s">
        <v>200</v>
      </c>
      <c r="C7098" s="270">
        <v>10358.345650000001</v>
      </c>
      <c r="D7098" s="270">
        <v>4441.1054999999997</v>
      </c>
      <c r="E7098" s="270">
        <v>1677.18685</v>
      </c>
      <c r="F7098" s="270">
        <v>141.11105000000001</v>
      </c>
      <c r="G7098" s="270">
        <v>1977.9083499999999</v>
      </c>
      <c r="H7098" s="270">
        <v>18595.6574</v>
      </c>
    </row>
    <row r="7099" spans="1:8">
      <c r="A7099" s="268">
        <v>42300</v>
      </c>
      <c r="B7099" s="269" t="s">
        <v>201</v>
      </c>
      <c r="C7099" s="270">
        <v>4959.7865499999998</v>
      </c>
      <c r="D7099" s="270">
        <v>2126.4917500000001</v>
      </c>
      <c r="E7099" s="270">
        <v>803.0714999999999</v>
      </c>
      <c r="F7099" s="270">
        <v>67.567350000000005</v>
      </c>
      <c r="G7099" s="270">
        <v>947.06235000000004</v>
      </c>
      <c r="H7099" s="270">
        <v>8903.9794999999995</v>
      </c>
    </row>
    <row r="7100" spans="1:8">
      <c r="A7100" s="268">
        <v>42300</v>
      </c>
      <c r="B7100" s="269" t="s">
        <v>202</v>
      </c>
      <c r="C7100" s="270">
        <v>833.1105</v>
      </c>
      <c r="D7100" s="270">
        <v>357.19380000000001</v>
      </c>
      <c r="E7100" s="270">
        <v>134.89415</v>
      </c>
      <c r="F7100" s="270">
        <v>11.3492</v>
      </c>
      <c r="G7100" s="270">
        <v>159.08089999999999</v>
      </c>
      <c r="H7100" s="270">
        <v>1495.6285500000001</v>
      </c>
    </row>
    <row r="7101" spans="1:8">
      <c r="A7101" s="268">
        <v>42300</v>
      </c>
      <c r="B7101" s="269" t="s">
        <v>203</v>
      </c>
      <c r="C7101" s="270">
        <v>38.878149999999998</v>
      </c>
      <c r="D7101" s="270">
        <v>16.669350000000001</v>
      </c>
      <c r="E7101" s="270">
        <v>6.2950999999999997</v>
      </c>
      <c r="F7101" s="270">
        <v>0.52954999999999997</v>
      </c>
      <c r="G7101" s="270">
        <v>7.4238999999999997</v>
      </c>
      <c r="H7101" s="270">
        <v>69.796049999999994</v>
      </c>
    </row>
    <row r="7102" spans="1:8">
      <c r="A7102" s="268">
        <v>42300</v>
      </c>
      <c r="B7102" s="269" t="s">
        <v>204</v>
      </c>
      <c r="C7102" s="270">
        <v>0</v>
      </c>
      <c r="D7102" s="270">
        <v>0</v>
      </c>
      <c r="E7102" s="270">
        <v>0</v>
      </c>
      <c r="F7102" s="270">
        <v>0</v>
      </c>
      <c r="G7102" s="270">
        <v>0</v>
      </c>
      <c r="H7102" s="270">
        <v>0</v>
      </c>
    </row>
    <row r="7103" spans="1:8">
      <c r="A7103" s="268">
        <v>42300</v>
      </c>
      <c r="B7103" s="269" t="s">
        <v>205</v>
      </c>
      <c r="C7103" s="270">
        <v>0</v>
      </c>
      <c r="D7103" s="270">
        <v>0</v>
      </c>
      <c r="E7103" s="270">
        <v>0</v>
      </c>
      <c r="F7103" s="270">
        <v>0</v>
      </c>
      <c r="G7103" s="270">
        <v>0</v>
      </c>
      <c r="H7103" s="270">
        <v>0</v>
      </c>
    </row>
    <row r="7104" spans="1:8">
      <c r="A7104" s="268">
        <v>42300</v>
      </c>
      <c r="B7104" s="269" t="s">
        <v>71</v>
      </c>
      <c r="C7104" s="270">
        <v>0</v>
      </c>
      <c r="D7104" s="270">
        <v>0</v>
      </c>
      <c r="E7104" s="270">
        <v>0</v>
      </c>
      <c r="F7104" s="270">
        <v>0</v>
      </c>
      <c r="G7104" s="270">
        <v>0</v>
      </c>
      <c r="H7104" s="270">
        <v>0</v>
      </c>
    </row>
    <row r="7105" spans="1:8">
      <c r="A7105" s="268">
        <v>42300</v>
      </c>
      <c r="B7105" s="269" t="s">
        <v>206</v>
      </c>
      <c r="C7105" s="270">
        <v>0</v>
      </c>
      <c r="D7105" s="270">
        <v>0</v>
      </c>
      <c r="E7105" s="270">
        <v>0</v>
      </c>
      <c r="F7105" s="270">
        <v>0</v>
      </c>
      <c r="G7105" s="270">
        <v>0</v>
      </c>
      <c r="H7105" s="270">
        <v>0</v>
      </c>
    </row>
    <row r="7106" spans="1:8">
      <c r="A7106" s="268">
        <v>42301</v>
      </c>
      <c r="B7106" s="269" t="s">
        <v>185</v>
      </c>
      <c r="C7106" s="270">
        <v>0</v>
      </c>
      <c r="D7106" s="270">
        <v>0</v>
      </c>
      <c r="E7106" s="270">
        <v>0</v>
      </c>
      <c r="F7106" s="270">
        <v>0</v>
      </c>
      <c r="G7106" s="270">
        <v>0</v>
      </c>
      <c r="H7106" s="270">
        <v>0</v>
      </c>
    </row>
    <row r="7107" spans="1:8">
      <c r="A7107" s="268">
        <v>42301</v>
      </c>
      <c r="B7107" s="269" t="s">
        <v>186</v>
      </c>
      <c r="C7107" s="270">
        <v>0</v>
      </c>
      <c r="D7107" s="270">
        <v>0</v>
      </c>
      <c r="E7107" s="270">
        <v>0</v>
      </c>
      <c r="F7107" s="270">
        <v>0</v>
      </c>
      <c r="G7107" s="270">
        <v>0</v>
      </c>
      <c r="H7107" s="270">
        <v>0</v>
      </c>
    </row>
    <row r="7108" spans="1:8">
      <c r="A7108" s="268">
        <v>42301</v>
      </c>
      <c r="B7108" s="269" t="s">
        <v>187</v>
      </c>
      <c r="C7108" s="270">
        <v>0</v>
      </c>
      <c r="D7108" s="270">
        <v>0</v>
      </c>
      <c r="E7108" s="270">
        <v>0</v>
      </c>
      <c r="F7108" s="270">
        <v>0</v>
      </c>
      <c r="G7108" s="270">
        <v>0</v>
      </c>
      <c r="H7108" s="270">
        <v>0</v>
      </c>
    </row>
    <row r="7109" spans="1:8">
      <c r="A7109" s="268">
        <v>42301</v>
      </c>
      <c r="B7109" s="269" t="s">
        <v>188</v>
      </c>
      <c r="C7109" s="270">
        <v>0</v>
      </c>
      <c r="D7109" s="270">
        <v>0</v>
      </c>
      <c r="E7109" s="270">
        <v>0</v>
      </c>
      <c r="F7109" s="270">
        <v>0</v>
      </c>
      <c r="G7109" s="270">
        <v>0</v>
      </c>
      <c r="H7109" s="270">
        <v>0</v>
      </c>
    </row>
    <row r="7110" spans="1:8">
      <c r="A7110" s="268">
        <v>42301</v>
      </c>
      <c r="B7110" s="269" t="s">
        <v>189</v>
      </c>
      <c r="C7110" s="270">
        <v>0</v>
      </c>
      <c r="D7110" s="270">
        <v>0</v>
      </c>
      <c r="E7110" s="270">
        <v>0</v>
      </c>
      <c r="F7110" s="270">
        <v>0</v>
      </c>
      <c r="G7110" s="270">
        <v>0</v>
      </c>
      <c r="H7110" s="270">
        <v>0</v>
      </c>
    </row>
    <row r="7111" spans="1:8">
      <c r="A7111" s="268">
        <v>42301</v>
      </c>
      <c r="B7111" s="269" t="s">
        <v>190</v>
      </c>
      <c r="C7111" s="270">
        <v>0</v>
      </c>
      <c r="D7111" s="270">
        <v>0</v>
      </c>
      <c r="E7111" s="270">
        <v>0</v>
      </c>
      <c r="F7111" s="270">
        <v>0</v>
      </c>
      <c r="G7111" s="270">
        <v>0</v>
      </c>
      <c r="H7111" s="270">
        <v>0</v>
      </c>
    </row>
    <row r="7112" spans="1:8">
      <c r="A7112" s="268">
        <v>42301</v>
      </c>
      <c r="B7112" s="269" t="s">
        <v>191</v>
      </c>
      <c r="C7112" s="270">
        <v>0</v>
      </c>
      <c r="D7112" s="270">
        <v>0</v>
      </c>
      <c r="E7112" s="270">
        <v>0</v>
      </c>
      <c r="F7112" s="270">
        <v>0</v>
      </c>
      <c r="G7112" s="270">
        <v>0</v>
      </c>
      <c r="H7112" s="270">
        <v>0</v>
      </c>
    </row>
    <row r="7113" spans="1:8">
      <c r="A7113" s="268">
        <v>42301</v>
      </c>
      <c r="B7113" s="269" t="s">
        <v>192</v>
      </c>
      <c r="C7113" s="270">
        <v>0</v>
      </c>
      <c r="D7113" s="270">
        <v>0</v>
      </c>
      <c r="E7113" s="270">
        <v>0</v>
      </c>
      <c r="F7113" s="270">
        <v>0</v>
      </c>
      <c r="G7113" s="270">
        <v>0</v>
      </c>
      <c r="H7113" s="270">
        <v>0</v>
      </c>
    </row>
    <row r="7114" spans="1:8">
      <c r="A7114" s="268">
        <v>42301</v>
      </c>
      <c r="B7114" s="269" t="s">
        <v>193</v>
      </c>
      <c r="C7114" s="270">
        <v>755.35419999999999</v>
      </c>
      <c r="D7114" s="270">
        <v>323.85509999999999</v>
      </c>
      <c r="E7114" s="270">
        <v>122.30395</v>
      </c>
      <c r="F7114" s="270">
        <v>10.290099999999999</v>
      </c>
      <c r="G7114" s="270">
        <v>144.23310000000001</v>
      </c>
      <c r="H7114" s="270">
        <v>1356.0364499999998</v>
      </c>
    </row>
    <row r="7115" spans="1:8">
      <c r="A7115" s="268">
        <v>42301</v>
      </c>
      <c r="B7115" s="269" t="s">
        <v>65</v>
      </c>
      <c r="C7115" s="270">
        <v>3921.1749499999996</v>
      </c>
      <c r="D7115" s="270">
        <v>1681.1903500000001</v>
      </c>
      <c r="E7115" s="270">
        <v>634.90239999999994</v>
      </c>
      <c r="F7115" s="270">
        <v>53.41825</v>
      </c>
      <c r="G7115" s="270">
        <v>748.74205000000006</v>
      </c>
      <c r="H7115" s="270">
        <v>7039.4279999999999</v>
      </c>
    </row>
    <row r="7116" spans="1:8">
      <c r="A7116" s="268">
        <v>42301</v>
      </c>
      <c r="B7116" s="269" t="s">
        <v>194</v>
      </c>
      <c r="C7116" s="270">
        <v>9469.6936000000005</v>
      </c>
      <c r="D7116" s="270">
        <v>4060.0989500000001</v>
      </c>
      <c r="E7116" s="270">
        <v>1533.2988500000001</v>
      </c>
      <c r="F7116" s="270">
        <v>129.00534999999999</v>
      </c>
      <c r="G7116" s="270">
        <v>1808.222</v>
      </c>
      <c r="H7116" s="270">
        <v>17000.318750000002</v>
      </c>
    </row>
    <row r="7117" spans="1:8">
      <c r="A7117" s="268">
        <v>42301</v>
      </c>
      <c r="B7117" s="269" t="s">
        <v>195</v>
      </c>
      <c r="C7117" s="270">
        <v>14379.494199999999</v>
      </c>
      <c r="D7117" s="270">
        <v>6165.1596499999996</v>
      </c>
      <c r="E7117" s="270">
        <v>2328.2766499999998</v>
      </c>
      <c r="F7117" s="270">
        <v>195.89099999999999</v>
      </c>
      <c r="G7117" s="270">
        <v>2745.7397000000001</v>
      </c>
      <c r="H7117" s="270">
        <v>25814.5612</v>
      </c>
    </row>
    <row r="7118" spans="1:8">
      <c r="A7118" s="268">
        <v>42301</v>
      </c>
      <c r="B7118" s="269" t="s">
        <v>196</v>
      </c>
      <c r="C7118" s="270">
        <v>16801.0694</v>
      </c>
      <c r="D7118" s="270">
        <v>7203.4014999999999</v>
      </c>
      <c r="E7118" s="270">
        <v>2720.3697499999998</v>
      </c>
      <c r="F7118" s="270">
        <v>228.88034999999999</v>
      </c>
      <c r="G7118" s="270">
        <v>3208.1354499999998</v>
      </c>
      <c r="H7118" s="270">
        <v>30161.856450000003</v>
      </c>
    </row>
    <row r="7119" spans="1:8">
      <c r="A7119" s="268">
        <v>42301</v>
      </c>
      <c r="B7119" s="269" t="s">
        <v>197</v>
      </c>
      <c r="C7119" s="270">
        <v>18278.452700000002</v>
      </c>
      <c r="D7119" s="270">
        <v>7836.8248999999996</v>
      </c>
      <c r="E7119" s="270">
        <v>2959.5826999999999</v>
      </c>
      <c r="F7119" s="270">
        <v>249.00665000000001</v>
      </c>
      <c r="G7119" s="270">
        <v>3490.2385499999996</v>
      </c>
      <c r="H7119" s="270">
        <v>32814.105499999998</v>
      </c>
    </row>
    <row r="7120" spans="1:8">
      <c r="A7120" s="268">
        <v>42301</v>
      </c>
      <c r="B7120" s="269" t="s">
        <v>198</v>
      </c>
      <c r="C7120" s="270">
        <v>18122.939249999999</v>
      </c>
      <c r="D7120" s="270">
        <v>7770.1483500000004</v>
      </c>
      <c r="E7120" s="270">
        <v>2934.4022999999997</v>
      </c>
      <c r="F7120" s="270">
        <v>246.88844999999998</v>
      </c>
      <c r="G7120" s="270">
        <v>3460.5437999999999</v>
      </c>
      <c r="H7120" s="270">
        <v>32534.922149999999</v>
      </c>
    </row>
    <row r="7121" spans="1:8">
      <c r="A7121" s="268">
        <v>42301</v>
      </c>
      <c r="B7121" s="269" t="s">
        <v>199</v>
      </c>
      <c r="C7121" s="270">
        <v>15751.35</v>
      </c>
      <c r="D7121" s="270">
        <v>6753.3375500000002</v>
      </c>
      <c r="E7121" s="270">
        <v>2550.4029</v>
      </c>
      <c r="F7121" s="270">
        <v>214.57995</v>
      </c>
      <c r="G7121" s="270">
        <v>3007.6927000000001</v>
      </c>
      <c r="H7121" s="270">
        <v>28277.363099999995</v>
      </c>
    </row>
    <row r="7122" spans="1:8">
      <c r="A7122" s="268">
        <v>42301</v>
      </c>
      <c r="B7122" s="269" t="s">
        <v>200</v>
      </c>
      <c r="C7122" s="270">
        <v>9919.57395</v>
      </c>
      <c r="D7122" s="270">
        <v>4252.9835000000003</v>
      </c>
      <c r="E7122" s="270">
        <v>1606.1421499999999</v>
      </c>
      <c r="F7122" s="270">
        <v>135.13385</v>
      </c>
      <c r="G7122" s="270">
        <v>1894.1255499999997</v>
      </c>
      <c r="H7122" s="270">
        <v>17807.958999999999</v>
      </c>
    </row>
    <row r="7123" spans="1:8">
      <c r="A7123" s="268">
        <v>42301</v>
      </c>
      <c r="B7123" s="269" t="s">
        <v>201</v>
      </c>
      <c r="C7123" s="270">
        <v>3432.4164500000002</v>
      </c>
      <c r="D7123" s="270">
        <v>1471.6372999999999</v>
      </c>
      <c r="E7123" s="270">
        <v>555.76485000000002</v>
      </c>
      <c r="F7123" s="270">
        <v>46.759349999999998</v>
      </c>
      <c r="G7123" s="270">
        <v>655.41375000000005</v>
      </c>
      <c r="H7123" s="270">
        <v>6161.9917000000005</v>
      </c>
    </row>
    <row r="7124" spans="1:8">
      <c r="A7124" s="268">
        <v>42301</v>
      </c>
      <c r="B7124" s="269" t="s">
        <v>202</v>
      </c>
      <c r="C7124" s="270">
        <v>427.66390000000001</v>
      </c>
      <c r="D7124" s="270">
        <v>183.35945000000001</v>
      </c>
      <c r="E7124" s="270">
        <v>69.246099999999998</v>
      </c>
      <c r="F7124" s="270">
        <v>5.8258999999999999</v>
      </c>
      <c r="G7124" s="270">
        <v>81.661199999999994</v>
      </c>
      <c r="H7124" s="270">
        <v>767.75655000000006</v>
      </c>
    </row>
    <row r="7125" spans="1:8">
      <c r="A7125" s="268">
        <v>42301</v>
      </c>
      <c r="B7125" s="269" t="s">
        <v>203</v>
      </c>
      <c r="C7125" s="270">
        <v>27.770349999999997</v>
      </c>
      <c r="D7125" s="270">
        <v>11.906799999999999</v>
      </c>
      <c r="E7125" s="270">
        <v>4.4965000000000002</v>
      </c>
      <c r="F7125" s="270">
        <v>0.37824999999999998</v>
      </c>
      <c r="G7125" s="270">
        <v>5.3022999999999998</v>
      </c>
      <c r="H7125" s="270">
        <v>49.854199999999999</v>
      </c>
    </row>
    <row r="7126" spans="1:8">
      <c r="A7126" s="268">
        <v>42301</v>
      </c>
      <c r="B7126" s="269" t="s">
        <v>204</v>
      </c>
      <c r="C7126" s="270">
        <v>0</v>
      </c>
      <c r="D7126" s="270">
        <v>0</v>
      </c>
      <c r="E7126" s="270">
        <v>0</v>
      </c>
      <c r="F7126" s="270">
        <v>0</v>
      </c>
      <c r="G7126" s="270">
        <v>0</v>
      </c>
      <c r="H7126" s="270">
        <v>0</v>
      </c>
    </row>
    <row r="7127" spans="1:8">
      <c r="A7127" s="268">
        <v>42301</v>
      </c>
      <c r="B7127" s="269" t="s">
        <v>205</v>
      </c>
      <c r="C7127" s="270">
        <v>0</v>
      </c>
      <c r="D7127" s="270">
        <v>0</v>
      </c>
      <c r="E7127" s="270">
        <v>0</v>
      </c>
      <c r="F7127" s="270">
        <v>0</v>
      </c>
      <c r="G7127" s="270">
        <v>0</v>
      </c>
      <c r="H7127" s="270">
        <v>0</v>
      </c>
    </row>
    <row r="7128" spans="1:8">
      <c r="A7128" s="268">
        <v>42301</v>
      </c>
      <c r="B7128" s="269" t="s">
        <v>71</v>
      </c>
      <c r="C7128" s="270">
        <v>0</v>
      </c>
      <c r="D7128" s="270">
        <v>0</v>
      </c>
      <c r="E7128" s="270">
        <v>0</v>
      </c>
      <c r="F7128" s="270">
        <v>0</v>
      </c>
      <c r="G7128" s="270">
        <v>0</v>
      </c>
      <c r="H7128" s="270">
        <v>0</v>
      </c>
    </row>
    <row r="7129" spans="1:8">
      <c r="A7129" s="268">
        <v>42301</v>
      </c>
      <c r="B7129" s="269" t="s">
        <v>206</v>
      </c>
      <c r="C7129" s="270">
        <v>0</v>
      </c>
      <c r="D7129" s="270">
        <v>0</v>
      </c>
      <c r="E7129" s="270">
        <v>0</v>
      </c>
      <c r="F7129" s="270">
        <v>0</v>
      </c>
      <c r="G7129" s="270">
        <v>0</v>
      </c>
      <c r="H7129" s="270">
        <v>0</v>
      </c>
    </row>
    <row r="7130" spans="1:8">
      <c r="A7130" s="268">
        <v>42302</v>
      </c>
      <c r="B7130" s="269" t="s">
        <v>185</v>
      </c>
      <c r="C7130" s="270">
        <v>0</v>
      </c>
      <c r="D7130" s="270">
        <v>0</v>
      </c>
      <c r="E7130" s="270">
        <v>0</v>
      </c>
      <c r="F7130" s="270">
        <v>0</v>
      </c>
      <c r="G7130" s="270">
        <v>0</v>
      </c>
      <c r="H7130" s="270">
        <v>0</v>
      </c>
    </row>
    <row r="7131" spans="1:8">
      <c r="A7131" s="268">
        <v>42302</v>
      </c>
      <c r="B7131" s="269" t="s">
        <v>186</v>
      </c>
      <c r="C7131" s="270">
        <v>0</v>
      </c>
      <c r="D7131" s="270">
        <v>0</v>
      </c>
      <c r="E7131" s="270">
        <v>0</v>
      </c>
      <c r="F7131" s="270">
        <v>0</v>
      </c>
      <c r="G7131" s="270">
        <v>0</v>
      </c>
      <c r="H7131" s="270">
        <v>0</v>
      </c>
    </row>
    <row r="7132" spans="1:8">
      <c r="A7132" s="268">
        <v>42302</v>
      </c>
      <c r="B7132" s="269" t="s">
        <v>187</v>
      </c>
      <c r="C7132" s="270">
        <v>0</v>
      </c>
      <c r="D7132" s="270">
        <v>0</v>
      </c>
      <c r="E7132" s="270">
        <v>0</v>
      </c>
      <c r="F7132" s="270">
        <v>0</v>
      </c>
      <c r="G7132" s="270">
        <v>0</v>
      </c>
      <c r="H7132" s="270">
        <v>0</v>
      </c>
    </row>
    <row r="7133" spans="1:8">
      <c r="A7133" s="268">
        <v>42302</v>
      </c>
      <c r="B7133" s="269" t="s">
        <v>188</v>
      </c>
      <c r="C7133" s="270">
        <v>0</v>
      </c>
      <c r="D7133" s="270">
        <v>0</v>
      </c>
      <c r="E7133" s="270">
        <v>0</v>
      </c>
      <c r="F7133" s="270">
        <v>0</v>
      </c>
      <c r="G7133" s="270">
        <v>0</v>
      </c>
      <c r="H7133" s="270">
        <v>0</v>
      </c>
    </row>
    <row r="7134" spans="1:8">
      <c r="A7134" s="268">
        <v>42302</v>
      </c>
      <c r="B7134" s="269" t="s">
        <v>189</v>
      </c>
      <c r="C7134" s="270">
        <v>0</v>
      </c>
      <c r="D7134" s="270">
        <v>0</v>
      </c>
      <c r="E7134" s="270">
        <v>0</v>
      </c>
      <c r="F7134" s="270">
        <v>0</v>
      </c>
      <c r="G7134" s="270">
        <v>0</v>
      </c>
      <c r="H7134" s="270">
        <v>0</v>
      </c>
    </row>
    <row r="7135" spans="1:8">
      <c r="A7135" s="268">
        <v>42302</v>
      </c>
      <c r="B7135" s="269" t="s">
        <v>190</v>
      </c>
      <c r="C7135" s="270">
        <v>0</v>
      </c>
      <c r="D7135" s="270">
        <v>0</v>
      </c>
      <c r="E7135" s="270">
        <v>0</v>
      </c>
      <c r="F7135" s="270">
        <v>0</v>
      </c>
      <c r="G7135" s="270">
        <v>0</v>
      </c>
      <c r="H7135" s="270">
        <v>0</v>
      </c>
    </row>
    <row r="7136" spans="1:8">
      <c r="A7136" s="268">
        <v>42302</v>
      </c>
      <c r="B7136" s="269" t="s">
        <v>191</v>
      </c>
      <c r="C7136" s="270">
        <v>11.107799999999999</v>
      </c>
      <c r="D7136" s="270">
        <v>4.7625500000000001</v>
      </c>
      <c r="E7136" s="270">
        <v>1.7986</v>
      </c>
      <c r="F7136" s="270">
        <v>0.15129999999999999</v>
      </c>
      <c r="G7136" s="270">
        <v>2.1207500000000001</v>
      </c>
      <c r="H7136" s="270">
        <v>19.940999999999999</v>
      </c>
    </row>
    <row r="7137" spans="1:8">
      <c r="A7137" s="268">
        <v>42302</v>
      </c>
      <c r="B7137" s="269" t="s">
        <v>192</v>
      </c>
      <c r="C7137" s="270">
        <v>855.32695000000001</v>
      </c>
      <c r="D7137" s="270">
        <v>366.71890000000002</v>
      </c>
      <c r="E7137" s="270">
        <v>138.49135000000001</v>
      </c>
      <c r="F7137" s="270">
        <v>11.6518</v>
      </c>
      <c r="G7137" s="270">
        <v>163.32325</v>
      </c>
      <c r="H7137" s="270">
        <v>1535.51225</v>
      </c>
    </row>
    <row r="7138" spans="1:8">
      <c r="A7138" s="268">
        <v>42302</v>
      </c>
      <c r="B7138" s="269" t="s">
        <v>193</v>
      </c>
      <c r="C7138" s="270">
        <v>3337.9976000000001</v>
      </c>
      <c r="D7138" s="270">
        <v>1431.1551999999999</v>
      </c>
      <c r="E7138" s="270">
        <v>540.47675000000004</v>
      </c>
      <c r="F7138" s="270">
        <v>45.473299999999995</v>
      </c>
      <c r="G7138" s="270">
        <v>637.38525000000004</v>
      </c>
      <c r="H7138" s="270">
        <v>5992.4880999999987</v>
      </c>
    </row>
    <row r="7139" spans="1:8">
      <c r="A7139" s="268">
        <v>42302</v>
      </c>
      <c r="B7139" s="269" t="s">
        <v>65</v>
      </c>
      <c r="C7139" s="270">
        <v>6092.8178499999995</v>
      </c>
      <c r="D7139" s="270">
        <v>2612.2752499999997</v>
      </c>
      <c r="E7139" s="270">
        <v>986.52785000000006</v>
      </c>
      <c r="F7139" s="270">
        <v>83.002499999999998</v>
      </c>
      <c r="G7139" s="270">
        <v>1163.4128499999999</v>
      </c>
      <c r="H7139" s="270">
        <v>10938.036299999998</v>
      </c>
    </row>
    <row r="7140" spans="1:8">
      <c r="A7140" s="268">
        <v>42302</v>
      </c>
      <c r="B7140" s="269" t="s">
        <v>194</v>
      </c>
      <c r="C7140" s="270">
        <v>7903.44535</v>
      </c>
      <c r="D7140" s="270">
        <v>3388.5751500000001</v>
      </c>
      <c r="E7140" s="270">
        <v>1279.69795</v>
      </c>
      <c r="F7140" s="270">
        <v>107.66865</v>
      </c>
      <c r="G7140" s="270">
        <v>1509.1495</v>
      </c>
      <c r="H7140" s="270">
        <v>14188.536599999999</v>
      </c>
    </row>
    <row r="7141" spans="1:8">
      <c r="A7141" s="268">
        <v>42302</v>
      </c>
      <c r="B7141" s="269" t="s">
        <v>195</v>
      </c>
      <c r="C7141" s="270">
        <v>8408.8655499999986</v>
      </c>
      <c r="D7141" s="270">
        <v>3605.2724499999999</v>
      </c>
      <c r="E7141" s="270">
        <v>1361.5334</v>
      </c>
      <c r="F7141" s="270">
        <v>114.55365</v>
      </c>
      <c r="G7141" s="270">
        <v>1605.6585</v>
      </c>
      <c r="H7141" s="270">
        <v>15095.883549999997</v>
      </c>
    </row>
    <row r="7142" spans="1:8">
      <c r="A7142" s="268">
        <v>42302</v>
      </c>
      <c r="B7142" s="269" t="s">
        <v>196</v>
      </c>
      <c r="C7142" s="270">
        <v>6626.0083999999997</v>
      </c>
      <c r="D7142" s="270">
        <v>2840.8784999999998</v>
      </c>
      <c r="E7142" s="270">
        <v>1072.8598</v>
      </c>
      <c r="F7142" s="270">
        <v>90.265749999999997</v>
      </c>
      <c r="G7142" s="270">
        <v>1265.2249999999999</v>
      </c>
      <c r="H7142" s="270">
        <v>11895.237449999999</v>
      </c>
    </row>
    <row r="7143" spans="1:8">
      <c r="A7143" s="268">
        <v>42302</v>
      </c>
      <c r="B7143" s="269" t="s">
        <v>197</v>
      </c>
      <c r="C7143" s="270">
        <v>6898.1579999999994</v>
      </c>
      <c r="D7143" s="270">
        <v>2957.5622499999999</v>
      </c>
      <c r="E7143" s="270">
        <v>1116.9255000000001</v>
      </c>
      <c r="F7143" s="270">
        <v>93.97345</v>
      </c>
      <c r="G7143" s="270">
        <v>1317.1914499999998</v>
      </c>
      <c r="H7143" s="270">
        <v>12383.810650000001</v>
      </c>
    </row>
    <row r="7144" spans="1:8">
      <c r="A7144" s="268">
        <v>42302</v>
      </c>
      <c r="B7144" s="269" t="s">
        <v>198</v>
      </c>
      <c r="C7144" s="270">
        <v>5559.6264499999997</v>
      </c>
      <c r="D7144" s="270">
        <v>2383.6711500000001</v>
      </c>
      <c r="E7144" s="270">
        <v>900.19505000000004</v>
      </c>
      <c r="F7144" s="270">
        <v>75.738399999999999</v>
      </c>
      <c r="G7144" s="270">
        <v>1061.6007</v>
      </c>
      <c r="H7144" s="270">
        <v>9980.8317499999994</v>
      </c>
    </row>
    <row r="7145" spans="1:8">
      <c r="A7145" s="268">
        <v>42302</v>
      </c>
      <c r="B7145" s="269" t="s">
        <v>199</v>
      </c>
      <c r="C7145" s="270">
        <v>3376.8757500000002</v>
      </c>
      <c r="D7145" s="270">
        <v>1447.82455</v>
      </c>
      <c r="E7145" s="270">
        <v>546.77184999999997</v>
      </c>
      <c r="F7145" s="270">
        <v>46.002850000000002</v>
      </c>
      <c r="G7145" s="270">
        <v>644.80829999999992</v>
      </c>
      <c r="H7145" s="270">
        <v>6062.283300000001</v>
      </c>
    </row>
    <row r="7146" spans="1:8">
      <c r="A7146" s="268">
        <v>42302</v>
      </c>
      <c r="B7146" s="269" t="s">
        <v>200</v>
      </c>
      <c r="C7146" s="270">
        <v>1377.4096999999999</v>
      </c>
      <c r="D7146" s="270">
        <v>590.55959999999993</v>
      </c>
      <c r="E7146" s="270">
        <v>223.02554999999998</v>
      </c>
      <c r="F7146" s="270">
        <v>18.764600000000002</v>
      </c>
      <c r="G7146" s="270">
        <v>263.0138</v>
      </c>
      <c r="H7146" s="270">
        <v>2472.7732499999997</v>
      </c>
    </row>
    <row r="7147" spans="1:8">
      <c r="A7147" s="268">
        <v>42302</v>
      </c>
      <c r="B7147" s="269" t="s">
        <v>201</v>
      </c>
      <c r="C7147" s="270">
        <v>205.50109999999998</v>
      </c>
      <c r="D7147" s="270">
        <v>88.107600000000005</v>
      </c>
      <c r="E7147" s="270">
        <v>33.274099999999997</v>
      </c>
      <c r="F7147" s="270">
        <v>2.7999000000000001</v>
      </c>
      <c r="G7147" s="270">
        <v>39.240249999999996</v>
      </c>
      <c r="H7147" s="270">
        <v>368.92295000000001</v>
      </c>
    </row>
    <row r="7148" spans="1:8">
      <c r="A7148" s="268">
        <v>42302</v>
      </c>
      <c r="B7148" s="269" t="s">
        <v>202</v>
      </c>
      <c r="C7148" s="270">
        <v>5.5538999999999996</v>
      </c>
      <c r="D7148" s="270">
        <v>2.3816999999999999</v>
      </c>
      <c r="E7148" s="270">
        <v>0.89929999999999999</v>
      </c>
      <c r="F7148" s="270">
        <v>7.5649999999999995E-2</v>
      </c>
      <c r="G7148" s="270">
        <v>1.0608</v>
      </c>
      <c r="H7148" s="270">
        <v>9.9713499999999993</v>
      </c>
    </row>
    <row r="7149" spans="1:8">
      <c r="A7149" s="268">
        <v>42302</v>
      </c>
      <c r="B7149" s="269" t="s">
        <v>203</v>
      </c>
      <c r="C7149" s="270">
        <v>0</v>
      </c>
      <c r="D7149" s="270">
        <v>0</v>
      </c>
      <c r="E7149" s="270">
        <v>0</v>
      </c>
      <c r="F7149" s="270">
        <v>0</v>
      </c>
      <c r="G7149" s="270">
        <v>0</v>
      </c>
      <c r="H7149" s="270">
        <v>0</v>
      </c>
    </row>
    <row r="7150" spans="1:8">
      <c r="A7150" s="268">
        <v>42302</v>
      </c>
      <c r="B7150" s="269" t="s">
        <v>204</v>
      </c>
      <c r="C7150" s="270">
        <v>0</v>
      </c>
      <c r="D7150" s="270">
        <v>0</v>
      </c>
      <c r="E7150" s="270">
        <v>0</v>
      </c>
      <c r="F7150" s="270">
        <v>0</v>
      </c>
      <c r="G7150" s="270">
        <v>0</v>
      </c>
      <c r="H7150" s="270">
        <v>0</v>
      </c>
    </row>
    <row r="7151" spans="1:8">
      <c r="A7151" s="268">
        <v>42302</v>
      </c>
      <c r="B7151" s="269" t="s">
        <v>205</v>
      </c>
      <c r="C7151" s="270">
        <v>0</v>
      </c>
      <c r="D7151" s="270">
        <v>0</v>
      </c>
      <c r="E7151" s="270">
        <v>0</v>
      </c>
      <c r="F7151" s="270">
        <v>0</v>
      </c>
      <c r="G7151" s="270">
        <v>0</v>
      </c>
      <c r="H7151" s="270">
        <v>0</v>
      </c>
    </row>
    <row r="7152" spans="1:8">
      <c r="A7152" s="268">
        <v>42302</v>
      </c>
      <c r="B7152" s="269" t="s">
        <v>71</v>
      </c>
      <c r="C7152" s="270">
        <v>0</v>
      </c>
      <c r="D7152" s="270">
        <v>0</v>
      </c>
      <c r="E7152" s="270">
        <v>0</v>
      </c>
      <c r="F7152" s="270">
        <v>0</v>
      </c>
      <c r="G7152" s="270">
        <v>0</v>
      </c>
      <c r="H7152" s="270">
        <v>0</v>
      </c>
    </row>
    <row r="7153" spans="1:8">
      <c r="A7153" s="268">
        <v>42302</v>
      </c>
      <c r="B7153" s="269" t="s">
        <v>206</v>
      </c>
      <c r="C7153" s="270">
        <v>0</v>
      </c>
      <c r="D7153" s="270">
        <v>0</v>
      </c>
      <c r="E7153" s="270">
        <v>0</v>
      </c>
      <c r="F7153" s="270">
        <v>0</v>
      </c>
      <c r="G7153" s="270">
        <v>0</v>
      </c>
      <c r="H7153" s="270">
        <v>0</v>
      </c>
    </row>
    <row r="7154" spans="1:8">
      <c r="A7154" s="268">
        <v>42303</v>
      </c>
      <c r="B7154" s="269" t="s">
        <v>185</v>
      </c>
      <c r="C7154" s="270">
        <v>0</v>
      </c>
      <c r="D7154" s="270">
        <v>0</v>
      </c>
      <c r="E7154" s="270">
        <v>0</v>
      </c>
      <c r="F7154" s="270">
        <v>0</v>
      </c>
      <c r="G7154" s="270">
        <v>0</v>
      </c>
      <c r="H7154" s="270">
        <v>0</v>
      </c>
    </row>
    <row r="7155" spans="1:8">
      <c r="A7155" s="268">
        <v>42303</v>
      </c>
      <c r="B7155" s="269" t="s">
        <v>186</v>
      </c>
      <c r="C7155" s="270">
        <v>0</v>
      </c>
      <c r="D7155" s="270">
        <v>0</v>
      </c>
      <c r="E7155" s="270">
        <v>0</v>
      </c>
      <c r="F7155" s="270">
        <v>0</v>
      </c>
      <c r="G7155" s="270">
        <v>0</v>
      </c>
      <c r="H7155" s="270">
        <v>0</v>
      </c>
    </row>
    <row r="7156" spans="1:8">
      <c r="A7156" s="268">
        <v>42303</v>
      </c>
      <c r="B7156" s="269" t="s">
        <v>187</v>
      </c>
      <c r="C7156" s="270">
        <v>0</v>
      </c>
      <c r="D7156" s="270">
        <v>0</v>
      </c>
      <c r="E7156" s="270">
        <v>0</v>
      </c>
      <c r="F7156" s="270">
        <v>0</v>
      </c>
      <c r="G7156" s="270">
        <v>0</v>
      </c>
      <c r="H7156" s="270">
        <v>0</v>
      </c>
    </row>
    <row r="7157" spans="1:8">
      <c r="A7157" s="268">
        <v>42303</v>
      </c>
      <c r="B7157" s="269" t="s">
        <v>188</v>
      </c>
      <c r="C7157" s="270">
        <v>0</v>
      </c>
      <c r="D7157" s="270">
        <v>0</v>
      </c>
      <c r="E7157" s="270">
        <v>0</v>
      </c>
      <c r="F7157" s="270">
        <v>0</v>
      </c>
      <c r="G7157" s="270">
        <v>0</v>
      </c>
      <c r="H7157" s="270">
        <v>0</v>
      </c>
    </row>
    <row r="7158" spans="1:8">
      <c r="A7158" s="268">
        <v>42303</v>
      </c>
      <c r="B7158" s="269" t="s">
        <v>189</v>
      </c>
      <c r="C7158" s="270">
        <v>0</v>
      </c>
      <c r="D7158" s="270">
        <v>0</v>
      </c>
      <c r="E7158" s="270">
        <v>0</v>
      </c>
      <c r="F7158" s="270">
        <v>0</v>
      </c>
      <c r="G7158" s="270">
        <v>0</v>
      </c>
      <c r="H7158" s="270">
        <v>0</v>
      </c>
    </row>
    <row r="7159" spans="1:8">
      <c r="A7159" s="268">
        <v>42303</v>
      </c>
      <c r="B7159" s="269" t="s">
        <v>190</v>
      </c>
      <c r="C7159" s="270">
        <v>0</v>
      </c>
      <c r="D7159" s="270">
        <v>0</v>
      </c>
      <c r="E7159" s="270">
        <v>0</v>
      </c>
      <c r="F7159" s="270">
        <v>0</v>
      </c>
      <c r="G7159" s="270">
        <v>0</v>
      </c>
      <c r="H7159" s="270">
        <v>0</v>
      </c>
    </row>
    <row r="7160" spans="1:8">
      <c r="A7160" s="268">
        <v>42303</v>
      </c>
      <c r="B7160" s="269" t="s">
        <v>191</v>
      </c>
      <c r="C7160" s="270">
        <v>0</v>
      </c>
      <c r="D7160" s="270">
        <v>0</v>
      </c>
      <c r="E7160" s="270">
        <v>0</v>
      </c>
      <c r="F7160" s="270">
        <v>0</v>
      </c>
      <c r="G7160" s="270">
        <v>0</v>
      </c>
      <c r="H7160" s="270">
        <v>0</v>
      </c>
    </row>
    <row r="7161" spans="1:8">
      <c r="A7161" s="268">
        <v>42303</v>
      </c>
      <c r="B7161" s="269" t="s">
        <v>192</v>
      </c>
      <c r="C7161" s="270">
        <v>927.53019999999992</v>
      </c>
      <c r="D7161" s="270">
        <v>397.67505</v>
      </c>
      <c r="E7161" s="270">
        <v>150.18225000000001</v>
      </c>
      <c r="F7161" s="270">
        <v>12.636099999999999</v>
      </c>
      <c r="G7161" s="270">
        <v>177.11025000000001</v>
      </c>
      <c r="H7161" s="270">
        <v>1665.1338499999999</v>
      </c>
    </row>
    <row r="7162" spans="1:8">
      <c r="A7162" s="268">
        <v>42303</v>
      </c>
      <c r="B7162" s="269" t="s">
        <v>193</v>
      </c>
      <c r="C7162" s="270">
        <v>4559.8938500000004</v>
      </c>
      <c r="D7162" s="270">
        <v>1955.0390999999997</v>
      </c>
      <c r="E7162" s="270">
        <v>738.32190000000003</v>
      </c>
      <c r="F7162" s="270">
        <v>62.118850000000002</v>
      </c>
      <c r="G7162" s="270">
        <v>870.70344999999998</v>
      </c>
      <c r="H7162" s="270">
        <v>8186.0771500000001</v>
      </c>
    </row>
    <row r="7163" spans="1:8">
      <c r="A7163" s="268">
        <v>42303</v>
      </c>
      <c r="B7163" s="269" t="s">
        <v>65</v>
      </c>
      <c r="C7163" s="270">
        <v>10197.27745</v>
      </c>
      <c r="D7163" s="270">
        <v>4372.0481</v>
      </c>
      <c r="E7163" s="270">
        <v>1651.10715</v>
      </c>
      <c r="F7163" s="270">
        <v>138.91719999999998</v>
      </c>
      <c r="G7163" s="270">
        <v>1947.1528000000001</v>
      </c>
      <c r="H7163" s="270">
        <v>18306.502700000001</v>
      </c>
    </row>
    <row r="7164" spans="1:8">
      <c r="A7164" s="268">
        <v>42303</v>
      </c>
      <c r="B7164" s="269" t="s">
        <v>194</v>
      </c>
      <c r="C7164" s="270">
        <v>14290.6284</v>
      </c>
      <c r="D7164" s="270">
        <v>6127.0583999999999</v>
      </c>
      <c r="E7164" s="270">
        <v>2313.8878500000001</v>
      </c>
      <c r="F7164" s="270">
        <v>194.6806</v>
      </c>
      <c r="G7164" s="270">
        <v>2728.77115</v>
      </c>
      <c r="H7164" s="270">
        <v>25655.026400000002</v>
      </c>
    </row>
    <row r="7165" spans="1:8">
      <c r="A7165" s="268">
        <v>42303</v>
      </c>
      <c r="B7165" s="269" t="s">
        <v>195</v>
      </c>
      <c r="C7165" s="270">
        <v>16506.70335</v>
      </c>
      <c r="D7165" s="270">
        <v>7077.1935000000003</v>
      </c>
      <c r="E7165" s="270">
        <v>2672.70685</v>
      </c>
      <c r="F7165" s="270">
        <v>224.87004999999999</v>
      </c>
      <c r="G7165" s="270">
        <v>3151.9266499999999</v>
      </c>
      <c r="H7165" s="270">
        <v>29633.400399999999</v>
      </c>
    </row>
    <row r="7166" spans="1:8">
      <c r="A7166" s="268">
        <v>42303</v>
      </c>
      <c r="B7166" s="269" t="s">
        <v>196</v>
      </c>
      <c r="C7166" s="270">
        <v>17739.70825</v>
      </c>
      <c r="D7166" s="270">
        <v>7605.8399500000005</v>
      </c>
      <c r="E7166" s="270">
        <v>2872.3505999999998</v>
      </c>
      <c r="F7166" s="270">
        <v>241.6669</v>
      </c>
      <c r="G7166" s="270">
        <v>3387.36645</v>
      </c>
      <c r="H7166" s="270">
        <v>31846.932149999997</v>
      </c>
    </row>
    <row r="7167" spans="1:8">
      <c r="A7167" s="268">
        <v>42303</v>
      </c>
      <c r="B7167" s="269" t="s">
        <v>197</v>
      </c>
      <c r="C7167" s="270">
        <v>17406.463199999998</v>
      </c>
      <c r="D7167" s="270">
        <v>7462.9625999999998</v>
      </c>
      <c r="E7167" s="270">
        <v>2818.3925999999997</v>
      </c>
      <c r="F7167" s="270">
        <v>237.12789999999998</v>
      </c>
      <c r="G7167" s="270">
        <v>3323.7337499999999</v>
      </c>
      <c r="H7167" s="270">
        <v>31248.680050000003</v>
      </c>
    </row>
    <row r="7168" spans="1:8">
      <c r="A7168" s="268">
        <v>42303</v>
      </c>
      <c r="B7168" s="269" t="s">
        <v>198</v>
      </c>
      <c r="C7168" s="270">
        <v>13718.5597</v>
      </c>
      <c r="D7168" s="270">
        <v>5881.7857999999997</v>
      </c>
      <c r="E7168" s="270">
        <v>2221.2608</v>
      </c>
      <c r="F7168" s="270">
        <v>186.88694999999998</v>
      </c>
      <c r="G7168" s="270">
        <v>2619.5351000000001</v>
      </c>
      <c r="H7168" s="270">
        <v>24628.028349999997</v>
      </c>
    </row>
    <row r="7169" spans="1:8">
      <c r="A7169" s="268">
        <v>42303</v>
      </c>
      <c r="B7169" s="269" t="s">
        <v>199</v>
      </c>
      <c r="C7169" s="270">
        <v>8603.2588500000002</v>
      </c>
      <c r="D7169" s="270">
        <v>3688.6183500000002</v>
      </c>
      <c r="E7169" s="270">
        <v>1393.0089</v>
      </c>
      <c r="F7169" s="270">
        <v>117.20224999999999</v>
      </c>
      <c r="G7169" s="270">
        <v>1642.7771500000001</v>
      </c>
      <c r="H7169" s="270">
        <v>15444.8655</v>
      </c>
    </row>
    <row r="7170" spans="1:8">
      <c r="A7170" s="268">
        <v>42303</v>
      </c>
      <c r="B7170" s="269" t="s">
        <v>200</v>
      </c>
      <c r="C7170" s="270">
        <v>3643.47145</v>
      </c>
      <c r="D7170" s="270">
        <v>1562.1257499999999</v>
      </c>
      <c r="E7170" s="270">
        <v>589.93824999999993</v>
      </c>
      <c r="F7170" s="270">
        <v>49.634899999999995</v>
      </c>
      <c r="G7170" s="270">
        <v>695.71480000000008</v>
      </c>
      <c r="H7170" s="270">
        <v>6540.8851500000001</v>
      </c>
    </row>
    <row r="7171" spans="1:8">
      <c r="A7171" s="268">
        <v>42303</v>
      </c>
      <c r="B7171" s="269" t="s">
        <v>201</v>
      </c>
      <c r="C7171" s="270">
        <v>655.38059999999996</v>
      </c>
      <c r="D7171" s="270">
        <v>280.99214999999998</v>
      </c>
      <c r="E7171" s="270">
        <v>106.11655</v>
      </c>
      <c r="F7171" s="270">
        <v>8.9283999999999999</v>
      </c>
      <c r="G7171" s="270">
        <v>125.1438</v>
      </c>
      <c r="H7171" s="270">
        <v>1176.5615</v>
      </c>
    </row>
    <row r="7172" spans="1:8">
      <c r="A7172" s="268">
        <v>42303</v>
      </c>
      <c r="B7172" s="269" t="s">
        <v>202</v>
      </c>
      <c r="C7172" s="270">
        <v>44.432899999999997</v>
      </c>
      <c r="D7172" s="270">
        <v>19.0502</v>
      </c>
      <c r="E7172" s="270">
        <v>7.1943999999999999</v>
      </c>
      <c r="F7172" s="270">
        <v>0.60519999999999996</v>
      </c>
      <c r="G7172" s="270">
        <v>8.4846999999999984</v>
      </c>
      <c r="H7172" s="270">
        <v>79.767400000000009</v>
      </c>
    </row>
    <row r="7173" spans="1:8">
      <c r="A7173" s="268">
        <v>42303</v>
      </c>
      <c r="B7173" s="269" t="s">
        <v>203</v>
      </c>
      <c r="C7173" s="270">
        <v>0</v>
      </c>
      <c r="D7173" s="270">
        <v>0</v>
      </c>
      <c r="E7173" s="270">
        <v>0</v>
      </c>
      <c r="F7173" s="270">
        <v>0</v>
      </c>
      <c r="G7173" s="270">
        <v>0</v>
      </c>
      <c r="H7173" s="270">
        <v>0</v>
      </c>
    </row>
    <row r="7174" spans="1:8">
      <c r="A7174" s="268">
        <v>42303</v>
      </c>
      <c r="B7174" s="269" t="s">
        <v>204</v>
      </c>
      <c r="C7174" s="270">
        <v>0</v>
      </c>
      <c r="D7174" s="270">
        <v>0</v>
      </c>
      <c r="E7174" s="270">
        <v>0</v>
      </c>
      <c r="F7174" s="270">
        <v>0</v>
      </c>
      <c r="G7174" s="270">
        <v>0</v>
      </c>
      <c r="H7174" s="270">
        <v>0</v>
      </c>
    </row>
    <row r="7175" spans="1:8">
      <c r="A7175" s="268">
        <v>42303</v>
      </c>
      <c r="B7175" s="269" t="s">
        <v>205</v>
      </c>
      <c r="C7175" s="270">
        <v>0</v>
      </c>
      <c r="D7175" s="270">
        <v>0</v>
      </c>
      <c r="E7175" s="270">
        <v>0</v>
      </c>
      <c r="F7175" s="270">
        <v>0</v>
      </c>
      <c r="G7175" s="270">
        <v>0</v>
      </c>
      <c r="H7175" s="270">
        <v>0</v>
      </c>
    </row>
    <row r="7176" spans="1:8">
      <c r="A7176" s="268">
        <v>42303</v>
      </c>
      <c r="B7176" s="269" t="s">
        <v>71</v>
      </c>
      <c r="C7176" s="270">
        <v>0</v>
      </c>
      <c r="D7176" s="270">
        <v>0</v>
      </c>
      <c r="E7176" s="270">
        <v>0</v>
      </c>
      <c r="F7176" s="270">
        <v>0</v>
      </c>
      <c r="G7176" s="270">
        <v>0</v>
      </c>
      <c r="H7176" s="270">
        <v>0</v>
      </c>
    </row>
    <row r="7177" spans="1:8">
      <c r="A7177" s="268">
        <v>42303</v>
      </c>
      <c r="B7177" s="269" t="s">
        <v>206</v>
      </c>
      <c r="C7177" s="270">
        <v>0</v>
      </c>
      <c r="D7177" s="270">
        <v>0</v>
      </c>
      <c r="E7177" s="270">
        <v>0</v>
      </c>
      <c r="F7177" s="270">
        <v>0</v>
      </c>
      <c r="G7177" s="270">
        <v>0</v>
      </c>
      <c r="H7177" s="270">
        <v>0</v>
      </c>
    </row>
    <row r="7178" spans="1:8">
      <c r="A7178" s="268">
        <v>42304</v>
      </c>
      <c r="B7178" s="269" t="s">
        <v>185</v>
      </c>
      <c r="C7178" s="270">
        <v>0</v>
      </c>
      <c r="D7178" s="270">
        <v>0</v>
      </c>
      <c r="E7178" s="270">
        <v>0</v>
      </c>
      <c r="F7178" s="270">
        <v>0</v>
      </c>
      <c r="G7178" s="270">
        <v>0</v>
      </c>
      <c r="H7178" s="270">
        <v>0</v>
      </c>
    </row>
    <row r="7179" spans="1:8">
      <c r="A7179" s="268">
        <v>42304</v>
      </c>
      <c r="B7179" s="269" t="s">
        <v>186</v>
      </c>
      <c r="C7179" s="270">
        <v>0</v>
      </c>
      <c r="D7179" s="270">
        <v>0</v>
      </c>
      <c r="E7179" s="270">
        <v>0</v>
      </c>
      <c r="F7179" s="270">
        <v>0</v>
      </c>
      <c r="G7179" s="270">
        <v>0</v>
      </c>
      <c r="H7179" s="270">
        <v>0</v>
      </c>
    </row>
    <row r="7180" spans="1:8">
      <c r="A7180" s="268">
        <v>42304</v>
      </c>
      <c r="B7180" s="269" t="s">
        <v>187</v>
      </c>
      <c r="C7180" s="270">
        <v>0</v>
      </c>
      <c r="D7180" s="270">
        <v>0</v>
      </c>
      <c r="E7180" s="270">
        <v>0</v>
      </c>
      <c r="F7180" s="270">
        <v>0</v>
      </c>
      <c r="G7180" s="270">
        <v>0</v>
      </c>
      <c r="H7180" s="270">
        <v>0</v>
      </c>
    </row>
    <row r="7181" spans="1:8">
      <c r="A7181" s="268">
        <v>42304</v>
      </c>
      <c r="B7181" s="269" t="s">
        <v>188</v>
      </c>
      <c r="C7181" s="270">
        <v>0</v>
      </c>
      <c r="D7181" s="270">
        <v>0</v>
      </c>
      <c r="E7181" s="270">
        <v>0</v>
      </c>
      <c r="F7181" s="270">
        <v>0</v>
      </c>
      <c r="G7181" s="270">
        <v>0</v>
      </c>
      <c r="H7181" s="270">
        <v>0</v>
      </c>
    </row>
    <row r="7182" spans="1:8">
      <c r="A7182" s="268">
        <v>42304</v>
      </c>
      <c r="B7182" s="269" t="s">
        <v>189</v>
      </c>
      <c r="C7182" s="270">
        <v>0</v>
      </c>
      <c r="D7182" s="270">
        <v>0</v>
      </c>
      <c r="E7182" s="270">
        <v>0</v>
      </c>
      <c r="F7182" s="270">
        <v>0</v>
      </c>
      <c r="G7182" s="270">
        <v>0</v>
      </c>
      <c r="H7182" s="270">
        <v>0</v>
      </c>
    </row>
    <row r="7183" spans="1:8">
      <c r="A7183" s="268">
        <v>42304</v>
      </c>
      <c r="B7183" s="269" t="s">
        <v>190</v>
      </c>
      <c r="C7183" s="270">
        <v>0</v>
      </c>
      <c r="D7183" s="270">
        <v>0</v>
      </c>
      <c r="E7183" s="270">
        <v>0</v>
      </c>
      <c r="F7183" s="270">
        <v>0</v>
      </c>
      <c r="G7183" s="270">
        <v>0</v>
      </c>
      <c r="H7183" s="270">
        <v>0</v>
      </c>
    </row>
    <row r="7184" spans="1:8">
      <c r="A7184" s="268">
        <v>42304</v>
      </c>
      <c r="B7184" s="269" t="s">
        <v>191</v>
      </c>
      <c r="C7184" s="270">
        <v>0</v>
      </c>
      <c r="D7184" s="270">
        <v>0</v>
      </c>
      <c r="E7184" s="270">
        <v>0</v>
      </c>
      <c r="F7184" s="270">
        <v>0</v>
      </c>
      <c r="G7184" s="270">
        <v>0</v>
      </c>
      <c r="H7184" s="270">
        <v>0</v>
      </c>
    </row>
    <row r="7185" spans="1:8">
      <c r="A7185" s="268">
        <v>42304</v>
      </c>
      <c r="B7185" s="269" t="s">
        <v>192</v>
      </c>
      <c r="C7185" s="270">
        <v>949.74664999999993</v>
      </c>
      <c r="D7185" s="270">
        <v>407.20015000000001</v>
      </c>
      <c r="E7185" s="270">
        <v>153.77945</v>
      </c>
      <c r="F7185" s="270">
        <v>12.938699999999999</v>
      </c>
      <c r="G7185" s="270">
        <v>181.3526</v>
      </c>
      <c r="H7185" s="270">
        <v>1705.0175499999998</v>
      </c>
    </row>
    <row r="7186" spans="1:8">
      <c r="A7186" s="268">
        <v>42304</v>
      </c>
      <c r="B7186" s="269" t="s">
        <v>193</v>
      </c>
      <c r="C7186" s="270">
        <v>4737.6237499999997</v>
      </c>
      <c r="D7186" s="270">
        <v>2031.2398999999998</v>
      </c>
      <c r="E7186" s="270">
        <v>767.09950000000003</v>
      </c>
      <c r="F7186" s="270">
        <v>64.540500000000009</v>
      </c>
      <c r="G7186" s="270">
        <v>904.64140000000009</v>
      </c>
      <c r="H7186" s="270">
        <v>8505.1450499999992</v>
      </c>
    </row>
    <row r="7187" spans="1:8">
      <c r="A7187" s="268">
        <v>42304</v>
      </c>
      <c r="B7187" s="269" t="s">
        <v>65</v>
      </c>
      <c r="C7187" s="270">
        <v>10175.061</v>
      </c>
      <c r="D7187" s="270">
        <v>4362.5230000000001</v>
      </c>
      <c r="E7187" s="270">
        <v>1647.5099500000001</v>
      </c>
      <c r="F7187" s="270">
        <v>138.6146</v>
      </c>
      <c r="G7187" s="270">
        <v>1942.9104500000001</v>
      </c>
      <c r="H7187" s="270">
        <v>18266.618999999999</v>
      </c>
    </row>
    <row r="7188" spans="1:8">
      <c r="A7188" s="268">
        <v>42304</v>
      </c>
      <c r="B7188" s="269" t="s">
        <v>194</v>
      </c>
      <c r="C7188" s="270">
        <v>14079.574250000001</v>
      </c>
      <c r="D7188" s="270">
        <v>6036.5699500000001</v>
      </c>
      <c r="E7188" s="270">
        <v>2279.7144499999999</v>
      </c>
      <c r="F7188" s="270">
        <v>191.80504999999999</v>
      </c>
      <c r="G7188" s="270">
        <v>2688.4701</v>
      </c>
      <c r="H7188" s="270">
        <v>25276.1338</v>
      </c>
    </row>
    <row r="7189" spans="1:8">
      <c r="A7189" s="268">
        <v>42304</v>
      </c>
      <c r="B7189" s="269" t="s">
        <v>195</v>
      </c>
      <c r="C7189" s="270">
        <v>15223.71335</v>
      </c>
      <c r="D7189" s="270">
        <v>6527.1151499999996</v>
      </c>
      <c r="E7189" s="270">
        <v>2464.9694</v>
      </c>
      <c r="F7189" s="270">
        <v>207.39234999999999</v>
      </c>
      <c r="G7189" s="270">
        <v>2906.9413500000001</v>
      </c>
      <c r="H7189" s="270">
        <v>27330.131600000001</v>
      </c>
    </row>
    <row r="7190" spans="1:8">
      <c r="A7190" s="268">
        <v>42304</v>
      </c>
      <c r="B7190" s="269" t="s">
        <v>196</v>
      </c>
      <c r="C7190" s="270">
        <v>16323.419550000001</v>
      </c>
      <c r="D7190" s="270">
        <v>6998.6109999999999</v>
      </c>
      <c r="E7190" s="270">
        <v>2643.0299500000001</v>
      </c>
      <c r="F7190" s="270">
        <v>222.37359999999998</v>
      </c>
      <c r="G7190" s="270">
        <v>3116.92875</v>
      </c>
      <c r="H7190" s="270">
        <v>29304.362849999998</v>
      </c>
    </row>
    <row r="7191" spans="1:8">
      <c r="A7191" s="268">
        <v>42304</v>
      </c>
      <c r="B7191" s="269" t="s">
        <v>197</v>
      </c>
      <c r="C7191" s="270">
        <v>14451.696599999999</v>
      </c>
      <c r="D7191" s="270">
        <v>6196.1157999999996</v>
      </c>
      <c r="E7191" s="270">
        <v>2339.9675499999998</v>
      </c>
      <c r="F7191" s="270">
        <v>196.87445</v>
      </c>
      <c r="G7191" s="270">
        <v>2759.5266999999999</v>
      </c>
      <c r="H7191" s="270">
        <v>25944.181099999994</v>
      </c>
    </row>
    <row r="7192" spans="1:8">
      <c r="A7192" s="268">
        <v>42304</v>
      </c>
      <c r="B7192" s="269" t="s">
        <v>198</v>
      </c>
      <c r="C7192" s="270">
        <v>11258.1055</v>
      </c>
      <c r="D7192" s="270">
        <v>4826.8746000000001</v>
      </c>
      <c r="E7192" s="270">
        <v>1822.8725999999999</v>
      </c>
      <c r="F7192" s="270">
        <v>153.3689</v>
      </c>
      <c r="G7192" s="270">
        <v>2149.7154500000001</v>
      </c>
      <c r="H7192" s="270">
        <v>20210.937050000004</v>
      </c>
    </row>
    <row r="7193" spans="1:8">
      <c r="A7193" s="268">
        <v>42304</v>
      </c>
      <c r="B7193" s="269" t="s">
        <v>199</v>
      </c>
      <c r="C7193" s="270">
        <v>7742.3771500000003</v>
      </c>
      <c r="D7193" s="270">
        <v>3319.51775</v>
      </c>
      <c r="E7193" s="270">
        <v>1253.61825</v>
      </c>
      <c r="F7193" s="270">
        <v>105.47395</v>
      </c>
      <c r="G7193" s="270">
        <v>1478.3939499999999</v>
      </c>
      <c r="H7193" s="270">
        <v>13899.38105</v>
      </c>
    </row>
    <row r="7194" spans="1:8">
      <c r="A7194" s="268">
        <v>42304</v>
      </c>
      <c r="B7194" s="269" t="s">
        <v>200</v>
      </c>
      <c r="C7194" s="270">
        <v>3587.93075</v>
      </c>
      <c r="D7194" s="270">
        <v>1538.3129999999999</v>
      </c>
      <c r="E7194" s="270">
        <v>580.94524999999999</v>
      </c>
      <c r="F7194" s="270">
        <v>48.878399999999999</v>
      </c>
      <c r="G7194" s="270">
        <v>685.10934999999995</v>
      </c>
      <c r="H7194" s="270">
        <v>6441.1767499999996</v>
      </c>
    </row>
    <row r="7195" spans="1:8">
      <c r="A7195" s="268">
        <v>42304</v>
      </c>
      <c r="B7195" s="269" t="s">
        <v>201</v>
      </c>
      <c r="C7195" s="270">
        <v>560.96175000000005</v>
      </c>
      <c r="D7195" s="270">
        <v>240.51004999999998</v>
      </c>
      <c r="E7195" s="270">
        <v>90.828450000000004</v>
      </c>
      <c r="F7195" s="270">
        <v>7.6423499999999995</v>
      </c>
      <c r="G7195" s="270">
        <v>107.11444999999999</v>
      </c>
      <c r="H7195" s="270">
        <v>1007.0570500000001</v>
      </c>
    </row>
    <row r="7196" spans="1:8">
      <c r="A7196" s="268">
        <v>42304</v>
      </c>
      <c r="B7196" s="269" t="s">
        <v>202</v>
      </c>
      <c r="C7196" s="270">
        <v>27.770349999999997</v>
      </c>
      <c r="D7196" s="270">
        <v>11.906799999999999</v>
      </c>
      <c r="E7196" s="270">
        <v>4.4965000000000002</v>
      </c>
      <c r="F7196" s="270">
        <v>0.37824999999999998</v>
      </c>
      <c r="G7196" s="270">
        <v>5.3022999999999998</v>
      </c>
      <c r="H7196" s="270">
        <v>49.854199999999999</v>
      </c>
    </row>
    <row r="7197" spans="1:8">
      <c r="A7197" s="268">
        <v>42304</v>
      </c>
      <c r="B7197" s="269" t="s">
        <v>203</v>
      </c>
      <c r="C7197" s="270">
        <v>0</v>
      </c>
      <c r="D7197" s="270">
        <v>0</v>
      </c>
      <c r="E7197" s="270">
        <v>0</v>
      </c>
      <c r="F7197" s="270">
        <v>0</v>
      </c>
      <c r="G7197" s="270">
        <v>0</v>
      </c>
      <c r="H7197" s="270">
        <v>0</v>
      </c>
    </row>
    <row r="7198" spans="1:8">
      <c r="A7198" s="268">
        <v>42304</v>
      </c>
      <c r="B7198" s="269" t="s">
        <v>204</v>
      </c>
      <c r="C7198" s="270">
        <v>0</v>
      </c>
      <c r="D7198" s="270">
        <v>0</v>
      </c>
      <c r="E7198" s="270">
        <v>0</v>
      </c>
      <c r="F7198" s="270">
        <v>0</v>
      </c>
      <c r="G7198" s="270">
        <v>0</v>
      </c>
      <c r="H7198" s="270">
        <v>0</v>
      </c>
    </row>
    <row r="7199" spans="1:8">
      <c r="A7199" s="268">
        <v>42304</v>
      </c>
      <c r="B7199" s="269" t="s">
        <v>205</v>
      </c>
      <c r="C7199" s="270">
        <v>0</v>
      </c>
      <c r="D7199" s="270">
        <v>0</v>
      </c>
      <c r="E7199" s="270">
        <v>0</v>
      </c>
      <c r="F7199" s="270">
        <v>0</v>
      </c>
      <c r="G7199" s="270">
        <v>0</v>
      </c>
      <c r="H7199" s="270">
        <v>0</v>
      </c>
    </row>
    <row r="7200" spans="1:8">
      <c r="A7200" s="268">
        <v>42304</v>
      </c>
      <c r="B7200" s="269" t="s">
        <v>71</v>
      </c>
      <c r="C7200" s="270">
        <v>0</v>
      </c>
      <c r="D7200" s="270">
        <v>0</v>
      </c>
      <c r="E7200" s="270">
        <v>0</v>
      </c>
      <c r="F7200" s="270">
        <v>0</v>
      </c>
      <c r="G7200" s="270">
        <v>0</v>
      </c>
      <c r="H7200" s="270">
        <v>0</v>
      </c>
    </row>
    <row r="7201" spans="1:8">
      <c r="A7201" s="268">
        <v>42304</v>
      </c>
      <c r="B7201" s="269" t="s">
        <v>206</v>
      </c>
      <c r="C7201" s="270">
        <v>0</v>
      </c>
      <c r="D7201" s="270">
        <v>0</v>
      </c>
      <c r="E7201" s="270">
        <v>0</v>
      </c>
      <c r="F7201" s="270">
        <v>0</v>
      </c>
      <c r="G7201" s="270">
        <v>0</v>
      </c>
      <c r="H7201" s="270">
        <v>0</v>
      </c>
    </row>
    <row r="7202" spans="1:8">
      <c r="A7202" s="268">
        <v>42305</v>
      </c>
      <c r="B7202" s="269" t="s">
        <v>185</v>
      </c>
      <c r="C7202" s="270">
        <v>0</v>
      </c>
      <c r="D7202" s="270">
        <v>0</v>
      </c>
      <c r="E7202" s="270">
        <v>0</v>
      </c>
      <c r="F7202" s="270">
        <v>0</v>
      </c>
      <c r="G7202" s="270">
        <v>0</v>
      </c>
      <c r="H7202" s="270">
        <v>0</v>
      </c>
    </row>
    <row r="7203" spans="1:8">
      <c r="A7203" s="268">
        <v>42305</v>
      </c>
      <c r="B7203" s="269" t="s">
        <v>186</v>
      </c>
      <c r="C7203" s="270">
        <v>0</v>
      </c>
      <c r="D7203" s="270">
        <v>0</v>
      </c>
      <c r="E7203" s="270">
        <v>0</v>
      </c>
      <c r="F7203" s="270">
        <v>0</v>
      </c>
      <c r="G7203" s="270">
        <v>0</v>
      </c>
      <c r="H7203" s="270">
        <v>0</v>
      </c>
    </row>
    <row r="7204" spans="1:8">
      <c r="A7204" s="268">
        <v>42305</v>
      </c>
      <c r="B7204" s="269" t="s">
        <v>187</v>
      </c>
      <c r="C7204" s="270">
        <v>0</v>
      </c>
      <c r="D7204" s="270">
        <v>0</v>
      </c>
      <c r="E7204" s="270">
        <v>0</v>
      </c>
      <c r="F7204" s="270">
        <v>0</v>
      </c>
      <c r="G7204" s="270">
        <v>0</v>
      </c>
      <c r="H7204" s="270">
        <v>0</v>
      </c>
    </row>
    <row r="7205" spans="1:8">
      <c r="A7205" s="268">
        <v>42305</v>
      </c>
      <c r="B7205" s="269" t="s">
        <v>188</v>
      </c>
      <c r="C7205" s="270">
        <v>0</v>
      </c>
      <c r="D7205" s="270">
        <v>0</v>
      </c>
      <c r="E7205" s="270">
        <v>0</v>
      </c>
      <c r="F7205" s="270">
        <v>0</v>
      </c>
      <c r="G7205" s="270">
        <v>0</v>
      </c>
      <c r="H7205" s="270">
        <v>0</v>
      </c>
    </row>
    <row r="7206" spans="1:8">
      <c r="A7206" s="268">
        <v>42305</v>
      </c>
      <c r="B7206" s="269" t="s">
        <v>189</v>
      </c>
      <c r="C7206" s="270">
        <v>0</v>
      </c>
      <c r="D7206" s="270">
        <v>0</v>
      </c>
      <c r="E7206" s="270">
        <v>0</v>
      </c>
      <c r="F7206" s="270">
        <v>0</v>
      </c>
      <c r="G7206" s="270">
        <v>0</v>
      </c>
      <c r="H7206" s="270">
        <v>0</v>
      </c>
    </row>
    <row r="7207" spans="1:8">
      <c r="A7207" s="268">
        <v>42305</v>
      </c>
      <c r="B7207" s="269" t="s">
        <v>190</v>
      </c>
      <c r="C7207" s="270">
        <v>0</v>
      </c>
      <c r="D7207" s="270">
        <v>0</v>
      </c>
      <c r="E7207" s="270">
        <v>0</v>
      </c>
      <c r="F7207" s="270">
        <v>0</v>
      </c>
      <c r="G7207" s="270">
        <v>0</v>
      </c>
      <c r="H7207" s="270">
        <v>0</v>
      </c>
    </row>
    <row r="7208" spans="1:8">
      <c r="A7208" s="268">
        <v>42305</v>
      </c>
      <c r="B7208" s="269" t="s">
        <v>191</v>
      </c>
      <c r="C7208" s="270">
        <v>0</v>
      </c>
      <c r="D7208" s="270">
        <v>0</v>
      </c>
      <c r="E7208" s="270">
        <v>0</v>
      </c>
      <c r="F7208" s="270">
        <v>0</v>
      </c>
      <c r="G7208" s="270">
        <v>0</v>
      </c>
      <c r="H7208" s="270">
        <v>0</v>
      </c>
    </row>
    <row r="7209" spans="1:8">
      <c r="A7209" s="268">
        <v>42305</v>
      </c>
      <c r="B7209" s="269" t="s">
        <v>192</v>
      </c>
      <c r="C7209" s="270">
        <v>522.08275000000003</v>
      </c>
      <c r="D7209" s="270">
        <v>223.84155000000001</v>
      </c>
      <c r="E7209" s="270">
        <v>84.534199999999998</v>
      </c>
      <c r="F7209" s="270">
        <v>7.1119500000000002</v>
      </c>
      <c r="G7209" s="270">
        <v>99.690550000000002</v>
      </c>
      <c r="H7209" s="270">
        <v>937.26099999999985</v>
      </c>
    </row>
    <row r="7210" spans="1:8">
      <c r="A7210" s="268">
        <v>42305</v>
      </c>
      <c r="B7210" s="269" t="s">
        <v>193</v>
      </c>
      <c r="C7210" s="270">
        <v>2427.12995</v>
      </c>
      <c r="D7210" s="270">
        <v>1040.6235499999998</v>
      </c>
      <c r="E7210" s="270">
        <v>392.99239999999998</v>
      </c>
      <c r="F7210" s="270">
        <v>33.064999999999998</v>
      </c>
      <c r="G7210" s="270">
        <v>463.45655000000005</v>
      </c>
      <c r="H7210" s="270">
        <v>4357.2674500000003</v>
      </c>
    </row>
    <row r="7211" spans="1:8">
      <c r="A7211" s="268">
        <v>42305</v>
      </c>
      <c r="B7211" s="269" t="s">
        <v>65</v>
      </c>
      <c r="C7211" s="270">
        <v>4348.8388500000001</v>
      </c>
      <c r="D7211" s="270">
        <v>1864.5498</v>
      </c>
      <c r="E7211" s="270">
        <v>704.1484999999999</v>
      </c>
      <c r="F7211" s="270">
        <v>59.244149999999998</v>
      </c>
      <c r="G7211" s="270">
        <v>830.40325000000007</v>
      </c>
      <c r="H7211" s="270">
        <v>7807.1845499999999</v>
      </c>
    </row>
    <row r="7212" spans="1:8">
      <c r="A7212" s="268">
        <v>42305</v>
      </c>
      <c r="B7212" s="269" t="s">
        <v>194</v>
      </c>
      <c r="C7212" s="270">
        <v>7520.2143499999993</v>
      </c>
      <c r="D7212" s="270">
        <v>3224.2667500000002</v>
      </c>
      <c r="E7212" s="270">
        <v>1217.64625</v>
      </c>
      <c r="F7212" s="270">
        <v>102.44794999999999</v>
      </c>
      <c r="G7212" s="270">
        <v>1435.9721499999998</v>
      </c>
      <c r="H7212" s="270">
        <v>13500.54745</v>
      </c>
    </row>
    <row r="7213" spans="1:8">
      <c r="A7213" s="268">
        <v>42305</v>
      </c>
      <c r="B7213" s="269" t="s">
        <v>195</v>
      </c>
      <c r="C7213" s="270">
        <v>9969.5599000000002</v>
      </c>
      <c r="D7213" s="270">
        <v>4274.4153999999999</v>
      </c>
      <c r="E7213" s="270">
        <v>1614.23585</v>
      </c>
      <c r="F7213" s="270">
        <v>135.81470000000002</v>
      </c>
      <c r="G7213" s="270">
        <v>1903.6702</v>
      </c>
      <c r="H7213" s="270">
        <v>17897.696050000002</v>
      </c>
    </row>
    <row r="7214" spans="1:8">
      <c r="A7214" s="268">
        <v>42305</v>
      </c>
      <c r="B7214" s="269" t="s">
        <v>196</v>
      </c>
      <c r="C7214" s="270">
        <v>9419.7067999999999</v>
      </c>
      <c r="D7214" s="270">
        <v>4038.6678999999999</v>
      </c>
      <c r="E7214" s="270">
        <v>1525.2059999999999</v>
      </c>
      <c r="F7214" s="270">
        <v>128.3245</v>
      </c>
      <c r="G7214" s="270">
        <v>1798.6765</v>
      </c>
      <c r="H7214" s="270">
        <v>16910.581699999999</v>
      </c>
    </row>
    <row r="7215" spans="1:8">
      <c r="A7215" s="268">
        <v>42305</v>
      </c>
      <c r="B7215" s="269" t="s">
        <v>197</v>
      </c>
      <c r="C7215" s="270">
        <v>6081.7092000000002</v>
      </c>
      <c r="D7215" s="270">
        <v>2607.5126999999998</v>
      </c>
      <c r="E7215" s="270">
        <v>984.72925000000009</v>
      </c>
      <c r="F7215" s="270">
        <v>82.851199999999992</v>
      </c>
      <c r="G7215" s="270">
        <v>1161.2921000000001</v>
      </c>
      <c r="H7215" s="270">
        <v>10918.094449999999</v>
      </c>
    </row>
    <row r="7216" spans="1:8">
      <c r="A7216" s="268">
        <v>42305</v>
      </c>
      <c r="B7216" s="269" t="s">
        <v>198</v>
      </c>
      <c r="C7216" s="270">
        <v>4071.13535</v>
      </c>
      <c r="D7216" s="270">
        <v>1745.4852000000001</v>
      </c>
      <c r="E7216" s="270">
        <v>659.18349999999998</v>
      </c>
      <c r="F7216" s="270">
        <v>55.460799999999999</v>
      </c>
      <c r="G7216" s="270">
        <v>777.37599999999998</v>
      </c>
      <c r="H7216" s="270">
        <v>7308.6408499999998</v>
      </c>
    </row>
    <row r="7217" spans="1:8">
      <c r="A7217" s="268">
        <v>42305</v>
      </c>
      <c r="B7217" s="269" t="s">
        <v>199</v>
      </c>
      <c r="C7217" s="270">
        <v>2554.8730500000001</v>
      </c>
      <c r="D7217" s="270">
        <v>1095.3933</v>
      </c>
      <c r="E7217" s="270">
        <v>413.67629999999997</v>
      </c>
      <c r="F7217" s="270">
        <v>34.804949999999998</v>
      </c>
      <c r="G7217" s="270">
        <v>487.84900000000005</v>
      </c>
      <c r="H7217" s="270">
        <v>4586.5966000000008</v>
      </c>
    </row>
    <row r="7218" spans="1:8">
      <c r="A7218" s="268">
        <v>42305</v>
      </c>
      <c r="B7218" s="269" t="s">
        <v>200</v>
      </c>
      <c r="C7218" s="270">
        <v>1171.9094500000001</v>
      </c>
      <c r="D7218" s="270">
        <v>502.452</v>
      </c>
      <c r="E7218" s="270">
        <v>189.75144999999998</v>
      </c>
      <c r="F7218" s="270">
        <v>15.964699999999999</v>
      </c>
      <c r="G7218" s="270">
        <v>223.77440000000001</v>
      </c>
      <c r="H7218" s="270">
        <v>2103.8520000000003</v>
      </c>
    </row>
    <row r="7219" spans="1:8">
      <c r="A7219" s="268">
        <v>42305</v>
      </c>
      <c r="B7219" s="269" t="s">
        <v>201</v>
      </c>
      <c r="C7219" s="270">
        <v>161.06819999999999</v>
      </c>
      <c r="D7219" s="270">
        <v>69.057400000000001</v>
      </c>
      <c r="E7219" s="270">
        <v>26.079699999999999</v>
      </c>
      <c r="F7219" s="270">
        <v>2.1938499999999999</v>
      </c>
      <c r="G7219" s="270">
        <v>30.755549999999999</v>
      </c>
      <c r="H7219" s="270">
        <v>289.15469999999999</v>
      </c>
    </row>
    <row r="7220" spans="1:8">
      <c r="A7220" s="268">
        <v>42305</v>
      </c>
      <c r="B7220" s="269" t="s">
        <v>202</v>
      </c>
      <c r="C7220" s="270">
        <v>5.5538999999999996</v>
      </c>
      <c r="D7220" s="270">
        <v>2.3816999999999999</v>
      </c>
      <c r="E7220" s="270">
        <v>0.89929999999999999</v>
      </c>
      <c r="F7220" s="270">
        <v>7.5649999999999995E-2</v>
      </c>
      <c r="G7220" s="270">
        <v>1.0608</v>
      </c>
      <c r="H7220" s="270">
        <v>9.9713499999999993</v>
      </c>
    </row>
    <row r="7221" spans="1:8">
      <c r="A7221" s="268">
        <v>42305</v>
      </c>
      <c r="B7221" s="269" t="s">
        <v>203</v>
      </c>
      <c r="C7221" s="270">
        <v>16.66255</v>
      </c>
      <c r="D7221" s="270">
        <v>7.1442499999999995</v>
      </c>
      <c r="E7221" s="270">
        <v>2.6978999999999997</v>
      </c>
      <c r="F7221" s="270">
        <v>0.22695000000000001</v>
      </c>
      <c r="G7221" s="270">
        <v>3.1815499999999997</v>
      </c>
      <c r="H7221" s="270">
        <v>29.9132</v>
      </c>
    </row>
    <row r="7222" spans="1:8">
      <c r="A7222" s="268">
        <v>42305</v>
      </c>
      <c r="B7222" s="269" t="s">
        <v>204</v>
      </c>
      <c r="C7222" s="270">
        <v>0</v>
      </c>
      <c r="D7222" s="270">
        <v>0</v>
      </c>
      <c r="E7222" s="270">
        <v>0</v>
      </c>
      <c r="F7222" s="270">
        <v>0</v>
      </c>
      <c r="G7222" s="270">
        <v>0</v>
      </c>
      <c r="H7222" s="270">
        <v>0</v>
      </c>
    </row>
    <row r="7223" spans="1:8">
      <c r="A7223" s="268">
        <v>42305</v>
      </c>
      <c r="B7223" s="269" t="s">
        <v>205</v>
      </c>
      <c r="C7223" s="270">
        <v>0</v>
      </c>
      <c r="D7223" s="270">
        <v>0</v>
      </c>
      <c r="E7223" s="270">
        <v>0</v>
      </c>
      <c r="F7223" s="270">
        <v>0</v>
      </c>
      <c r="G7223" s="270">
        <v>0</v>
      </c>
      <c r="H7223" s="270">
        <v>0</v>
      </c>
    </row>
    <row r="7224" spans="1:8">
      <c r="A7224" s="268">
        <v>42305</v>
      </c>
      <c r="B7224" s="269" t="s">
        <v>71</v>
      </c>
      <c r="C7224" s="270">
        <v>0</v>
      </c>
      <c r="D7224" s="270">
        <v>0</v>
      </c>
      <c r="E7224" s="270">
        <v>0</v>
      </c>
      <c r="F7224" s="270">
        <v>0</v>
      </c>
      <c r="G7224" s="270">
        <v>0</v>
      </c>
      <c r="H7224" s="270">
        <v>0</v>
      </c>
    </row>
    <row r="7225" spans="1:8">
      <c r="A7225" s="268">
        <v>42305</v>
      </c>
      <c r="B7225" s="269" t="s">
        <v>206</v>
      </c>
      <c r="C7225" s="270">
        <v>0</v>
      </c>
      <c r="D7225" s="270">
        <v>0</v>
      </c>
      <c r="E7225" s="270">
        <v>0</v>
      </c>
      <c r="F7225" s="270">
        <v>0</v>
      </c>
      <c r="G7225" s="270">
        <v>0</v>
      </c>
      <c r="H7225" s="270">
        <v>0</v>
      </c>
    </row>
    <row r="7226" spans="1:8">
      <c r="A7226" s="268">
        <v>42306</v>
      </c>
      <c r="B7226" s="269" t="s">
        <v>185</v>
      </c>
      <c r="C7226" s="270">
        <v>0</v>
      </c>
      <c r="D7226" s="270">
        <v>0</v>
      </c>
      <c r="E7226" s="270">
        <v>0</v>
      </c>
      <c r="F7226" s="270">
        <v>0</v>
      </c>
      <c r="G7226" s="270">
        <v>0</v>
      </c>
      <c r="H7226" s="270">
        <v>0</v>
      </c>
    </row>
    <row r="7227" spans="1:8">
      <c r="A7227" s="268">
        <v>42306</v>
      </c>
      <c r="B7227" s="269" t="s">
        <v>186</v>
      </c>
      <c r="C7227" s="270">
        <v>0</v>
      </c>
      <c r="D7227" s="270">
        <v>0</v>
      </c>
      <c r="E7227" s="270">
        <v>0</v>
      </c>
      <c r="F7227" s="270">
        <v>0</v>
      </c>
      <c r="G7227" s="270">
        <v>0</v>
      </c>
      <c r="H7227" s="270">
        <v>0</v>
      </c>
    </row>
    <row r="7228" spans="1:8">
      <c r="A7228" s="268">
        <v>42306</v>
      </c>
      <c r="B7228" s="269" t="s">
        <v>187</v>
      </c>
      <c r="C7228" s="270">
        <v>0</v>
      </c>
      <c r="D7228" s="270">
        <v>0</v>
      </c>
      <c r="E7228" s="270">
        <v>0</v>
      </c>
      <c r="F7228" s="270">
        <v>0</v>
      </c>
      <c r="G7228" s="270">
        <v>0</v>
      </c>
      <c r="H7228" s="270">
        <v>0</v>
      </c>
    </row>
    <row r="7229" spans="1:8">
      <c r="A7229" s="268">
        <v>42306</v>
      </c>
      <c r="B7229" s="269" t="s">
        <v>188</v>
      </c>
      <c r="C7229" s="270">
        <v>0</v>
      </c>
      <c r="D7229" s="270">
        <v>0</v>
      </c>
      <c r="E7229" s="270">
        <v>0</v>
      </c>
      <c r="F7229" s="270">
        <v>0</v>
      </c>
      <c r="G7229" s="270">
        <v>0</v>
      </c>
      <c r="H7229" s="270">
        <v>0</v>
      </c>
    </row>
    <row r="7230" spans="1:8">
      <c r="A7230" s="268">
        <v>42306</v>
      </c>
      <c r="B7230" s="269" t="s">
        <v>189</v>
      </c>
      <c r="C7230" s="270">
        <v>0</v>
      </c>
      <c r="D7230" s="270">
        <v>0</v>
      </c>
      <c r="E7230" s="270">
        <v>0</v>
      </c>
      <c r="F7230" s="270">
        <v>0</v>
      </c>
      <c r="G7230" s="270">
        <v>0</v>
      </c>
      <c r="H7230" s="270">
        <v>0</v>
      </c>
    </row>
    <row r="7231" spans="1:8">
      <c r="A7231" s="268">
        <v>42306</v>
      </c>
      <c r="B7231" s="269" t="s">
        <v>190</v>
      </c>
      <c r="C7231" s="270">
        <v>0</v>
      </c>
      <c r="D7231" s="270">
        <v>0</v>
      </c>
      <c r="E7231" s="270">
        <v>0</v>
      </c>
      <c r="F7231" s="270">
        <v>0</v>
      </c>
      <c r="G7231" s="270">
        <v>0</v>
      </c>
      <c r="H7231" s="270">
        <v>0</v>
      </c>
    </row>
    <row r="7232" spans="1:8">
      <c r="A7232" s="268">
        <v>42306</v>
      </c>
      <c r="B7232" s="269" t="s">
        <v>191</v>
      </c>
      <c r="C7232" s="270">
        <v>0</v>
      </c>
      <c r="D7232" s="270">
        <v>0</v>
      </c>
      <c r="E7232" s="270">
        <v>0</v>
      </c>
      <c r="F7232" s="270">
        <v>0</v>
      </c>
      <c r="G7232" s="270">
        <v>0</v>
      </c>
      <c r="H7232" s="270">
        <v>0</v>
      </c>
    </row>
    <row r="7233" spans="1:8">
      <c r="A7233" s="268">
        <v>42306</v>
      </c>
      <c r="B7233" s="269" t="s">
        <v>192</v>
      </c>
      <c r="C7233" s="270">
        <v>261.04180000000002</v>
      </c>
      <c r="D7233" s="270">
        <v>111.92034999999998</v>
      </c>
      <c r="E7233" s="270">
        <v>42.267099999999999</v>
      </c>
      <c r="F7233" s="270">
        <v>3.5564</v>
      </c>
      <c r="G7233" s="270">
        <v>49.845700000000001</v>
      </c>
      <c r="H7233" s="270">
        <v>468.63135</v>
      </c>
    </row>
    <row r="7234" spans="1:8">
      <c r="A7234" s="268">
        <v>42306</v>
      </c>
      <c r="B7234" s="269" t="s">
        <v>193</v>
      </c>
      <c r="C7234" s="270">
        <v>1760.6406999999999</v>
      </c>
      <c r="D7234" s="270">
        <v>754.86884999999995</v>
      </c>
      <c r="E7234" s="270">
        <v>285.07639999999998</v>
      </c>
      <c r="F7234" s="270">
        <v>23.985299999999999</v>
      </c>
      <c r="G7234" s="270">
        <v>336.19114999999999</v>
      </c>
      <c r="H7234" s="270">
        <v>3160.7623999999996</v>
      </c>
    </row>
    <row r="7235" spans="1:8">
      <c r="A7235" s="268">
        <v>42306</v>
      </c>
      <c r="B7235" s="269" t="s">
        <v>65</v>
      </c>
      <c r="C7235" s="270">
        <v>2760.3741499999996</v>
      </c>
      <c r="D7235" s="270">
        <v>1183.5009</v>
      </c>
      <c r="E7235" s="270">
        <v>446.95039999999995</v>
      </c>
      <c r="F7235" s="270">
        <v>37.604849999999999</v>
      </c>
      <c r="G7235" s="270">
        <v>527.08839999999998</v>
      </c>
      <c r="H7235" s="270">
        <v>4955.5186999999996</v>
      </c>
    </row>
    <row r="7236" spans="1:8">
      <c r="A7236" s="268">
        <v>42306</v>
      </c>
      <c r="B7236" s="269" t="s">
        <v>194</v>
      </c>
      <c r="C7236" s="270">
        <v>4282.1903499999999</v>
      </c>
      <c r="D7236" s="270">
        <v>1835.9744999999998</v>
      </c>
      <c r="E7236" s="270">
        <v>693.3569</v>
      </c>
      <c r="F7236" s="270">
        <v>58.336349999999996</v>
      </c>
      <c r="G7236" s="270">
        <v>817.67704999999989</v>
      </c>
      <c r="H7236" s="270">
        <v>7687.5351499999997</v>
      </c>
    </row>
    <row r="7237" spans="1:8">
      <c r="A7237" s="268">
        <v>42306</v>
      </c>
      <c r="B7237" s="269" t="s">
        <v>195</v>
      </c>
      <c r="C7237" s="270">
        <v>4926.4622999999992</v>
      </c>
      <c r="D7237" s="270">
        <v>2112.2040999999999</v>
      </c>
      <c r="E7237" s="270">
        <v>797.67570000000001</v>
      </c>
      <c r="F7237" s="270">
        <v>67.1126</v>
      </c>
      <c r="G7237" s="270">
        <v>940.69924999999989</v>
      </c>
      <c r="H7237" s="270">
        <v>8844.1539499999981</v>
      </c>
    </row>
    <row r="7238" spans="1:8">
      <c r="A7238" s="268">
        <v>42306</v>
      </c>
      <c r="B7238" s="269" t="s">
        <v>196</v>
      </c>
      <c r="C7238" s="270">
        <v>3310.2272499999999</v>
      </c>
      <c r="D7238" s="270">
        <v>1419.2483999999999</v>
      </c>
      <c r="E7238" s="270">
        <v>535.98025000000007</v>
      </c>
      <c r="F7238" s="270">
        <v>45.095049999999993</v>
      </c>
      <c r="G7238" s="270">
        <v>632.08209999999997</v>
      </c>
      <c r="H7238" s="270">
        <v>5942.6330500000004</v>
      </c>
    </row>
    <row r="7239" spans="1:8">
      <c r="A7239" s="268">
        <v>42306</v>
      </c>
      <c r="B7239" s="269" t="s">
        <v>197</v>
      </c>
      <c r="C7239" s="270">
        <v>3432.4164500000002</v>
      </c>
      <c r="D7239" s="270">
        <v>1471.6372999999999</v>
      </c>
      <c r="E7239" s="270">
        <v>555.76485000000002</v>
      </c>
      <c r="F7239" s="270">
        <v>46.759349999999998</v>
      </c>
      <c r="G7239" s="270">
        <v>655.41375000000005</v>
      </c>
      <c r="H7239" s="270">
        <v>6161.9917000000005</v>
      </c>
    </row>
    <row r="7240" spans="1:8">
      <c r="A7240" s="268">
        <v>42306</v>
      </c>
      <c r="B7240" s="269" t="s">
        <v>198</v>
      </c>
      <c r="C7240" s="270">
        <v>2899.2258999999999</v>
      </c>
      <c r="D7240" s="270">
        <v>1243.0332000000001</v>
      </c>
      <c r="E7240" s="270">
        <v>469.43205</v>
      </c>
      <c r="F7240" s="270">
        <v>39.496099999999998</v>
      </c>
      <c r="G7240" s="270">
        <v>553.60244999999998</v>
      </c>
      <c r="H7240" s="270">
        <v>5204.7897000000012</v>
      </c>
    </row>
    <row r="7241" spans="1:8">
      <c r="A7241" s="268">
        <v>42306</v>
      </c>
      <c r="B7241" s="269" t="s">
        <v>199</v>
      </c>
      <c r="C7241" s="270">
        <v>1527.3700999999999</v>
      </c>
      <c r="D7241" s="270">
        <v>654.85445000000004</v>
      </c>
      <c r="E7241" s="270">
        <v>247.30664999999999</v>
      </c>
      <c r="F7241" s="270">
        <v>20.80715</v>
      </c>
      <c r="G7241" s="270">
        <v>291.64859999999999</v>
      </c>
      <c r="H7241" s="270">
        <v>2741.9869499999995</v>
      </c>
    </row>
    <row r="7242" spans="1:8">
      <c r="A7242" s="268">
        <v>42306</v>
      </c>
      <c r="B7242" s="269" t="s">
        <v>200</v>
      </c>
      <c r="C7242" s="270">
        <v>677.59704999999997</v>
      </c>
      <c r="D7242" s="270">
        <v>290.51724999999999</v>
      </c>
      <c r="E7242" s="270">
        <v>109.71374999999999</v>
      </c>
      <c r="F7242" s="270">
        <v>9.2309999999999999</v>
      </c>
      <c r="G7242" s="270">
        <v>129.38614999999999</v>
      </c>
      <c r="H7242" s="270">
        <v>1216.4452000000001</v>
      </c>
    </row>
    <row r="7243" spans="1:8">
      <c r="A7243" s="268">
        <v>42306</v>
      </c>
      <c r="B7243" s="269" t="s">
        <v>201</v>
      </c>
      <c r="C7243" s="270">
        <v>105.5275</v>
      </c>
      <c r="D7243" s="270">
        <v>45.24465</v>
      </c>
      <c r="E7243" s="270">
        <v>17.0867</v>
      </c>
      <c r="F7243" s="270">
        <v>1.4373499999999999</v>
      </c>
      <c r="G7243" s="270">
        <v>20.150099999999998</v>
      </c>
      <c r="H7243" s="270">
        <v>189.44630000000001</v>
      </c>
    </row>
    <row r="7244" spans="1:8">
      <c r="A7244" s="268">
        <v>42306</v>
      </c>
      <c r="B7244" s="269" t="s">
        <v>202</v>
      </c>
      <c r="C7244" s="270">
        <v>5.5538999999999996</v>
      </c>
      <c r="D7244" s="270">
        <v>2.3816999999999999</v>
      </c>
      <c r="E7244" s="270">
        <v>0.89929999999999999</v>
      </c>
      <c r="F7244" s="270">
        <v>7.5649999999999995E-2</v>
      </c>
      <c r="G7244" s="270">
        <v>1.0608</v>
      </c>
      <c r="H7244" s="270">
        <v>9.9713499999999993</v>
      </c>
    </row>
    <row r="7245" spans="1:8">
      <c r="A7245" s="268">
        <v>42306</v>
      </c>
      <c r="B7245" s="269" t="s">
        <v>203</v>
      </c>
      <c r="C7245" s="270">
        <v>0</v>
      </c>
      <c r="D7245" s="270">
        <v>0</v>
      </c>
      <c r="E7245" s="270">
        <v>0</v>
      </c>
      <c r="F7245" s="270">
        <v>0</v>
      </c>
      <c r="G7245" s="270">
        <v>0</v>
      </c>
      <c r="H7245" s="270">
        <v>0</v>
      </c>
    </row>
    <row r="7246" spans="1:8">
      <c r="A7246" s="268">
        <v>42306</v>
      </c>
      <c r="B7246" s="269" t="s">
        <v>204</v>
      </c>
      <c r="C7246" s="270">
        <v>0</v>
      </c>
      <c r="D7246" s="270">
        <v>0</v>
      </c>
      <c r="E7246" s="270">
        <v>0</v>
      </c>
      <c r="F7246" s="270">
        <v>0</v>
      </c>
      <c r="G7246" s="270">
        <v>0</v>
      </c>
      <c r="H7246" s="270">
        <v>0</v>
      </c>
    </row>
    <row r="7247" spans="1:8">
      <c r="A7247" s="268">
        <v>42306</v>
      </c>
      <c r="B7247" s="269" t="s">
        <v>205</v>
      </c>
      <c r="C7247" s="270">
        <v>0</v>
      </c>
      <c r="D7247" s="270">
        <v>0</v>
      </c>
      <c r="E7247" s="270">
        <v>0</v>
      </c>
      <c r="F7247" s="270">
        <v>0</v>
      </c>
      <c r="G7247" s="270">
        <v>0</v>
      </c>
      <c r="H7247" s="270">
        <v>0</v>
      </c>
    </row>
    <row r="7248" spans="1:8">
      <c r="A7248" s="268">
        <v>42306</v>
      </c>
      <c r="B7248" s="269" t="s">
        <v>71</v>
      </c>
      <c r="C7248" s="270">
        <v>0</v>
      </c>
      <c r="D7248" s="270">
        <v>0</v>
      </c>
      <c r="E7248" s="270">
        <v>0</v>
      </c>
      <c r="F7248" s="270">
        <v>0</v>
      </c>
      <c r="G7248" s="270">
        <v>0</v>
      </c>
      <c r="H7248" s="270">
        <v>0</v>
      </c>
    </row>
    <row r="7249" spans="1:8">
      <c r="A7249" s="268">
        <v>42306</v>
      </c>
      <c r="B7249" s="269" t="s">
        <v>206</v>
      </c>
      <c r="C7249" s="270">
        <v>0</v>
      </c>
      <c r="D7249" s="270">
        <v>0</v>
      </c>
      <c r="E7249" s="270">
        <v>0</v>
      </c>
      <c r="F7249" s="270">
        <v>0</v>
      </c>
      <c r="G7249" s="270">
        <v>0</v>
      </c>
      <c r="H7249" s="270">
        <v>0</v>
      </c>
    </row>
    <row r="7250" spans="1:8">
      <c r="A7250" s="268">
        <v>42307</v>
      </c>
      <c r="B7250" s="269" t="s">
        <v>185</v>
      </c>
      <c r="C7250" s="270">
        <v>0</v>
      </c>
      <c r="D7250" s="270">
        <v>0</v>
      </c>
      <c r="E7250" s="270">
        <v>0</v>
      </c>
      <c r="F7250" s="270">
        <v>0</v>
      </c>
      <c r="G7250" s="270">
        <v>0</v>
      </c>
      <c r="H7250" s="270">
        <v>0</v>
      </c>
    </row>
    <row r="7251" spans="1:8">
      <c r="A7251" s="268">
        <v>42307</v>
      </c>
      <c r="B7251" s="269" t="s">
        <v>186</v>
      </c>
      <c r="C7251" s="270">
        <v>0</v>
      </c>
      <c r="D7251" s="270">
        <v>0</v>
      </c>
      <c r="E7251" s="270">
        <v>0</v>
      </c>
      <c r="F7251" s="270">
        <v>0</v>
      </c>
      <c r="G7251" s="270">
        <v>0</v>
      </c>
      <c r="H7251" s="270">
        <v>0</v>
      </c>
    </row>
    <row r="7252" spans="1:8">
      <c r="A7252" s="268">
        <v>42307</v>
      </c>
      <c r="B7252" s="269" t="s">
        <v>187</v>
      </c>
      <c r="C7252" s="270">
        <v>0</v>
      </c>
      <c r="D7252" s="270">
        <v>0</v>
      </c>
      <c r="E7252" s="270">
        <v>0</v>
      </c>
      <c r="F7252" s="270">
        <v>0</v>
      </c>
      <c r="G7252" s="270">
        <v>0</v>
      </c>
      <c r="H7252" s="270">
        <v>0</v>
      </c>
    </row>
    <row r="7253" spans="1:8">
      <c r="A7253" s="268">
        <v>42307</v>
      </c>
      <c r="B7253" s="269" t="s">
        <v>188</v>
      </c>
      <c r="C7253" s="270">
        <v>0</v>
      </c>
      <c r="D7253" s="270">
        <v>0</v>
      </c>
      <c r="E7253" s="270">
        <v>0</v>
      </c>
      <c r="F7253" s="270">
        <v>0</v>
      </c>
      <c r="G7253" s="270">
        <v>0</v>
      </c>
      <c r="H7253" s="270">
        <v>0</v>
      </c>
    </row>
    <row r="7254" spans="1:8">
      <c r="A7254" s="268">
        <v>42307</v>
      </c>
      <c r="B7254" s="269" t="s">
        <v>189</v>
      </c>
      <c r="C7254" s="270">
        <v>0</v>
      </c>
      <c r="D7254" s="270">
        <v>0</v>
      </c>
      <c r="E7254" s="270">
        <v>0</v>
      </c>
      <c r="F7254" s="270">
        <v>0</v>
      </c>
      <c r="G7254" s="270">
        <v>0</v>
      </c>
      <c r="H7254" s="270">
        <v>0</v>
      </c>
    </row>
    <row r="7255" spans="1:8">
      <c r="A7255" s="268">
        <v>42307</v>
      </c>
      <c r="B7255" s="269" t="s">
        <v>190</v>
      </c>
      <c r="C7255" s="270">
        <v>0</v>
      </c>
      <c r="D7255" s="270">
        <v>0</v>
      </c>
      <c r="E7255" s="270">
        <v>0</v>
      </c>
      <c r="F7255" s="270">
        <v>0</v>
      </c>
      <c r="G7255" s="270">
        <v>0</v>
      </c>
      <c r="H7255" s="270">
        <v>0</v>
      </c>
    </row>
    <row r="7256" spans="1:8">
      <c r="A7256" s="268">
        <v>42307</v>
      </c>
      <c r="B7256" s="269" t="s">
        <v>191</v>
      </c>
      <c r="C7256" s="270">
        <v>0</v>
      </c>
      <c r="D7256" s="270">
        <v>0</v>
      </c>
      <c r="E7256" s="270">
        <v>0</v>
      </c>
      <c r="F7256" s="270">
        <v>0</v>
      </c>
      <c r="G7256" s="270">
        <v>0</v>
      </c>
      <c r="H7256" s="270">
        <v>0</v>
      </c>
    </row>
    <row r="7257" spans="1:8">
      <c r="A7257" s="268">
        <v>42307</v>
      </c>
      <c r="B7257" s="269" t="s">
        <v>192</v>
      </c>
      <c r="C7257" s="270">
        <v>755.35419999999999</v>
      </c>
      <c r="D7257" s="270">
        <v>323.85509999999999</v>
      </c>
      <c r="E7257" s="270">
        <v>122.30395</v>
      </c>
      <c r="F7257" s="270">
        <v>10.290099999999999</v>
      </c>
      <c r="G7257" s="270">
        <v>144.23310000000001</v>
      </c>
      <c r="H7257" s="270">
        <v>1356.0364499999998</v>
      </c>
    </row>
    <row r="7258" spans="1:8">
      <c r="A7258" s="268">
        <v>42307</v>
      </c>
      <c r="B7258" s="269" t="s">
        <v>193</v>
      </c>
      <c r="C7258" s="270">
        <v>4165.5541999999996</v>
      </c>
      <c r="D7258" s="270">
        <v>1785.9672999999998</v>
      </c>
      <c r="E7258" s="270">
        <v>674.47159999999997</v>
      </c>
      <c r="F7258" s="270">
        <v>56.746849999999995</v>
      </c>
      <c r="G7258" s="270">
        <v>795.40535</v>
      </c>
      <c r="H7258" s="270">
        <v>7478.145300000001</v>
      </c>
    </row>
    <row r="7259" spans="1:8">
      <c r="A7259" s="268">
        <v>42307</v>
      </c>
      <c r="B7259" s="269" t="s">
        <v>65</v>
      </c>
      <c r="C7259" s="270">
        <v>10063.979600000001</v>
      </c>
      <c r="D7259" s="270">
        <v>4314.8975</v>
      </c>
      <c r="E7259" s="270">
        <v>1629.52395</v>
      </c>
      <c r="F7259" s="270">
        <v>137.10159999999999</v>
      </c>
      <c r="G7259" s="270">
        <v>1921.6995499999998</v>
      </c>
      <c r="H7259" s="270">
        <v>18067.2022</v>
      </c>
    </row>
    <row r="7260" spans="1:8">
      <c r="A7260" s="268">
        <v>42307</v>
      </c>
      <c r="B7260" s="269" t="s">
        <v>194</v>
      </c>
      <c r="C7260" s="270">
        <v>14351.72385</v>
      </c>
      <c r="D7260" s="270">
        <v>6153.2528499999999</v>
      </c>
      <c r="E7260" s="270">
        <v>2323.78015</v>
      </c>
      <c r="F7260" s="270">
        <v>195.51274999999998</v>
      </c>
      <c r="G7260" s="270">
        <v>2740.4365499999999</v>
      </c>
      <c r="H7260" s="270">
        <v>25764.706150000002</v>
      </c>
    </row>
    <row r="7261" spans="1:8">
      <c r="A7261" s="268">
        <v>42307</v>
      </c>
      <c r="B7261" s="269" t="s">
        <v>195</v>
      </c>
      <c r="C7261" s="270">
        <v>16079.040299999999</v>
      </c>
      <c r="D7261" s="270">
        <v>6893.8340499999995</v>
      </c>
      <c r="E7261" s="270">
        <v>2603.4616000000001</v>
      </c>
      <c r="F7261" s="270">
        <v>219.04415</v>
      </c>
      <c r="G7261" s="270">
        <v>3070.2646</v>
      </c>
      <c r="H7261" s="270">
        <v>28865.644700000001</v>
      </c>
    </row>
    <row r="7262" spans="1:8">
      <c r="A7262" s="268">
        <v>42307</v>
      </c>
      <c r="B7262" s="269" t="s">
        <v>196</v>
      </c>
      <c r="C7262" s="270">
        <v>15145.956200000001</v>
      </c>
      <c r="D7262" s="270">
        <v>6493.7772999999997</v>
      </c>
      <c r="E7262" s="270">
        <v>2452.3791999999999</v>
      </c>
      <c r="F7262" s="270">
        <v>206.33240000000001</v>
      </c>
      <c r="G7262" s="270">
        <v>2892.0944</v>
      </c>
      <c r="H7262" s="270">
        <v>27190.539500000003</v>
      </c>
    </row>
    <row r="7263" spans="1:8">
      <c r="A7263" s="268">
        <v>42307</v>
      </c>
      <c r="B7263" s="269" t="s">
        <v>197</v>
      </c>
      <c r="C7263" s="270">
        <v>9914.0191999999988</v>
      </c>
      <c r="D7263" s="270">
        <v>4250.6026499999998</v>
      </c>
      <c r="E7263" s="270">
        <v>1605.2428499999999</v>
      </c>
      <c r="F7263" s="270">
        <v>135.0582</v>
      </c>
      <c r="G7263" s="270">
        <v>1893.0647500000002</v>
      </c>
      <c r="H7263" s="270">
        <v>17797.987649999999</v>
      </c>
    </row>
    <row r="7264" spans="1:8">
      <c r="A7264" s="268">
        <v>42307</v>
      </c>
      <c r="B7264" s="269" t="s">
        <v>198</v>
      </c>
      <c r="C7264" s="270">
        <v>6176.1288999999997</v>
      </c>
      <c r="D7264" s="270">
        <v>2647.9939499999996</v>
      </c>
      <c r="E7264" s="270">
        <v>1000.0165</v>
      </c>
      <c r="F7264" s="270">
        <v>84.137249999999995</v>
      </c>
      <c r="G7264" s="270">
        <v>1179.3214499999999</v>
      </c>
      <c r="H7264" s="270">
        <v>11087.598050000001</v>
      </c>
    </row>
    <row r="7265" spans="1:8">
      <c r="A7265" s="268">
        <v>42307</v>
      </c>
      <c r="B7265" s="269" t="s">
        <v>199</v>
      </c>
      <c r="C7265" s="270">
        <v>3626.8097499999999</v>
      </c>
      <c r="D7265" s="270">
        <v>1554.98235</v>
      </c>
      <c r="E7265" s="270">
        <v>587.24034999999992</v>
      </c>
      <c r="F7265" s="270">
        <v>49.40795</v>
      </c>
      <c r="G7265" s="270">
        <v>692.53324999999995</v>
      </c>
      <c r="H7265" s="270">
        <v>6510.9736500000008</v>
      </c>
    </row>
    <row r="7266" spans="1:8">
      <c r="A7266" s="268">
        <v>42307</v>
      </c>
      <c r="B7266" s="269" t="s">
        <v>200</v>
      </c>
      <c r="C7266" s="270">
        <v>1427.3964999999998</v>
      </c>
      <c r="D7266" s="270">
        <v>611.99149999999997</v>
      </c>
      <c r="E7266" s="270">
        <v>231.11924999999997</v>
      </c>
      <c r="F7266" s="270">
        <v>19.445449999999997</v>
      </c>
      <c r="G7266" s="270">
        <v>272.55930000000001</v>
      </c>
      <c r="H7266" s="270">
        <v>2562.5119999999993</v>
      </c>
    </row>
    <row r="7267" spans="1:8">
      <c r="A7267" s="268">
        <v>42307</v>
      </c>
      <c r="B7267" s="269" t="s">
        <v>201</v>
      </c>
      <c r="C7267" s="270">
        <v>227.71669999999997</v>
      </c>
      <c r="D7267" s="270">
        <v>97.6327</v>
      </c>
      <c r="E7267" s="270">
        <v>36.871299999999998</v>
      </c>
      <c r="F7267" s="270">
        <v>3.1025</v>
      </c>
      <c r="G7267" s="270">
        <v>43.481749999999998</v>
      </c>
      <c r="H7267" s="270">
        <v>408.80495000000002</v>
      </c>
    </row>
    <row r="7268" spans="1:8">
      <c r="A7268" s="268">
        <v>42307</v>
      </c>
      <c r="B7268" s="269" t="s">
        <v>202</v>
      </c>
      <c r="C7268" s="270">
        <v>11.107799999999999</v>
      </c>
      <c r="D7268" s="270">
        <v>4.7625500000000001</v>
      </c>
      <c r="E7268" s="270">
        <v>1.7986</v>
      </c>
      <c r="F7268" s="270">
        <v>0.15129999999999999</v>
      </c>
      <c r="G7268" s="270">
        <v>2.1207500000000001</v>
      </c>
      <c r="H7268" s="270">
        <v>19.940999999999999</v>
      </c>
    </row>
    <row r="7269" spans="1:8">
      <c r="A7269" s="268">
        <v>42307</v>
      </c>
      <c r="B7269" s="269" t="s">
        <v>203</v>
      </c>
      <c r="C7269" s="270">
        <v>0</v>
      </c>
      <c r="D7269" s="270">
        <v>0</v>
      </c>
      <c r="E7269" s="270">
        <v>0</v>
      </c>
      <c r="F7269" s="270">
        <v>0</v>
      </c>
      <c r="G7269" s="270">
        <v>0</v>
      </c>
      <c r="H7269" s="270">
        <v>0</v>
      </c>
    </row>
    <row r="7270" spans="1:8">
      <c r="A7270" s="268">
        <v>42307</v>
      </c>
      <c r="B7270" s="269" t="s">
        <v>204</v>
      </c>
      <c r="C7270" s="270">
        <v>0</v>
      </c>
      <c r="D7270" s="270">
        <v>0</v>
      </c>
      <c r="E7270" s="270">
        <v>0</v>
      </c>
      <c r="F7270" s="270">
        <v>0</v>
      </c>
      <c r="G7270" s="270">
        <v>0</v>
      </c>
      <c r="H7270" s="270">
        <v>0</v>
      </c>
    </row>
    <row r="7271" spans="1:8">
      <c r="A7271" s="268">
        <v>42307</v>
      </c>
      <c r="B7271" s="269" t="s">
        <v>205</v>
      </c>
      <c r="C7271" s="270">
        <v>0</v>
      </c>
      <c r="D7271" s="270">
        <v>0</v>
      </c>
      <c r="E7271" s="270">
        <v>0</v>
      </c>
      <c r="F7271" s="270">
        <v>0</v>
      </c>
      <c r="G7271" s="270">
        <v>0</v>
      </c>
      <c r="H7271" s="270">
        <v>0</v>
      </c>
    </row>
    <row r="7272" spans="1:8">
      <c r="A7272" s="268">
        <v>42307</v>
      </c>
      <c r="B7272" s="269" t="s">
        <v>71</v>
      </c>
      <c r="C7272" s="270">
        <v>0</v>
      </c>
      <c r="D7272" s="270">
        <v>0</v>
      </c>
      <c r="E7272" s="270">
        <v>0</v>
      </c>
      <c r="F7272" s="270">
        <v>0</v>
      </c>
      <c r="G7272" s="270">
        <v>0</v>
      </c>
      <c r="H7272" s="270">
        <v>0</v>
      </c>
    </row>
    <row r="7273" spans="1:8">
      <c r="A7273" s="268">
        <v>42307</v>
      </c>
      <c r="B7273" s="269" t="s">
        <v>206</v>
      </c>
      <c r="C7273" s="270">
        <v>0</v>
      </c>
      <c r="D7273" s="270">
        <v>0</v>
      </c>
      <c r="E7273" s="270">
        <v>0</v>
      </c>
      <c r="F7273" s="270">
        <v>0</v>
      </c>
      <c r="G7273" s="270">
        <v>0</v>
      </c>
      <c r="H7273" s="270">
        <v>0</v>
      </c>
    </row>
    <row r="7274" spans="1:8">
      <c r="A7274" s="268">
        <v>42308</v>
      </c>
      <c r="B7274" s="269" t="s">
        <v>185</v>
      </c>
      <c r="C7274" s="270">
        <v>0</v>
      </c>
      <c r="D7274" s="270">
        <v>0</v>
      </c>
      <c r="E7274" s="270">
        <v>0</v>
      </c>
      <c r="F7274" s="270">
        <v>0</v>
      </c>
      <c r="G7274" s="270">
        <v>0</v>
      </c>
      <c r="H7274" s="270">
        <v>0</v>
      </c>
    </row>
    <row r="7275" spans="1:8">
      <c r="A7275" s="268">
        <v>42308</v>
      </c>
      <c r="B7275" s="269" t="s">
        <v>186</v>
      </c>
      <c r="C7275" s="270">
        <v>0</v>
      </c>
      <c r="D7275" s="270">
        <v>0</v>
      </c>
      <c r="E7275" s="270">
        <v>0</v>
      </c>
      <c r="F7275" s="270">
        <v>0</v>
      </c>
      <c r="G7275" s="270">
        <v>0</v>
      </c>
      <c r="H7275" s="270">
        <v>0</v>
      </c>
    </row>
    <row r="7276" spans="1:8">
      <c r="A7276" s="268">
        <v>42308</v>
      </c>
      <c r="B7276" s="269" t="s">
        <v>187</v>
      </c>
      <c r="C7276" s="270">
        <v>0</v>
      </c>
      <c r="D7276" s="270">
        <v>0</v>
      </c>
      <c r="E7276" s="270">
        <v>0</v>
      </c>
      <c r="F7276" s="270">
        <v>0</v>
      </c>
      <c r="G7276" s="270">
        <v>0</v>
      </c>
      <c r="H7276" s="270">
        <v>0</v>
      </c>
    </row>
    <row r="7277" spans="1:8">
      <c r="A7277" s="268">
        <v>42308</v>
      </c>
      <c r="B7277" s="269" t="s">
        <v>188</v>
      </c>
      <c r="C7277" s="270">
        <v>0</v>
      </c>
      <c r="D7277" s="270">
        <v>0</v>
      </c>
      <c r="E7277" s="270">
        <v>0</v>
      </c>
      <c r="F7277" s="270">
        <v>0</v>
      </c>
      <c r="G7277" s="270">
        <v>0</v>
      </c>
      <c r="H7277" s="270">
        <v>0</v>
      </c>
    </row>
    <row r="7278" spans="1:8">
      <c r="A7278" s="268">
        <v>42308</v>
      </c>
      <c r="B7278" s="269" t="s">
        <v>189</v>
      </c>
      <c r="C7278" s="270">
        <v>0</v>
      </c>
      <c r="D7278" s="270">
        <v>0</v>
      </c>
      <c r="E7278" s="270">
        <v>0</v>
      </c>
      <c r="F7278" s="270">
        <v>0</v>
      </c>
      <c r="G7278" s="270">
        <v>0</v>
      </c>
      <c r="H7278" s="270">
        <v>0</v>
      </c>
    </row>
    <row r="7279" spans="1:8">
      <c r="A7279" s="268">
        <v>42308</v>
      </c>
      <c r="B7279" s="269" t="s">
        <v>190</v>
      </c>
      <c r="C7279" s="270">
        <v>0</v>
      </c>
      <c r="D7279" s="270">
        <v>0</v>
      </c>
      <c r="E7279" s="270">
        <v>0</v>
      </c>
      <c r="F7279" s="270">
        <v>0</v>
      </c>
      <c r="G7279" s="270">
        <v>0</v>
      </c>
      <c r="H7279" s="270">
        <v>0</v>
      </c>
    </row>
    <row r="7280" spans="1:8">
      <c r="A7280" s="268">
        <v>42308</v>
      </c>
      <c r="B7280" s="269" t="s">
        <v>191</v>
      </c>
      <c r="C7280" s="270">
        <v>0</v>
      </c>
      <c r="D7280" s="270">
        <v>0</v>
      </c>
      <c r="E7280" s="270">
        <v>0</v>
      </c>
      <c r="F7280" s="270">
        <v>0</v>
      </c>
      <c r="G7280" s="270">
        <v>0</v>
      </c>
      <c r="H7280" s="270">
        <v>0</v>
      </c>
    </row>
    <row r="7281" spans="1:8">
      <c r="A7281" s="268">
        <v>42308</v>
      </c>
      <c r="B7281" s="269" t="s">
        <v>192</v>
      </c>
      <c r="C7281" s="270">
        <v>466.54205000000002</v>
      </c>
      <c r="D7281" s="270">
        <v>200.02795</v>
      </c>
      <c r="E7281" s="270">
        <v>75.541200000000003</v>
      </c>
      <c r="F7281" s="270">
        <v>6.3554500000000003</v>
      </c>
      <c r="G7281" s="270">
        <v>89.085099999999997</v>
      </c>
      <c r="H7281" s="270">
        <v>837.55174999999997</v>
      </c>
    </row>
    <row r="7282" spans="1:8">
      <c r="A7282" s="268">
        <v>42308</v>
      </c>
      <c r="B7282" s="269" t="s">
        <v>193</v>
      </c>
      <c r="C7282" s="270">
        <v>3499.0657999999999</v>
      </c>
      <c r="D7282" s="270">
        <v>1500.2125999999998</v>
      </c>
      <c r="E7282" s="270">
        <v>566.55645000000004</v>
      </c>
      <c r="F7282" s="270">
        <v>47.667999999999999</v>
      </c>
      <c r="G7282" s="270">
        <v>668.14080000000001</v>
      </c>
      <c r="H7282" s="270">
        <v>6281.64365</v>
      </c>
    </row>
    <row r="7283" spans="1:8">
      <c r="A7283" s="268">
        <v>42308</v>
      </c>
      <c r="B7283" s="269" t="s">
        <v>65</v>
      </c>
      <c r="C7283" s="270">
        <v>9536.3429500000002</v>
      </c>
      <c r="D7283" s="270">
        <v>4088.67425</v>
      </c>
      <c r="E7283" s="270">
        <v>1544.0904499999999</v>
      </c>
      <c r="F7283" s="270">
        <v>129.91315</v>
      </c>
      <c r="G7283" s="270">
        <v>1820.9481999999998</v>
      </c>
      <c r="H7283" s="270">
        <v>17119.969000000001</v>
      </c>
    </row>
    <row r="7284" spans="1:8">
      <c r="A7284" s="268">
        <v>42308</v>
      </c>
      <c r="B7284" s="269" t="s">
        <v>194</v>
      </c>
      <c r="C7284" s="270">
        <v>13118.719800000001</v>
      </c>
      <c r="D7284" s="270">
        <v>5624.6063999999997</v>
      </c>
      <c r="E7284" s="270">
        <v>2124.1363999999999</v>
      </c>
      <c r="F7284" s="270">
        <v>178.71589999999998</v>
      </c>
      <c r="G7284" s="270">
        <v>2504.9967499999998</v>
      </c>
      <c r="H7284" s="270">
        <v>23551.17525</v>
      </c>
    </row>
    <row r="7285" spans="1:8">
      <c r="A7285" s="268">
        <v>42308</v>
      </c>
      <c r="B7285" s="269" t="s">
        <v>195</v>
      </c>
      <c r="C7285" s="270">
        <v>15856.877500000001</v>
      </c>
      <c r="D7285" s="270">
        <v>6798.5821999999998</v>
      </c>
      <c r="E7285" s="270">
        <v>2567.4895999999999</v>
      </c>
      <c r="F7285" s="270">
        <v>216.01730000000001</v>
      </c>
      <c r="G7285" s="270">
        <v>3027.8436499999998</v>
      </c>
      <c r="H7285" s="270">
        <v>28466.810250000002</v>
      </c>
    </row>
    <row r="7286" spans="1:8">
      <c r="A7286" s="268">
        <v>42308</v>
      </c>
      <c r="B7286" s="269" t="s">
        <v>196</v>
      </c>
      <c r="C7286" s="270">
        <v>17673.0589</v>
      </c>
      <c r="D7286" s="270">
        <v>7577.2637999999997</v>
      </c>
      <c r="E7286" s="270">
        <v>2861.5589999999997</v>
      </c>
      <c r="F7286" s="270">
        <v>240.75909999999999</v>
      </c>
      <c r="G7286" s="270">
        <v>3374.6402499999999</v>
      </c>
      <c r="H7286" s="270">
        <v>31727.281049999994</v>
      </c>
    </row>
    <row r="7287" spans="1:8">
      <c r="A7287" s="268">
        <v>42308</v>
      </c>
      <c r="B7287" s="269" t="s">
        <v>197</v>
      </c>
      <c r="C7287" s="270">
        <v>17528.653249999999</v>
      </c>
      <c r="D7287" s="270">
        <v>7515.3506499999994</v>
      </c>
      <c r="E7287" s="270">
        <v>2838.1772000000001</v>
      </c>
      <c r="F7287" s="270">
        <v>238.79220000000001</v>
      </c>
      <c r="G7287" s="270">
        <v>3347.0662499999999</v>
      </c>
      <c r="H7287" s="270">
        <v>31468.039549999998</v>
      </c>
    </row>
    <row r="7288" spans="1:8">
      <c r="A7288" s="268">
        <v>42308</v>
      </c>
      <c r="B7288" s="269" t="s">
        <v>198</v>
      </c>
      <c r="C7288" s="270">
        <v>14696.075849999999</v>
      </c>
      <c r="D7288" s="270">
        <v>6300.8927499999991</v>
      </c>
      <c r="E7288" s="270">
        <v>2379.5367499999998</v>
      </c>
      <c r="F7288" s="270">
        <v>200.20389999999998</v>
      </c>
      <c r="G7288" s="270">
        <v>2806.19</v>
      </c>
      <c r="H7288" s="270">
        <v>26382.899250000002</v>
      </c>
    </row>
    <row r="7289" spans="1:8">
      <c r="A7289" s="268">
        <v>42308</v>
      </c>
      <c r="B7289" s="269" t="s">
        <v>199</v>
      </c>
      <c r="C7289" s="270">
        <v>9247.5308000000005</v>
      </c>
      <c r="D7289" s="270">
        <v>3964.8479499999999</v>
      </c>
      <c r="E7289" s="270">
        <v>1497.3276999999998</v>
      </c>
      <c r="F7289" s="270">
        <v>125.9785</v>
      </c>
      <c r="G7289" s="270">
        <v>1765.8001999999997</v>
      </c>
      <c r="H7289" s="270">
        <v>16601.48515</v>
      </c>
    </row>
    <row r="7290" spans="1:8">
      <c r="A7290" s="268">
        <v>42308</v>
      </c>
      <c r="B7290" s="269" t="s">
        <v>200</v>
      </c>
      <c r="C7290" s="270">
        <v>4026.7024499999993</v>
      </c>
      <c r="D7290" s="270">
        <v>1726.4349999999999</v>
      </c>
      <c r="E7290" s="270">
        <v>651.98910000000001</v>
      </c>
      <c r="F7290" s="270">
        <v>54.855600000000003</v>
      </c>
      <c r="G7290" s="270">
        <v>768.8921499999999</v>
      </c>
      <c r="H7290" s="270">
        <v>7228.8742999999986</v>
      </c>
    </row>
    <row r="7291" spans="1:8">
      <c r="A7291" s="268">
        <v>42308</v>
      </c>
      <c r="B7291" s="269" t="s">
        <v>201</v>
      </c>
      <c r="C7291" s="270">
        <v>488.75849999999997</v>
      </c>
      <c r="D7291" s="270">
        <v>209.5539</v>
      </c>
      <c r="E7291" s="270">
        <v>79.138400000000004</v>
      </c>
      <c r="F7291" s="270">
        <v>6.6580500000000002</v>
      </c>
      <c r="G7291" s="270">
        <v>93.327449999999999</v>
      </c>
      <c r="H7291" s="270">
        <v>877.43629999999996</v>
      </c>
    </row>
    <row r="7292" spans="1:8">
      <c r="A7292" s="268">
        <v>42308</v>
      </c>
      <c r="B7292" s="269" t="s">
        <v>202</v>
      </c>
      <c r="C7292" s="270">
        <v>22.216449999999998</v>
      </c>
      <c r="D7292" s="270">
        <v>9.5251000000000001</v>
      </c>
      <c r="E7292" s="270">
        <v>3.5972</v>
      </c>
      <c r="F7292" s="270">
        <v>0.30259999999999998</v>
      </c>
      <c r="G7292" s="270">
        <v>4.2423499999999992</v>
      </c>
      <c r="H7292" s="270">
        <v>39.883700000000005</v>
      </c>
    </row>
    <row r="7293" spans="1:8">
      <c r="A7293" s="268">
        <v>42308</v>
      </c>
      <c r="B7293" s="269" t="s">
        <v>203</v>
      </c>
      <c r="C7293" s="270">
        <v>0</v>
      </c>
      <c r="D7293" s="270">
        <v>0</v>
      </c>
      <c r="E7293" s="270">
        <v>0</v>
      </c>
      <c r="F7293" s="270">
        <v>0</v>
      </c>
      <c r="G7293" s="270">
        <v>0</v>
      </c>
      <c r="H7293" s="270">
        <v>0</v>
      </c>
    </row>
    <row r="7294" spans="1:8">
      <c r="A7294" s="268">
        <v>42308</v>
      </c>
      <c r="B7294" s="269" t="s">
        <v>204</v>
      </c>
      <c r="C7294" s="270">
        <v>0</v>
      </c>
      <c r="D7294" s="270">
        <v>0</v>
      </c>
      <c r="E7294" s="270">
        <v>0</v>
      </c>
      <c r="F7294" s="270">
        <v>0</v>
      </c>
      <c r="G7294" s="270">
        <v>0</v>
      </c>
      <c r="H7294" s="270">
        <v>0</v>
      </c>
    </row>
    <row r="7295" spans="1:8">
      <c r="A7295" s="268">
        <v>42308</v>
      </c>
      <c r="B7295" s="269" t="s">
        <v>205</v>
      </c>
      <c r="C7295" s="270">
        <v>0</v>
      </c>
      <c r="D7295" s="270">
        <v>0</v>
      </c>
      <c r="E7295" s="270">
        <v>0</v>
      </c>
      <c r="F7295" s="270">
        <v>0</v>
      </c>
      <c r="G7295" s="270">
        <v>0</v>
      </c>
      <c r="H7295" s="270">
        <v>0</v>
      </c>
    </row>
    <row r="7296" spans="1:8">
      <c r="A7296" s="268">
        <v>42308</v>
      </c>
      <c r="B7296" s="269" t="s">
        <v>71</v>
      </c>
      <c r="C7296" s="270">
        <v>0</v>
      </c>
      <c r="D7296" s="270">
        <v>0</v>
      </c>
      <c r="E7296" s="270">
        <v>0</v>
      </c>
      <c r="F7296" s="270">
        <v>0</v>
      </c>
      <c r="G7296" s="270">
        <v>0</v>
      </c>
      <c r="H7296" s="270">
        <v>0</v>
      </c>
    </row>
    <row r="7297" spans="1:8">
      <c r="A7297" s="268">
        <v>42308</v>
      </c>
      <c r="B7297" s="269" t="s">
        <v>206</v>
      </c>
      <c r="C7297" s="270">
        <v>0</v>
      </c>
      <c r="D7297" s="270">
        <v>0</v>
      </c>
      <c r="E7297" s="270">
        <v>0</v>
      </c>
      <c r="F7297" s="270">
        <v>0</v>
      </c>
      <c r="G7297" s="270">
        <v>0</v>
      </c>
      <c r="H7297" s="270">
        <v>0</v>
      </c>
    </row>
    <row r="7298" spans="1:8">
      <c r="A7298" s="268">
        <v>42309</v>
      </c>
      <c r="B7298" s="269" t="s">
        <v>185</v>
      </c>
      <c r="C7298" s="270">
        <v>0</v>
      </c>
      <c r="D7298" s="270">
        <v>0</v>
      </c>
      <c r="E7298" s="270">
        <v>0</v>
      </c>
      <c r="F7298" s="270">
        <v>0</v>
      </c>
      <c r="G7298" s="270">
        <v>0</v>
      </c>
      <c r="H7298" s="270">
        <v>0</v>
      </c>
    </row>
    <row r="7299" spans="1:8">
      <c r="A7299" s="268">
        <v>42309</v>
      </c>
      <c r="B7299" s="269" t="s">
        <v>186</v>
      </c>
      <c r="C7299" s="270">
        <v>0</v>
      </c>
      <c r="D7299" s="270">
        <v>0</v>
      </c>
      <c r="E7299" s="270">
        <v>0</v>
      </c>
      <c r="F7299" s="270">
        <v>0</v>
      </c>
      <c r="G7299" s="270">
        <v>0</v>
      </c>
      <c r="H7299" s="270">
        <v>0</v>
      </c>
    </row>
    <row r="7300" spans="1:8">
      <c r="A7300" s="268">
        <v>42309</v>
      </c>
      <c r="B7300" s="269" t="s">
        <v>187</v>
      </c>
      <c r="C7300" s="270">
        <v>0</v>
      </c>
      <c r="D7300" s="270">
        <v>0</v>
      </c>
      <c r="E7300" s="270">
        <v>0</v>
      </c>
      <c r="F7300" s="270">
        <v>0</v>
      </c>
      <c r="G7300" s="270">
        <v>0</v>
      </c>
      <c r="H7300" s="270">
        <v>0</v>
      </c>
    </row>
    <row r="7301" spans="1:8">
      <c r="A7301" s="268">
        <v>42309</v>
      </c>
      <c r="B7301" s="269" t="s">
        <v>188</v>
      </c>
      <c r="C7301" s="270">
        <v>0</v>
      </c>
      <c r="D7301" s="270">
        <v>0</v>
      </c>
      <c r="E7301" s="270">
        <v>0</v>
      </c>
      <c r="F7301" s="270">
        <v>0</v>
      </c>
      <c r="G7301" s="270">
        <v>0</v>
      </c>
      <c r="H7301" s="270">
        <v>0</v>
      </c>
    </row>
    <row r="7302" spans="1:8">
      <c r="A7302" s="268">
        <v>42309</v>
      </c>
      <c r="B7302" s="269" t="s">
        <v>189</v>
      </c>
      <c r="C7302" s="270">
        <v>0</v>
      </c>
      <c r="D7302" s="270">
        <v>0</v>
      </c>
      <c r="E7302" s="270">
        <v>0</v>
      </c>
      <c r="F7302" s="270">
        <v>0</v>
      </c>
      <c r="G7302" s="270">
        <v>0</v>
      </c>
      <c r="H7302" s="270">
        <v>0</v>
      </c>
    </row>
    <row r="7303" spans="1:8">
      <c r="A7303" s="268">
        <v>42309</v>
      </c>
      <c r="B7303" s="269" t="s">
        <v>190</v>
      </c>
      <c r="C7303" s="270">
        <v>0</v>
      </c>
      <c r="D7303" s="270">
        <v>0</v>
      </c>
      <c r="E7303" s="270">
        <v>0</v>
      </c>
      <c r="F7303" s="270">
        <v>0</v>
      </c>
      <c r="G7303" s="270">
        <v>0</v>
      </c>
      <c r="H7303" s="270">
        <v>0</v>
      </c>
    </row>
    <row r="7304" spans="1:8">
      <c r="A7304" s="268">
        <v>42309</v>
      </c>
      <c r="B7304" s="269" t="s">
        <v>191</v>
      </c>
      <c r="C7304" s="270">
        <v>6.0400999999999998</v>
      </c>
      <c r="D7304" s="270">
        <v>2.6469</v>
      </c>
      <c r="E7304" s="270">
        <v>0.89929999999999999</v>
      </c>
      <c r="F7304" s="270">
        <v>7.8199999999999992E-2</v>
      </c>
      <c r="G7304" s="270">
        <v>1.1015999999999999</v>
      </c>
      <c r="H7304" s="270">
        <v>10.766099999999998</v>
      </c>
    </row>
    <row r="7305" spans="1:8">
      <c r="A7305" s="268">
        <v>42309</v>
      </c>
      <c r="B7305" s="269" t="s">
        <v>192</v>
      </c>
      <c r="C7305" s="270">
        <v>972.49944999999991</v>
      </c>
      <c r="D7305" s="270">
        <v>426.15345000000002</v>
      </c>
      <c r="E7305" s="270">
        <v>144.78644999999997</v>
      </c>
      <c r="F7305" s="270">
        <v>12.5783</v>
      </c>
      <c r="G7305" s="270">
        <v>177.40350000000001</v>
      </c>
      <c r="H7305" s="270">
        <v>1733.4211499999999</v>
      </c>
    </row>
    <row r="7306" spans="1:8">
      <c r="A7306" s="268">
        <v>42309</v>
      </c>
      <c r="B7306" s="269" t="s">
        <v>193</v>
      </c>
      <c r="C7306" s="270">
        <v>4566.5170499999995</v>
      </c>
      <c r="D7306" s="270">
        <v>2001.0665999999999</v>
      </c>
      <c r="E7306" s="270">
        <v>679.86739999999998</v>
      </c>
      <c r="F7306" s="270">
        <v>59.062249999999999</v>
      </c>
      <c r="G7306" s="270">
        <v>833.02634999999998</v>
      </c>
      <c r="H7306" s="270">
        <v>8139.5396499999997</v>
      </c>
    </row>
    <row r="7307" spans="1:8">
      <c r="A7307" s="268">
        <v>42309</v>
      </c>
      <c r="B7307" s="269" t="s">
        <v>65</v>
      </c>
      <c r="C7307" s="270">
        <v>9791.4347499999985</v>
      </c>
      <c r="D7307" s="270">
        <v>4290.6469999999999</v>
      </c>
      <c r="E7307" s="270">
        <v>1457.7584999999999</v>
      </c>
      <c r="F7307" s="270">
        <v>126.64064999999999</v>
      </c>
      <c r="G7307" s="270">
        <v>1786.1585499999999</v>
      </c>
      <c r="H7307" s="270">
        <v>17452.639449999999</v>
      </c>
    </row>
    <row r="7308" spans="1:8">
      <c r="A7308" s="268">
        <v>42309</v>
      </c>
      <c r="B7308" s="269" t="s">
        <v>194</v>
      </c>
      <c r="C7308" s="270">
        <v>12074.692849999999</v>
      </c>
      <c r="D7308" s="270">
        <v>5291.1803</v>
      </c>
      <c r="E7308" s="270">
        <v>1797.6921999999997</v>
      </c>
      <c r="F7308" s="270">
        <v>156.1722</v>
      </c>
      <c r="G7308" s="270">
        <v>2202.6721499999999</v>
      </c>
      <c r="H7308" s="270">
        <v>21522.4097</v>
      </c>
    </row>
    <row r="7309" spans="1:8">
      <c r="A7309" s="268">
        <v>42309</v>
      </c>
      <c r="B7309" s="269" t="s">
        <v>195</v>
      </c>
      <c r="C7309" s="270">
        <v>13059.272499999999</v>
      </c>
      <c r="D7309" s="270">
        <v>5722.6275499999992</v>
      </c>
      <c r="E7309" s="270">
        <v>1944.2772500000001</v>
      </c>
      <c r="F7309" s="270">
        <v>168.90690000000001</v>
      </c>
      <c r="G7309" s="270">
        <v>2382.2796999999996</v>
      </c>
      <c r="H7309" s="270">
        <v>23277.363899999997</v>
      </c>
    </row>
    <row r="7310" spans="1:8">
      <c r="A7310" s="268">
        <v>42309</v>
      </c>
      <c r="B7310" s="269" t="s">
        <v>196</v>
      </c>
      <c r="C7310" s="270">
        <v>13143.83815</v>
      </c>
      <c r="D7310" s="270">
        <v>5759.68415</v>
      </c>
      <c r="E7310" s="270">
        <v>1956.86745</v>
      </c>
      <c r="F7310" s="270">
        <v>170.00084999999999</v>
      </c>
      <c r="G7310" s="270">
        <v>2397.7063499999999</v>
      </c>
      <c r="H7310" s="270">
        <v>23428.096950000003</v>
      </c>
    </row>
    <row r="7311" spans="1:8">
      <c r="A7311" s="268">
        <v>42309</v>
      </c>
      <c r="B7311" s="269" t="s">
        <v>197</v>
      </c>
      <c r="C7311" s="270">
        <v>7417.5700499999994</v>
      </c>
      <c r="D7311" s="270">
        <v>3250.4102000000003</v>
      </c>
      <c r="E7311" s="270">
        <v>1104.3353</v>
      </c>
      <c r="F7311" s="270">
        <v>95.937799999999996</v>
      </c>
      <c r="G7311" s="270">
        <v>1353.1175499999999</v>
      </c>
      <c r="H7311" s="270">
        <v>13221.370900000002</v>
      </c>
    </row>
    <row r="7312" spans="1:8">
      <c r="A7312" s="268">
        <v>42309</v>
      </c>
      <c r="B7312" s="269" t="s">
        <v>198</v>
      </c>
      <c r="C7312" s="270">
        <v>4059.12655</v>
      </c>
      <c r="D7312" s="270">
        <v>1778.72615</v>
      </c>
      <c r="E7312" s="270">
        <v>604.32704999999999</v>
      </c>
      <c r="F7312" s="270">
        <v>52.500250000000001</v>
      </c>
      <c r="G7312" s="270">
        <v>740.46815000000004</v>
      </c>
      <c r="H7312" s="270">
        <v>7235.14815</v>
      </c>
    </row>
    <row r="7313" spans="1:8">
      <c r="A7313" s="268">
        <v>42309</v>
      </c>
      <c r="B7313" s="269" t="s">
        <v>199</v>
      </c>
      <c r="C7313" s="270">
        <v>2832.9318499999999</v>
      </c>
      <c r="D7313" s="270">
        <v>1241.4028999999998</v>
      </c>
      <c r="E7313" s="270">
        <v>421.77</v>
      </c>
      <c r="F7313" s="270">
        <v>36.640949999999997</v>
      </c>
      <c r="G7313" s="270">
        <v>516.78469999999993</v>
      </c>
      <c r="H7313" s="270">
        <v>5049.5303999999996</v>
      </c>
    </row>
    <row r="7314" spans="1:8">
      <c r="A7314" s="268">
        <v>42309</v>
      </c>
      <c r="B7314" s="269" t="s">
        <v>200</v>
      </c>
      <c r="C7314" s="270">
        <v>1183.9123</v>
      </c>
      <c r="D7314" s="270">
        <v>518.79494999999997</v>
      </c>
      <c r="E7314" s="270">
        <v>176.26194999999998</v>
      </c>
      <c r="F7314" s="270">
        <v>15.312749999999999</v>
      </c>
      <c r="G7314" s="270">
        <v>215.96969999999999</v>
      </c>
      <c r="H7314" s="270">
        <v>2110.2516499999997</v>
      </c>
    </row>
    <row r="7315" spans="1:8">
      <c r="A7315" s="268">
        <v>42309</v>
      </c>
      <c r="B7315" s="269" t="s">
        <v>201</v>
      </c>
      <c r="C7315" s="270">
        <v>126.84805</v>
      </c>
      <c r="D7315" s="270">
        <v>55.584900000000005</v>
      </c>
      <c r="E7315" s="270">
        <v>18.885300000000001</v>
      </c>
      <c r="F7315" s="270">
        <v>1.6404999999999998</v>
      </c>
      <c r="G7315" s="270">
        <v>23.13955</v>
      </c>
      <c r="H7315" s="270">
        <v>226.09829999999999</v>
      </c>
    </row>
    <row r="7316" spans="1:8">
      <c r="A7316" s="268">
        <v>42309</v>
      </c>
      <c r="B7316" s="269" t="s">
        <v>202</v>
      </c>
      <c r="C7316" s="270">
        <v>6.0400999999999998</v>
      </c>
      <c r="D7316" s="270">
        <v>2.6469</v>
      </c>
      <c r="E7316" s="270">
        <v>0.89929999999999999</v>
      </c>
      <c r="F7316" s="270">
        <v>7.8199999999999992E-2</v>
      </c>
      <c r="G7316" s="270">
        <v>1.1015999999999999</v>
      </c>
      <c r="H7316" s="270">
        <v>10.766099999999998</v>
      </c>
    </row>
    <row r="7317" spans="1:8">
      <c r="A7317" s="268">
        <v>42309</v>
      </c>
      <c r="B7317" s="269" t="s">
        <v>203</v>
      </c>
      <c r="C7317" s="270">
        <v>0</v>
      </c>
      <c r="D7317" s="270">
        <v>0</v>
      </c>
      <c r="E7317" s="270">
        <v>0</v>
      </c>
      <c r="F7317" s="270">
        <v>0</v>
      </c>
      <c r="G7317" s="270">
        <v>0</v>
      </c>
      <c r="H7317" s="270">
        <v>0</v>
      </c>
    </row>
    <row r="7318" spans="1:8">
      <c r="A7318" s="268">
        <v>42309</v>
      </c>
      <c r="B7318" s="269" t="s">
        <v>204</v>
      </c>
      <c r="C7318" s="270">
        <v>0</v>
      </c>
      <c r="D7318" s="270">
        <v>0</v>
      </c>
      <c r="E7318" s="270">
        <v>0</v>
      </c>
      <c r="F7318" s="270">
        <v>0</v>
      </c>
      <c r="G7318" s="270">
        <v>0</v>
      </c>
      <c r="H7318" s="270">
        <v>0</v>
      </c>
    </row>
    <row r="7319" spans="1:8">
      <c r="A7319" s="268">
        <v>42309</v>
      </c>
      <c r="B7319" s="269" t="s">
        <v>205</v>
      </c>
      <c r="C7319" s="270">
        <v>0</v>
      </c>
      <c r="D7319" s="270">
        <v>0</v>
      </c>
      <c r="E7319" s="270">
        <v>0</v>
      </c>
      <c r="F7319" s="270">
        <v>0</v>
      </c>
      <c r="G7319" s="270">
        <v>0</v>
      </c>
      <c r="H7319" s="270">
        <v>0</v>
      </c>
    </row>
    <row r="7320" spans="1:8">
      <c r="A7320" s="268">
        <v>42309</v>
      </c>
      <c r="B7320" s="269" t="s">
        <v>71</v>
      </c>
      <c r="C7320" s="270">
        <v>0</v>
      </c>
      <c r="D7320" s="270">
        <v>0</v>
      </c>
      <c r="E7320" s="270">
        <v>0</v>
      </c>
      <c r="F7320" s="270">
        <v>0</v>
      </c>
      <c r="G7320" s="270">
        <v>0</v>
      </c>
      <c r="H7320" s="270">
        <v>0</v>
      </c>
    </row>
    <row r="7321" spans="1:8">
      <c r="A7321" s="268">
        <v>42309</v>
      </c>
      <c r="B7321" s="269" t="s">
        <v>206</v>
      </c>
      <c r="C7321" s="270">
        <v>0</v>
      </c>
      <c r="D7321" s="270">
        <v>0</v>
      </c>
      <c r="E7321" s="270">
        <v>0</v>
      </c>
      <c r="F7321" s="270">
        <v>0</v>
      </c>
      <c r="G7321" s="270">
        <v>0</v>
      </c>
      <c r="H7321" s="270">
        <v>0</v>
      </c>
    </row>
    <row r="7322" spans="1:8">
      <c r="A7322" s="268">
        <v>42310</v>
      </c>
      <c r="B7322" s="269" t="s">
        <v>185</v>
      </c>
      <c r="C7322" s="270">
        <v>0</v>
      </c>
      <c r="D7322" s="270">
        <v>0</v>
      </c>
      <c r="E7322" s="270">
        <v>0</v>
      </c>
      <c r="F7322" s="270">
        <v>0</v>
      </c>
      <c r="G7322" s="270">
        <v>0</v>
      </c>
      <c r="H7322" s="270">
        <v>0</v>
      </c>
    </row>
    <row r="7323" spans="1:8">
      <c r="A7323" s="268">
        <v>42310</v>
      </c>
      <c r="B7323" s="269" t="s">
        <v>186</v>
      </c>
      <c r="C7323" s="270">
        <v>0</v>
      </c>
      <c r="D7323" s="270">
        <v>0</v>
      </c>
      <c r="E7323" s="270">
        <v>0</v>
      </c>
      <c r="F7323" s="270">
        <v>0</v>
      </c>
      <c r="G7323" s="270">
        <v>0</v>
      </c>
      <c r="H7323" s="270">
        <v>0</v>
      </c>
    </row>
    <row r="7324" spans="1:8">
      <c r="A7324" s="268">
        <v>42310</v>
      </c>
      <c r="B7324" s="269" t="s">
        <v>187</v>
      </c>
      <c r="C7324" s="270">
        <v>0</v>
      </c>
      <c r="D7324" s="270">
        <v>0</v>
      </c>
      <c r="E7324" s="270">
        <v>0</v>
      </c>
      <c r="F7324" s="270">
        <v>0</v>
      </c>
      <c r="G7324" s="270">
        <v>0</v>
      </c>
      <c r="H7324" s="270">
        <v>0</v>
      </c>
    </row>
    <row r="7325" spans="1:8">
      <c r="A7325" s="268">
        <v>42310</v>
      </c>
      <c r="B7325" s="269" t="s">
        <v>188</v>
      </c>
      <c r="C7325" s="270">
        <v>0</v>
      </c>
      <c r="D7325" s="270">
        <v>0</v>
      </c>
      <c r="E7325" s="270">
        <v>0</v>
      </c>
      <c r="F7325" s="270">
        <v>0</v>
      </c>
      <c r="G7325" s="270">
        <v>0</v>
      </c>
      <c r="H7325" s="270">
        <v>0</v>
      </c>
    </row>
    <row r="7326" spans="1:8">
      <c r="A7326" s="268">
        <v>42310</v>
      </c>
      <c r="B7326" s="269" t="s">
        <v>189</v>
      </c>
      <c r="C7326" s="270">
        <v>0</v>
      </c>
      <c r="D7326" s="270">
        <v>0</v>
      </c>
      <c r="E7326" s="270">
        <v>0</v>
      </c>
      <c r="F7326" s="270">
        <v>0</v>
      </c>
      <c r="G7326" s="270">
        <v>0</v>
      </c>
      <c r="H7326" s="270">
        <v>0</v>
      </c>
    </row>
    <row r="7327" spans="1:8">
      <c r="A7327" s="268">
        <v>42310</v>
      </c>
      <c r="B7327" s="269" t="s">
        <v>190</v>
      </c>
      <c r="C7327" s="270">
        <v>0</v>
      </c>
      <c r="D7327" s="270">
        <v>0</v>
      </c>
      <c r="E7327" s="270">
        <v>0</v>
      </c>
      <c r="F7327" s="270">
        <v>0</v>
      </c>
      <c r="G7327" s="270">
        <v>0</v>
      </c>
      <c r="H7327" s="270">
        <v>0</v>
      </c>
    </row>
    <row r="7328" spans="1:8">
      <c r="A7328" s="268">
        <v>42310</v>
      </c>
      <c r="B7328" s="269" t="s">
        <v>191</v>
      </c>
      <c r="C7328" s="270">
        <v>6.0400999999999998</v>
      </c>
      <c r="D7328" s="270">
        <v>2.6469</v>
      </c>
      <c r="E7328" s="270">
        <v>0.89929999999999999</v>
      </c>
      <c r="F7328" s="270">
        <v>7.8199999999999992E-2</v>
      </c>
      <c r="G7328" s="270">
        <v>1.1015999999999999</v>
      </c>
      <c r="H7328" s="270">
        <v>10.766099999999998</v>
      </c>
    </row>
    <row r="7329" spans="1:8">
      <c r="A7329" s="268">
        <v>42310</v>
      </c>
      <c r="B7329" s="269" t="s">
        <v>192</v>
      </c>
      <c r="C7329" s="270">
        <v>1008.7408999999999</v>
      </c>
      <c r="D7329" s="270">
        <v>442.03485000000001</v>
      </c>
      <c r="E7329" s="270">
        <v>150.18225000000001</v>
      </c>
      <c r="F7329" s="270">
        <v>13.04665</v>
      </c>
      <c r="G7329" s="270">
        <v>184.01480000000001</v>
      </c>
      <c r="H7329" s="270">
        <v>1798.01945</v>
      </c>
    </row>
    <row r="7330" spans="1:8">
      <c r="A7330" s="268">
        <v>42310</v>
      </c>
      <c r="B7330" s="269" t="s">
        <v>193</v>
      </c>
      <c r="C7330" s="270">
        <v>3799.3903500000001</v>
      </c>
      <c r="D7330" s="270">
        <v>1664.9086</v>
      </c>
      <c r="E7330" s="270">
        <v>565.65715</v>
      </c>
      <c r="F7330" s="270">
        <v>49.14105</v>
      </c>
      <c r="G7330" s="270">
        <v>693.08659999999998</v>
      </c>
      <c r="H7330" s="270">
        <v>6772.1837499999992</v>
      </c>
    </row>
    <row r="7331" spans="1:8">
      <c r="A7331" s="268">
        <v>42310</v>
      </c>
      <c r="B7331" s="269" t="s">
        <v>65</v>
      </c>
      <c r="C7331" s="270">
        <v>7006.8254000000006</v>
      </c>
      <c r="D7331" s="270">
        <v>3070.4201499999999</v>
      </c>
      <c r="E7331" s="270">
        <v>1043.1828999999998</v>
      </c>
      <c r="F7331" s="270">
        <v>90.625299999999996</v>
      </c>
      <c r="G7331" s="270">
        <v>1278.1892</v>
      </c>
      <c r="H7331" s="270">
        <v>12489.24295</v>
      </c>
    </row>
    <row r="7332" spans="1:8">
      <c r="A7332" s="268">
        <v>42310</v>
      </c>
      <c r="B7332" s="269" t="s">
        <v>194</v>
      </c>
      <c r="C7332" s="270">
        <v>9978.6854999999996</v>
      </c>
      <c r="D7332" s="270">
        <v>4372.7008999999998</v>
      </c>
      <c r="E7332" s="270">
        <v>1485.6368</v>
      </c>
      <c r="F7332" s="270">
        <v>129.06315000000001</v>
      </c>
      <c r="G7332" s="270">
        <v>1820.3175000000001</v>
      </c>
      <c r="H7332" s="270">
        <v>17786.403849999999</v>
      </c>
    </row>
    <row r="7333" spans="1:8">
      <c r="A7333" s="268">
        <v>42310</v>
      </c>
      <c r="B7333" s="269" t="s">
        <v>195</v>
      </c>
      <c r="C7333" s="270">
        <v>14031.77195</v>
      </c>
      <c r="D7333" s="270">
        <v>6148.7801500000005</v>
      </c>
      <c r="E7333" s="270">
        <v>2089.0637000000002</v>
      </c>
      <c r="F7333" s="270">
        <v>181.48519999999999</v>
      </c>
      <c r="G7333" s="270">
        <v>2559.6831999999999</v>
      </c>
      <c r="H7333" s="270">
        <v>25010.784200000002</v>
      </c>
    </row>
    <row r="7334" spans="1:8">
      <c r="A7334" s="268">
        <v>42310</v>
      </c>
      <c r="B7334" s="269" t="s">
        <v>196</v>
      </c>
      <c r="C7334" s="270">
        <v>14357.951799999999</v>
      </c>
      <c r="D7334" s="270">
        <v>6291.7135999999991</v>
      </c>
      <c r="E7334" s="270">
        <v>2137.6259</v>
      </c>
      <c r="F7334" s="270">
        <v>185.70374999999999</v>
      </c>
      <c r="G7334" s="270">
        <v>2619.1857500000001</v>
      </c>
      <c r="H7334" s="270">
        <v>25592.180799999998</v>
      </c>
    </row>
    <row r="7335" spans="1:8">
      <c r="A7335" s="268">
        <v>42310</v>
      </c>
      <c r="B7335" s="269" t="s">
        <v>197</v>
      </c>
      <c r="C7335" s="270">
        <v>10643.126250000001</v>
      </c>
      <c r="D7335" s="270">
        <v>4663.8615999999993</v>
      </c>
      <c r="E7335" s="270">
        <v>1584.5589499999999</v>
      </c>
      <c r="F7335" s="270">
        <v>137.65665000000001</v>
      </c>
      <c r="G7335" s="270">
        <v>1941.52495</v>
      </c>
      <c r="H7335" s="270">
        <v>18970.728400000004</v>
      </c>
    </row>
    <row r="7336" spans="1:8">
      <c r="A7336" s="268">
        <v>42310</v>
      </c>
      <c r="B7336" s="269" t="s">
        <v>198</v>
      </c>
      <c r="C7336" s="270">
        <v>7175.9558499999994</v>
      </c>
      <c r="D7336" s="270">
        <v>3144.5333500000002</v>
      </c>
      <c r="E7336" s="270">
        <v>1068.3633</v>
      </c>
      <c r="F7336" s="270">
        <v>92.812349999999995</v>
      </c>
      <c r="G7336" s="270">
        <v>1309.0416499999999</v>
      </c>
      <c r="H7336" s="270">
        <v>12790.706499999998</v>
      </c>
    </row>
    <row r="7337" spans="1:8">
      <c r="A7337" s="268">
        <v>42310</v>
      </c>
      <c r="B7337" s="269" t="s">
        <v>199</v>
      </c>
      <c r="C7337" s="270">
        <v>6088.6893999999993</v>
      </c>
      <c r="D7337" s="270">
        <v>2668.0888</v>
      </c>
      <c r="E7337" s="270">
        <v>906.49014999999997</v>
      </c>
      <c r="F7337" s="270">
        <v>78.749949999999998</v>
      </c>
      <c r="G7337" s="270">
        <v>1110.7018</v>
      </c>
      <c r="H7337" s="270">
        <v>10852.720100000002</v>
      </c>
    </row>
    <row r="7338" spans="1:8">
      <c r="A7338" s="268">
        <v>42310</v>
      </c>
      <c r="B7338" s="269" t="s">
        <v>200</v>
      </c>
      <c r="C7338" s="270">
        <v>3467.1704</v>
      </c>
      <c r="D7338" s="270">
        <v>1519.3282499999998</v>
      </c>
      <c r="E7338" s="270">
        <v>516.19565</v>
      </c>
      <c r="F7338" s="270">
        <v>44.844300000000004</v>
      </c>
      <c r="G7338" s="270">
        <v>632.48329999999999</v>
      </c>
      <c r="H7338" s="270">
        <v>6180.0218999999997</v>
      </c>
    </row>
    <row r="7339" spans="1:8">
      <c r="A7339" s="268">
        <v>42310</v>
      </c>
      <c r="B7339" s="269" t="s">
        <v>201</v>
      </c>
      <c r="C7339" s="270">
        <v>446.98694999999998</v>
      </c>
      <c r="D7339" s="270">
        <v>195.87145000000001</v>
      </c>
      <c r="E7339" s="270">
        <v>66.548199999999994</v>
      </c>
      <c r="F7339" s="270">
        <v>5.78085</v>
      </c>
      <c r="G7339" s="270">
        <v>81.539649999999995</v>
      </c>
      <c r="H7339" s="270">
        <v>796.72709999999995</v>
      </c>
    </row>
    <row r="7340" spans="1:8">
      <c r="A7340" s="268">
        <v>42310</v>
      </c>
      <c r="B7340" s="269" t="s">
        <v>202</v>
      </c>
      <c r="C7340" s="270">
        <v>12.081049999999999</v>
      </c>
      <c r="D7340" s="270">
        <v>5.2938000000000001</v>
      </c>
      <c r="E7340" s="270">
        <v>1.7986</v>
      </c>
      <c r="F7340" s="270">
        <v>0.15639999999999998</v>
      </c>
      <c r="G7340" s="270">
        <v>2.2040500000000001</v>
      </c>
      <c r="H7340" s="270">
        <v>21.533899999999999</v>
      </c>
    </row>
    <row r="7341" spans="1:8">
      <c r="A7341" s="268">
        <v>42310</v>
      </c>
      <c r="B7341" s="269" t="s">
        <v>203</v>
      </c>
      <c r="C7341" s="270">
        <v>0</v>
      </c>
      <c r="D7341" s="270">
        <v>0</v>
      </c>
      <c r="E7341" s="270">
        <v>0</v>
      </c>
      <c r="F7341" s="270">
        <v>0</v>
      </c>
      <c r="G7341" s="270">
        <v>0</v>
      </c>
      <c r="H7341" s="270">
        <v>0</v>
      </c>
    </row>
    <row r="7342" spans="1:8">
      <c r="A7342" s="268">
        <v>42310</v>
      </c>
      <c r="B7342" s="269" t="s">
        <v>204</v>
      </c>
      <c r="C7342" s="270">
        <v>0</v>
      </c>
      <c r="D7342" s="270">
        <v>0</v>
      </c>
      <c r="E7342" s="270">
        <v>0</v>
      </c>
      <c r="F7342" s="270">
        <v>0</v>
      </c>
      <c r="G7342" s="270">
        <v>0</v>
      </c>
      <c r="H7342" s="270">
        <v>0</v>
      </c>
    </row>
    <row r="7343" spans="1:8">
      <c r="A7343" s="268">
        <v>42310</v>
      </c>
      <c r="B7343" s="269" t="s">
        <v>205</v>
      </c>
      <c r="C7343" s="270">
        <v>0</v>
      </c>
      <c r="D7343" s="270">
        <v>0</v>
      </c>
      <c r="E7343" s="270">
        <v>0</v>
      </c>
      <c r="F7343" s="270">
        <v>0</v>
      </c>
      <c r="G7343" s="270">
        <v>0</v>
      </c>
      <c r="H7343" s="270">
        <v>0</v>
      </c>
    </row>
    <row r="7344" spans="1:8">
      <c r="A7344" s="268">
        <v>42310</v>
      </c>
      <c r="B7344" s="269" t="s">
        <v>71</v>
      </c>
      <c r="C7344" s="270">
        <v>0</v>
      </c>
      <c r="D7344" s="270">
        <v>0</v>
      </c>
      <c r="E7344" s="270">
        <v>0</v>
      </c>
      <c r="F7344" s="270">
        <v>0</v>
      </c>
      <c r="G7344" s="270">
        <v>0</v>
      </c>
      <c r="H7344" s="270">
        <v>0</v>
      </c>
    </row>
    <row r="7345" spans="1:8">
      <c r="A7345" s="268">
        <v>42310</v>
      </c>
      <c r="B7345" s="269" t="s">
        <v>206</v>
      </c>
      <c r="C7345" s="270">
        <v>0</v>
      </c>
      <c r="D7345" s="270">
        <v>0</v>
      </c>
      <c r="E7345" s="270">
        <v>0</v>
      </c>
      <c r="F7345" s="270">
        <v>0</v>
      </c>
      <c r="G7345" s="270">
        <v>0</v>
      </c>
      <c r="H7345" s="270">
        <v>0</v>
      </c>
    </row>
    <row r="7346" spans="1:8">
      <c r="A7346" s="268">
        <v>42311</v>
      </c>
      <c r="B7346" s="269" t="s">
        <v>185</v>
      </c>
      <c r="C7346" s="270">
        <v>0</v>
      </c>
      <c r="D7346" s="270">
        <v>0</v>
      </c>
      <c r="E7346" s="270">
        <v>0</v>
      </c>
      <c r="F7346" s="270">
        <v>0</v>
      </c>
      <c r="G7346" s="270">
        <v>0</v>
      </c>
      <c r="H7346" s="270">
        <v>0</v>
      </c>
    </row>
    <row r="7347" spans="1:8">
      <c r="A7347" s="268">
        <v>42311</v>
      </c>
      <c r="B7347" s="269" t="s">
        <v>186</v>
      </c>
      <c r="C7347" s="270">
        <v>0</v>
      </c>
      <c r="D7347" s="270">
        <v>0</v>
      </c>
      <c r="E7347" s="270">
        <v>0</v>
      </c>
      <c r="F7347" s="270">
        <v>0</v>
      </c>
      <c r="G7347" s="270">
        <v>0</v>
      </c>
      <c r="H7347" s="270">
        <v>0</v>
      </c>
    </row>
    <row r="7348" spans="1:8">
      <c r="A7348" s="268">
        <v>42311</v>
      </c>
      <c r="B7348" s="269" t="s">
        <v>187</v>
      </c>
      <c r="C7348" s="270">
        <v>0</v>
      </c>
      <c r="D7348" s="270">
        <v>0</v>
      </c>
      <c r="E7348" s="270">
        <v>0</v>
      </c>
      <c r="F7348" s="270">
        <v>0</v>
      </c>
      <c r="G7348" s="270">
        <v>0</v>
      </c>
      <c r="H7348" s="270">
        <v>0</v>
      </c>
    </row>
    <row r="7349" spans="1:8">
      <c r="A7349" s="268">
        <v>42311</v>
      </c>
      <c r="B7349" s="269" t="s">
        <v>188</v>
      </c>
      <c r="C7349" s="270">
        <v>0</v>
      </c>
      <c r="D7349" s="270">
        <v>0</v>
      </c>
      <c r="E7349" s="270">
        <v>0</v>
      </c>
      <c r="F7349" s="270">
        <v>0</v>
      </c>
      <c r="G7349" s="270">
        <v>0</v>
      </c>
      <c r="H7349" s="270">
        <v>0</v>
      </c>
    </row>
    <row r="7350" spans="1:8">
      <c r="A7350" s="268">
        <v>42311</v>
      </c>
      <c r="B7350" s="269" t="s">
        <v>189</v>
      </c>
      <c r="C7350" s="270">
        <v>0</v>
      </c>
      <c r="D7350" s="270">
        <v>0</v>
      </c>
      <c r="E7350" s="270">
        <v>0</v>
      </c>
      <c r="F7350" s="270">
        <v>0</v>
      </c>
      <c r="G7350" s="270">
        <v>0</v>
      </c>
      <c r="H7350" s="270">
        <v>0</v>
      </c>
    </row>
    <row r="7351" spans="1:8">
      <c r="A7351" s="268">
        <v>42311</v>
      </c>
      <c r="B7351" s="269" t="s">
        <v>190</v>
      </c>
      <c r="C7351" s="270">
        <v>0</v>
      </c>
      <c r="D7351" s="270">
        <v>0</v>
      </c>
      <c r="E7351" s="270">
        <v>0</v>
      </c>
      <c r="F7351" s="270">
        <v>0</v>
      </c>
      <c r="G7351" s="270">
        <v>0</v>
      </c>
      <c r="H7351" s="270">
        <v>0</v>
      </c>
    </row>
    <row r="7352" spans="1:8">
      <c r="A7352" s="268">
        <v>42311</v>
      </c>
      <c r="B7352" s="269" t="s">
        <v>191</v>
      </c>
      <c r="C7352" s="270">
        <v>0</v>
      </c>
      <c r="D7352" s="270">
        <v>0</v>
      </c>
      <c r="E7352" s="270">
        <v>0</v>
      </c>
      <c r="F7352" s="270">
        <v>0</v>
      </c>
      <c r="G7352" s="270">
        <v>0</v>
      </c>
      <c r="H7352" s="270">
        <v>0</v>
      </c>
    </row>
    <row r="7353" spans="1:8">
      <c r="A7353" s="268">
        <v>42311</v>
      </c>
      <c r="B7353" s="269" t="s">
        <v>192</v>
      </c>
      <c r="C7353" s="270">
        <v>114.76700000000001</v>
      </c>
      <c r="D7353" s="270">
        <v>50.291099999999993</v>
      </c>
      <c r="E7353" s="270">
        <v>17.0867</v>
      </c>
      <c r="F7353" s="270">
        <v>1.4841</v>
      </c>
      <c r="G7353" s="270">
        <v>20.935499999999998</v>
      </c>
      <c r="H7353" s="270">
        <v>204.56440000000001</v>
      </c>
    </row>
    <row r="7354" spans="1:8">
      <c r="A7354" s="268">
        <v>42311</v>
      </c>
      <c r="B7354" s="269" t="s">
        <v>193</v>
      </c>
      <c r="C7354" s="270">
        <v>924.17610000000002</v>
      </c>
      <c r="D7354" s="270">
        <v>404.97739999999999</v>
      </c>
      <c r="E7354" s="270">
        <v>137.59205</v>
      </c>
      <c r="F7354" s="270">
        <v>11.95355</v>
      </c>
      <c r="G7354" s="270">
        <v>168.589</v>
      </c>
      <c r="H7354" s="270">
        <v>1647.2881</v>
      </c>
    </row>
    <row r="7355" spans="1:8">
      <c r="A7355" s="268">
        <v>42311</v>
      </c>
      <c r="B7355" s="269" t="s">
        <v>65</v>
      </c>
      <c r="C7355" s="270">
        <v>3551.73605</v>
      </c>
      <c r="D7355" s="270">
        <v>1556.3848499999999</v>
      </c>
      <c r="E7355" s="270">
        <v>528.78584999999998</v>
      </c>
      <c r="F7355" s="270">
        <v>45.937399999999997</v>
      </c>
      <c r="G7355" s="270">
        <v>647.90994999999998</v>
      </c>
      <c r="H7355" s="270">
        <v>6330.7541000000001</v>
      </c>
    </row>
    <row r="7356" spans="1:8">
      <c r="A7356" s="268">
        <v>42311</v>
      </c>
      <c r="B7356" s="269" t="s">
        <v>194</v>
      </c>
      <c r="C7356" s="270">
        <v>9785.3937999999998</v>
      </c>
      <c r="D7356" s="270">
        <v>4288.0001000000002</v>
      </c>
      <c r="E7356" s="270">
        <v>1456.8591999999999</v>
      </c>
      <c r="F7356" s="270">
        <v>126.56244999999998</v>
      </c>
      <c r="G7356" s="270">
        <v>1785.0569499999999</v>
      </c>
      <c r="H7356" s="270">
        <v>17441.872500000001</v>
      </c>
    </row>
    <row r="7357" spans="1:8">
      <c r="A7357" s="268">
        <v>42311</v>
      </c>
      <c r="B7357" s="269" t="s">
        <v>195</v>
      </c>
      <c r="C7357" s="270">
        <v>14400.234200000001</v>
      </c>
      <c r="D7357" s="270">
        <v>6310.2419</v>
      </c>
      <c r="E7357" s="270">
        <v>2143.9210000000003</v>
      </c>
      <c r="F7357" s="270">
        <v>186.25029999999998</v>
      </c>
      <c r="G7357" s="270">
        <v>2626.8986500000001</v>
      </c>
      <c r="H7357" s="270">
        <v>25667.546050000004</v>
      </c>
    </row>
    <row r="7358" spans="1:8">
      <c r="A7358" s="268">
        <v>42311</v>
      </c>
      <c r="B7358" s="269" t="s">
        <v>196</v>
      </c>
      <c r="C7358" s="270">
        <v>14436.476499999999</v>
      </c>
      <c r="D7358" s="270">
        <v>6326.1232999999993</v>
      </c>
      <c r="E7358" s="270">
        <v>2149.3168000000001</v>
      </c>
      <c r="F7358" s="270">
        <v>186.71949999999998</v>
      </c>
      <c r="G7358" s="270">
        <v>2633.5099499999997</v>
      </c>
      <c r="H7358" s="270">
        <v>25732.146049999996</v>
      </c>
    </row>
    <row r="7359" spans="1:8">
      <c r="A7359" s="268">
        <v>42311</v>
      </c>
      <c r="B7359" s="269" t="s">
        <v>197</v>
      </c>
      <c r="C7359" s="270">
        <v>10250.501900000001</v>
      </c>
      <c r="D7359" s="270">
        <v>4491.8122499999999</v>
      </c>
      <c r="E7359" s="270">
        <v>1526.1052999999999</v>
      </c>
      <c r="F7359" s="270">
        <v>132.57874999999999</v>
      </c>
      <c r="G7359" s="270">
        <v>1869.9022500000001</v>
      </c>
      <c r="H7359" s="270">
        <v>18270.900450000001</v>
      </c>
    </row>
    <row r="7360" spans="1:8">
      <c r="A7360" s="268">
        <v>42311</v>
      </c>
      <c r="B7360" s="269" t="s">
        <v>198</v>
      </c>
      <c r="C7360" s="270">
        <v>5454.4508500000002</v>
      </c>
      <c r="D7360" s="270">
        <v>2390.1626000000001</v>
      </c>
      <c r="E7360" s="270">
        <v>812.06365000000005</v>
      </c>
      <c r="F7360" s="270">
        <v>70.547449999999998</v>
      </c>
      <c r="G7360" s="270">
        <v>995.00405000000001</v>
      </c>
      <c r="H7360" s="270">
        <v>9722.2286000000004</v>
      </c>
    </row>
    <row r="7361" spans="1:8">
      <c r="A7361" s="268">
        <v>42311</v>
      </c>
      <c r="B7361" s="269" t="s">
        <v>199</v>
      </c>
      <c r="C7361" s="270">
        <v>3521.5338499999998</v>
      </c>
      <c r="D7361" s="270">
        <v>1543.1503499999999</v>
      </c>
      <c r="E7361" s="270">
        <v>524.28935000000001</v>
      </c>
      <c r="F7361" s="270">
        <v>45.547249999999998</v>
      </c>
      <c r="G7361" s="270">
        <v>642.40025000000003</v>
      </c>
      <c r="H7361" s="270">
        <v>6276.921049999999</v>
      </c>
    </row>
    <row r="7362" spans="1:8">
      <c r="A7362" s="268">
        <v>42311</v>
      </c>
      <c r="B7362" s="269" t="s">
        <v>200</v>
      </c>
      <c r="C7362" s="270">
        <v>1691.3027999999999</v>
      </c>
      <c r="D7362" s="270">
        <v>741.1354</v>
      </c>
      <c r="E7362" s="270">
        <v>251.80314999999996</v>
      </c>
      <c r="F7362" s="270">
        <v>21.874749999999999</v>
      </c>
      <c r="G7362" s="270">
        <v>308.52875</v>
      </c>
      <c r="H7362" s="270">
        <v>3014.6448500000001</v>
      </c>
    </row>
    <row r="7363" spans="1:8">
      <c r="A7363" s="268">
        <v>42311</v>
      </c>
      <c r="B7363" s="269" t="s">
        <v>201</v>
      </c>
      <c r="C7363" s="270">
        <v>241.61504999999997</v>
      </c>
      <c r="D7363" s="270">
        <v>105.87685</v>
      </c>
      <c r="E7363" s="270">
        <v>35.972000000000001</v>
      </c>
      <c r="F7363" s="270">
        <v>3.1246</v>
      </c>
      <c r="G7363" s="270">
        <v>44.075899999999997</v>
      </c>
      <c r="H7363" s="270">
        <v>430.66439999999994</v>
      </c>
    </row>
    <row r="7364" spans="1:8">
      <c r="A7364" s="268">
        <v>42311</v>
      </c>
      <c r="B7364" s="269" t="s">
        <v>202</v>
      </c>
      <c r="C7364" s="270">
        <v>12.081049999999999</v>
      </c>
      <c r="D7364" s="270">
        <v>5.2938000000000001</v>
      </c>
      <c r="E7364" s="270">
        <v>1.7986</v>
      </c>
      <c r="F7364" s="270">
        <v>0.15639999999999998</v>
      </c>
      <c r="G7364" s="270">
        <v>2.2040500000000001</v>
      </c>
      <c r="H7364" s="270">
        <v>21.533899999999999</v>
      </c>
    </row>
    <row r="7365" spans="1:8">
      <c r="A7365" s="268">
        <v>42311</v>
      </c>
      <c r="B7365" s="269" t="s">
        <v>203</v>
      </c>
      <c r="C7365" s="270">
        <v>0</v>
      </c>
      <c r="D7365" s="270">
        <v>0</v>
      </c>
      <c r="E7365" s="270">
        <v>0</v>
      </c>
      <c r="F7365" s="270">
        <v>0</v>
      </c>
      <c r="G7365" s="270">
        <v>0</v>
      </c>
      <c r="H7365" s="270">
        <v>0</v>
      </c>
    </row>
    <row r="7366" spans="1:8">
      <c r="A7366" s="268">
        <v>42311</v>
      </c>
      <c r="B7366" s="269" t="s">
        <v>204</v>
      </c>
      <c r="C7366" s="270">
        <v>0</v>
      </c>
      <c r="D7366" s="270">
        <v>0</v>
      </c>
      <c r="E7366" s="270">
        <v>0</v>
      </c>
      <c r="F7366" s="270">
        <v>0</v>
      </c>
      <c r="G7366" s="270">
        <v>0</v>
      </c>
      <c r="H7366" s="270">
        <v>0</v>
      </c>
    </row>
    <row r="7367" spans="1:8">
      <c r="A7367" s="268">
        <v>42311</v>
      </c>
      <c r="B7367" s="269" t="s">
        <v>205</v>
      </c>
      <c r="C7367" s="270">
        <v>0</v>
      </c>
      <c r="D7367" s="270">
        <v>0</v>
      </c>
      <c r="E7367" s="270">
        <v>0</v>
      </c>
      <c r="F7367" s="270">
        <v>0</v>
      </c>
      <c r="G7367" s="270">
        <v>0</v>
      </c>
      <c r="H7367" s="270">
        <v>0</v>
      </c>
    </row>
    <row r="7368" spans="1:8">
      <c r="A7368" s="268">
        <v>42311</v>
      </c>
      <c r="B7368" s="269" t="s">
        <v>71</v>
      </c>
      <c r="C7368" s="270">
        <v>0</v>
      </c>
      <c r="D7368" s="270">
        <v>0</v>
      </c>
      <c r="E7368" s="270">
        <v>0</v>
      </c>
      <c r="F7368" s="270">
        <v>0</v>
      </c>
      <c r="G7368" s="270">
        <v>0</v>
      </c>
      <c r="H7368" s="270">
        <v>0</v>
      </c>
    </row>
    <row r="7369" spans="1:8">
      <c r="A7369" s="268">
        <v>42311</v>
      </c>
      <c r="B7369" s="269" t="s">
        <v>206</v>
      </c>
      <c r="C7369" s="270">
        <v>0</v>
      </c>
      <c r="D7369" s="270">
        <v>0</v>
      </c>
      <c r="E7369" s="270">
        <v>0</v>
      </c>
      <c r="F7369" s="270">
        <v>0</v>
      </c>
      <c r="G7369" s="270">
        <v>0</v>
      </c>
      <c r="H7369" s="270">
        <v>0</v>
      </c>
    </row>
    <row r="7370" spans="1:8">
      <c r="A7370" s="268">
        <v>42312</v>
      </c>
      <c r="B7370" s="269" t="s">
        <v>185</v>
      </c>
      <c r="C7370" s="270">
        <v>0</v>
      </c>
      <c r="D7370" s="270">
        <v>0</v>
      </c>
      <c r="E7370" s="270">
        <v>0</v>
      </c>
      <c r="F7370" s="270">
        <v>0</v>
      </c>
      <c r="G7370" s="270">
        <v>0</v>
      </c>
      <c r="H7370" s="270">
        <v>0</v>
      </c>
    </row>
    <row r="7371" spans="1:8">
      <c r="A7371" s="268">
        <v>42312</v>
      </c>
      <c r="B7371" s="269" t="s">
        <v>186</v>
      </c>
      <c r="C7371" s="270">
        <v>0</v>
      </c>
      <c r="D7371" s="270">
        <v>0</v>
      </c>
      <c r="E7371" s="270">
        <v>0</v>
      </c>
      <c r="F7371" s="270">
        <v>0</v>
      </c>
      <c r="G7371" s="270">
        <v>0</v>
      </c>
      <c r="H7371" s="270">
        <v>0</v>
      </c>
    </row>
    <row r="7372" spans="1:8">
      <c r="A7372" s="268">
        <v>42312</v>
      </c>
      <c r="B7372" s="269" t="s">
        <v>187</v>
      </c>
      <c r="C7372" s="270">
        <v>0</v>
      </c>
      <c r="D7372" s="270">
        <v>0</v>
      </c>
      <c r="E7372" s="270">
        <v>0</v>
      </c>
      <c r="F7372" s="270">
        <v>0</v>
      </c>
      <c r="G7372" s="270">
        <v>0</v>
      </c>
      <c r="H7372" s="270">
        <v>0</v>
      </c>
    </row>
    <row r="7373" spans="1:8">
      <c r="A7373" s="268">
        <v>42312</v>
      </c>
      <c r="B7373" s="269" t="s">
        <v>188</v>
      </c>
      <c r="C7373" s="270">
        <v>0</v>
      </c>
      <c r="D7373" s="270">
        <v>0</v>
      </c>
      <c r="E7373" s="270">
        <v>0</v>
      </c>
      <c r="F7373" s="270">
        <v>0</v>
      </c>
      <c r="G7373" s="270">
        <v>0</v>
      </c>
      <c r="H7373" s="270">
        <v>0</v>
      </c>
    </row>
    <row r="7374" spans="1:8">
      <c r="A7374" s="268">
        <v>42312</v>
      </c>
      <c r="B7374" s="269" t="s">
        <v>189</v>
      </c>
      <c r="C7374" s="270">
        <v>0</v>
      </c>
      <c r="D7374" s="270">
        <v>0</v>
      </c>
      <c r="E7374" s="270">
        <v>0</v>
      </c>
      <c r="F7374" s="270">
        <v>0</v>
      </c>
      <c r="G7374" s="270">
        <v>0</v>
      </c>
      <c r="H7374" s="270">
        <v>0</v>
      </c>
    </row>
    <row r="7375" spans="1:8">
      <c r="A7375" s="268">
        <v>42312</v>
      </c>
      <c r="B7375" s="269" t="s">
        <v>190</v>
      </c>
      <c r="C7375" s="270">
        <v>0</v>
      </c>
      <c r="D7375" s="270">
        <v>0</v>
      </c>
      <c r="E7375" s="270">
        <v>0</v>
      </c>
      <c r="F7375" s="270">
        <v>0</v>
      </c>
      <c r="G7375" s="270">
        <v>0</v>
      </c>
      <c r="H7375" s="270">
        <v>0</v>
      </c>
    </row>
    <row r="7376" spans="1:8">
      <c r="A7376" s="268">
        <v>42312</v>
      </c>
      <c r="B7376" s="269" t="s">
        <v>191</v>
      </c>
      <c r="C7376" s="270">
        <v>0</v>
      </c>
      <c r="D7376" s="270">
        <v>0</v>
      </c>
      <c r="E7376" s="270">
        <v>0</v>
      </c>
      <c r="F7376" s="270">
        <v>0</v>
      </c>
      <c r="G7376" s="270">
        <v>0</v>
      </c>
      <c r="H7376" s="270">
        <v>0</v>
      </c>
    </row>
    <row r="7377" spans="1:8">
      <c r="A7377" s="268">
        <v>42312</v>
      </c>
      <c r="B7377" s="269" t="s">
        <v>192</v>
      </c>
      <c r="C7377" s="270">
        <v>356.38204999999999</v>
      </c>
      <c r="D7377" s="270">
        <v>156.16794999999999</v>
      </c>
      <c r="E7377" s="270">
        <v>53.058699999999995</v>
      </c>
      <c r="F7377" s="270">
        <v>4.6095499999999996</v>
      </c>
      <c r="G7377" s="270">
        <v>65.011399999999995</v>
      </c>
      <c r="H7377" s="270">
        <v>635.22964999999999</v>
      </c>
    </row>
    <row r="7378" spans="1:8">
      <c r="A7378" s="268">
        <v>42312</v>
      </c>
      <c r="B7378" s="269" t="s">
        <v>193</v>
      </c>
      <c r="C7378" s="270">
        <v>1624.8582999999999</v>
      </c>
      <c r="D7378" s="270">
        <v>712.01949999999999</v>
      </c>
      <c r="E7378" s="270">
        <v>241.91084999999998</v>
      </c>
      <c r="F7378" s="270">
        <v>21.0154</v>
      </c>
      <c r="G7378" s="270">
        <v>296.40774999999996</v>
      </c>
      <c r="H7378" s="270">
        <v>2896.2118000000005</v>
      </c>
    </row>
    <row r="7379" spans="1:8">
      <c r="A7379" s="268">
        <v>42312</v>
      </c>
      <c r="B7379" s="269" t="s">
        <v>65</v>
      </c>
      <c r="C7379" s="270">
        <v>3702.7444999999998</v>
      </c>
      <c r="D7379" s="270">
        <v>1622.5581999999999</v>
      </c>
      <c r="E7379" s="270">
        <v>551.26835000000005</v>
      </c>
      <c r="F7379" s="270">
        <v>47.890699999999995</v>
      </c>
      <c r="G7379" s="270">
        <v>675.45674999999994</v>
      </c>
      <c r="H7379" s="270">
        <v>6599.9184999999998</v>
      </c>
    </row>
    <row r="7380" spans="1:8">
      <c r="A7380" s="268">
        <v>42312</v>
      </c>
      <c r="B7380" s="269" t="s">
        <v>194</v>
      </c>
      <c r="C7380" s="270">
        <v>5466.5319</v>
      </c>
      <c r="D7380" s="270">
        <v>2395.4564</v>
      </c>
      <c r="E7380" s="270">
        <v>813.86225000000002</v>
      </c>
      <c r="F7380" s="270">
        <v>70.703000000000003</v>
      </c>
      <c r="G7380" s="270">
        <v>997.20809999999994</v>
      </c>
      <c r="H7380" s="270">
        <v>9743.7616500000004</v>
      </c>
    </row>
    <row r="7381" spans="1:8">
      <c r="A7381" s="268">
        <v>42312</v>
      </c>
      <c r="B7381" s="269" t="s">
        <v>195</v>
      </c>
      <c r="C7381" s="270">
        <v>5979.96335</v>
      </c>
      <c r="D7381" s="270">
        <v>2620.4446000000003</v>
      </c>
      <c r="E7381" s="270">
        <v>890.30274999999995</v>
      </c>
      <c r="F7381" s="270">
        <v>77.344049999999996</v>
      </c>
      <c r="G7381" s="270">
        <v>1090.8679</v>
      </c>
      <c r="H7381" s="270">
        <v>10658.92265</v>
      </c>
    </row>
    <row r="7382" spans="1:8">
      <c r="A7382" s="268">
        <v>42312</v>
      </c>
      <c r="B7382" s="269" t="s">
        <v>196</v>
      </c>
      <c r="C7382" s="270">
        <v>6137.0127499999999</v>
      </c>
      <c r="D7382" s="270">
        <v>2689.2640000000001</v>
      </c>
      <c r="E7382" s="270">
        <v>913.68454999999994</v>
      </c>
      <c r="F7382" s="270">
        <v>79.37554999999999</v>
      </c>
      <c r="G7382" s="270">
        <v>1119.5171499999999</v>
      </c>
      <c r="H7382" s="270">
        <v>10938.853999999999</v>
      </c>
    </row>
    <row r="7383" spans="1:8">
      <c r="A7383" s="268">
        <v>42312</v>
      </c>
      <c r="B7383" s="269" t="s">
        <v>197</v>
      </c>
      <c r="C7383" s="270">
        <v>4747.7285499999998</v>
      </c>
      <c r="D7383" s="270">
        <v>2080.4744500000002</v>
      </c>
      <c r="E7383" s="270">
        <v>706.8463999999999</v>
      </c>
      <c r="F7383" s="270">
        <v>61.406549999999996</v>
      </c>
      <c r="G7383" s="270">
        <v>866.08285000000001</v>
      </c>
      <c r="H7383" s="270">
        <v>8462.5388000000021</v>
      </c>
    </row>
    <row r="7384" spans="1:8">
      <c r="A7384" s="268">
        <v>42312</v>
      </c>
      <c r="B7384" s="269" t="s">
        <v>198</v>
      </c>
      <c r="C7384" s="270">
        <v>3291.9998499999997</v>
      </c>
      <c r="D7384" s="270">
        <v>1442.5681499999998</v>
      </c>
      <c r="E7384" s="270">
        <v>490.11594999999994</v>
      </c>
      <c r="F7384" s="270">
        <v>42.578199999999995</v>
      </c>
      <c r="G7384" s="270">
        <v>600.52840000000003</v>
      </c>
      <c r="H7384" s="270">
        <v>5867.7905499999997</v>
      </c>
    </row>
    <row r="7385" spans="1:8">
      <c r="A7385" s="268">
        <v>42312</v>
      </c>
      <c r="B7385" s="269" t="s">
        <v>199</v>
      </c>
      <c r="C7385" s="270">
        <v>2639.6401499999997</v>
      </c>
      <c r="D7385" s="270">
        <v>1156.7012500000001</v>
      </c>
      <c r="E7385" s="270">
        <v>392.99239999999998</v>
      </c>
      <c r="F7385" s="270">
        <v>34.141099999999994</v>
      </c>
      <c r="G7385" s="270">
        <v>481.52499999999998</v>
      </c>
      <c r="H7385" s="270">
        <v>4704.9998999999998</v>
      </c>
    </row>
    <row r="7386" spans="1:8">
      <c r="A7386" s="268">
        <v>42312</v>
      </c>
      <c r="B7386" s="269" t="s">
        <v>200</v>
      </c>
      <c r="C7386" s="270">
        <v>930.21620000000007</v>
      </c>
      <c r="D7386" s="270">
        <v>407.62430000000001</v>
      </c>
      <c r="E7386" s="270">
        <v>138.49135000000001</v>
      </c>
      <c r="F7386" s="270">
        <v>12.030899999999999</v>
      </c>
      <c r="G7386" s="270">
        <v>169.69059999999999</v>
      </c>
      <c r="H7386" s="270">
        <v>1658.0533499999999</v>
      </c>
    </row>
    <row r="7387" spans="1:8">
      <c r="A7387" s="268">
        <v>42312</v>
      </c>
      <c r="B7387" s="269" t="s">
        <v>201</v>
      </c>
      <c r="C7387" s="270">
        <v>108.7269</v>
      </c>
      <c r="D7387" s="270">
        <v>47.644199999999998</v>
      </c>
      <c r="E7387" s="270">
        <v>16.1874</v>
      </c>
      <c r="F7387" s="270">
        <v>1.4058999999999999</v>
      </c>
      <c r="G7387" s="270">
        <v>19.8339</v>
      </c>
      <c r="H7387" s="270">
        <v>193.79830000000001</v>
      </c>
    </row>
    <row r="7388" spans="1:8">
      <c r="A7388" s="268">
        <v>42312</v>
      </c>
      <c r="B7388" s="269" t="s">
        <v>202</v>
      </c>
      <c r="C7388" s="270">
        <v>0</v>
      </c>
      <c r="D7388" s="270">
        <v>0</v>
      </c>
      <c r="E7388" s="270">
        <v>0</v>
      </c>
      <c r="F7388" s="270">
        <v>0</v>
      </c>
      <c r="G7388" s="270">
        <v>0</v>
      </c>
      <c r="H7388" s="270">
        <v>0</v>
      </c>
    </row>
    <row r="7389" spans="1:8">
      <c r="A7389" s="268">
        <v>42312</v>
      </c>
      <c r="B7389" s="269" t="s">
        <v>203</v>
      </c>
      <c r="C7389" s="270">
        <v>0</v>
      </c>
      <c r="D7389" s="270">
        <v>0</v>
      </c>
      <c r="E7389" s="270">
        <v>0</v>
      </c>
      <c r="F7389" s="270">
        <v>0</v>
      </c>
      <c r="G7389" s="270">
        <v>0</v>
      </c>
      <c r="H7389" s="270">
        <v>0</v>
      </c>
    </row>
    <row r="7390" spans="1:8">
      <c r="A7390" s="268">
        <v>42312</v>
      </c>
      <c r="B7390" s="269" t="s">
        <v>204</v>
      </c>
      <c r="C7390" s="270">
        <v>0</v>
      </c>
      <c r="D7390" s="270">
        <v>0</v>
      </c>
      <c r="E7390" s="270">
        <v>0</v>
      </c>
      <c r="F7390" s="270">
        <v>0</v>
      </c>
      <c r="G7390" s="270">
        <v>0</v>
      </c>
      <c r="H7390" s="270">
        <v>0</v>
      </c>
    </row>
    <row r="7391" spans="1:8">
      <c r="A7391" s="268">
        <v>42312</v>
      </c>
      <c r="B7391" s="269" t="s">
        <v>205</v>
      </c>
      <c r="C7391" s="270">
        <v>0</v>
      </c>
      <c r="D7391" s="270">
        <v>0</v>
      </c>
      <c r="E7391" s="270">
        <v>0</v>
      </c>
      <c r="F7391" s="270">
        <v>0</v>
      </c>
      <c r="G7391" s="270">
        <v>0</v>
      </c>
      <c r="H7391" s="270">
        <v>0</v>
      </c>
    </row>
    <row r="7392" spans="1:8">
      <c r="A7392" s="268">
        <v>42312</v>
      </c>
      <c r="B7392" s="269" t="s">
        <v>71</v>
      </c>
      <c r="C7392" s="270">
        <v>0</v>
      </c>
      <c r="D7392" s="270">
        <v>0</v>
      </c>
      <c r="E7392" s="270">
        <v>0</v>
      </c>
      <c r="F7392" s="270">
        <v>0</v>
      </c>
      <c r="G7392" s="270">
        <v>0</v>
      </c>
      <c r="H7392" s="270">
        <v>0</v>
      </c>
    </row>
    <row r="7393" spans="1:8">
      <c r="A7393" s="268">
        <v>42312</v>
      </c>
      <c r="B7393" s="269" t="s">
        <v>206</v>
      </c>
      <c r="C7393" s="270">
        <v>0</v>
      </c>
      <c r="D7393" s="270">
        <v>0</v>
      </c>
      <c r="E7393" s="270">
        <v>0</v>
      </c>
      <c r="F7393" s="270">
        <v>0</v>
      </c>
      <c r="G7393" s="270">
        <v>0</v>
      </c>
      <c r="H7393" s="270">
        <v>0</v>
      </c>
    </row>
    <row r="7394" spans="1:8">
      <c r="A7394" s="268">
        <v>42313</v>
      </c>
      <c r="B7394" s="269" t="s">
        <v>185</v>
      </c>
      <c r="C7394" s="270">
        <v>0</v>
      </c>
      <c r="D7394" s="270">
        <v>0</v>
      </c>
      <c r="E7394" s="270">
        <v>0</v>
      </c>
      <c r="F7394" s="270">
        <v>0</v>
      </c>
      <c r="G7394" s="270">
        <v>0</v>
      </c>
      <c r="H7394" s="270">
        <v>0</v>
      </c>
    </row>
    <row r="7395" spans="1:8">
      <c r="A7395" s="268">
        <v>42313</v>
      </c>
      <c r="B7395" s="269" t="s">
        <v>186</v>
      </c>
      <c r="C7395" s="270">
        <v>0</v>
      </c>
      <c r="D7395" s="270">
        <v>0</v>
      </c>
      <c r="E7395" s="270">
        <v>0</v>
      </c>
      <c r="F7395" s="270">
        <v>0</v>
      </c>
      <c r="G7395" s="270">
        <v>0</v>
      </c>
      <c r="H7395" s="270">
        <v>0</v>
      </c>
    </row>
    <row r="7396" spans="1:8">
      <c r="A7396" s="268">
        <v>42313</v>
      </c>
      <c r="B7396" s="269" t="s">
        <v>187</v>
      </c>
      <c r="C7396" s="270">
        <v>0</v>
      </c>
      <c r="D7396" s="270">
        <v>0</v>
      </c>
      <c r="E7396" s="270">
        <v>0</v>
      </c>
      <c r="F7396" s="270">
        <v>0</v>
      </c>
      <c r="G7396" s="270">
        <v>0</v>
      </c>
      <c r="H7396" s="270">
        <v>0</v>
      </c>
    </row>
    <row r="7397" spans="1:8">
      <c r="A7397" s="268">
        <v>42313</v>
      </c>
      <c r="B7397" s="269" t="s">
        <v>188</v>
      </c>
      <c r="C7397" s="270">
        <v>0</v>
      </c>
      <c r="D7397" s="270">
        <v>0</v>
      </c>
      <c r="E7397" s="270">
        <v>0</v>
      </c>
      <c r="F7397" s="270">
        <v>0</v>
      </c>
      <c r="G7397" s="270">
        <v>0</v>
      </c>
      <c r="H7397" s="270">
        <v>0</v>
      </c>
    </row>
    <row r="7398" spans="1:8">
      <c r="A7398" s="268">
        <v>42313</v>
      </c>
      <c r="B7398" s="269" t="s">
        <v>189</v>
      </c>
      <c r="C7398" s="270">
        <v>0</v>
      </c>
      <c r="D7398" s="270">
        <v>0</v>
      </c>
      <c r="E7398" s="270">
        <v>0</v>
      </c>
      <c r="F7398" s="270">
        <v>0</v>
      </c>
      <c r="G7398" s="270">
        <v>0</v>
      </c>
      <c r="H7398" s="270">
        <v>0</v>
      </c>
    </row>
    <row r="7399" spans="1:8">
      <c r="A7399" s="268">
        <v>42313</v>
      </c>
      <c r="B7399" s="269" t="s">
        <v>190</v>
      </c>
      <c r="C7399" s="270">
        <v>0</v>
      </c>
      <c r="D7399" s="270">
        <v>0</v>
      </c>
      <c r="E7399" s="270">
        <v>0</v>
      </c>
      <c r="F7399" s="270">
        <v>0</v>
      </c>
      <c r="G7399" s="270">
        <v>0</v>
      </c>
      <c r="H7399" s="270">
        <v>0</v>
      </c>
    </row>
    <row r="7400" spans="1:8">
      <c r="A7400" s="268">
        <v>42313</v>
      </c>
      <c r="B7400" s="269" t="s">
        <v>191</v>
      </c>
      <c r="C7400" s="270">
        <v>0</v>
      </c>
      <c r="D7400" s="270">
        <v>0</v>
      </c>
      <c r="E7400" s="270">
        <v>0</v>
      </c>
      <c r="F7400" s="270">
        <v>0</v>
      </c>
      <c r="G7400" s="270">
        <v>0</v>
      </c>
      <c r="H7400" s="270">
        <v>0</v>
      </c>
    </row>
    <row r="7401" spans="1:8">
      <c r="A7401" s="268">
        <v>42313</v>
      </c>
      <c r="B7401" s="269" t="s">
        <v>192</v>
      </c>
      <c r="C7401" s="270">
        <v>265.77629999999999</v>
      </c>
      <c r="D7401" s="270">
        <v>116.46445</v>
      </c>
      <c r="E7401" s="270">
        <v>39.569200000000002</v>
      </c>
      <c r="F7401" s="270">
        <v>3.4373999999999993</v>
      </c>
      <c r="G7401" s="270">
        <v>48.483150000000002</v>
      </c>
      <c r="H7401" s="270">
        <v>473.73050000000001</v>
      </c>
    </row>
    <row r="7402" spans="1:8">
      <c r="A7402" s="268">
        <v>42313</v>
      </c>
      <c r="B7402" s="269" t="s">
        <v>193</v>
      </c>
      <c r="C7402" s="270">
        <v>1769.8275000000001</v>
      </c>
      <c r="D7402" s="270">
        <v>775.54595000000006</v>
      </c>
      <c r="E7402" s="270">
        <v>263.49405000000002</v>
      </c>
      <c r="F7402" s="270">
        <v>22.890499999999999</v>
      </c>
      <c r="G7402" s="270">
        <v>322.85294999999996</v>
      </c>
      <c r="H7402" s="270">
        <v>3154.6109499999998</v>
      </c>
    </row>
    <row r="7403" spans="1:8">
      <c r="A7403" s="268">
        <v>42313</v>
      </c>
      <c r="B7403" s="269" t="s">
        <v>65</v>
      </c>
      <c r="C7403" s="270">
        <v>4089.3279000000002</v>
      </c>
      <c r="D7403" s="270">
        <v>1791.9606499999998</v>
      </c>
      <c r="E7403" s="270">
        <v>608.82355000000007</v>
      </c>
      <c r="F7403" s="270">
        <v>52.890399999999993</v>
      </c>
      <c r="G7403" s="270">
        <v>745.97784999999999</v>
      </c>
      <c r="H7403" s="270">
        <v>7288.9803500000007</v>
      </c>
    </row>
    <row r="7404" spans="1:8">
      <c r="A7404" s="268">
        <v>42313</v>
      </c>
      <c r="B7404" s="269" t="s">
        <v>194</v>
      </c>
      <c r="C7404" s="270">
        <v>5200.7555999999995</v>
      </c>
      <c r="D7404" s="270">
        <v>2278.9928</v>
      </c>
      <c r="E7404" s="270">
        <v>774.29390000000001</v>
      </c>
      <c r="F7404" s="270">
        <v>67.265599999999992</v>
      </c>
      <c r="G7404" s="270">
        <v>948.72494999999992</v>
      </c>
      <c r="H7404" s="270">
        <v>9270.0328499999978</v>
      </c>
    </row>
    <row r="7405" spans="1:8">
      <c r="A7405" s="268">
        <v>42313</v>
      </c>
      <c r="B7405" s="269" t="s">
        <v>195</v>
      </c>
      <c r="C7405" s="270">
        <v>7816.2344999999996</v>
      </c>
      <c r="D7405" s="270">
        <v>3425.1064499999998</v>
      </c>
      <c r="E7405" s="270">
        <v>1163.6891000000001</v>
      </c>
      <c r="F7405" s="270">
        <v>101.09389999999999</v>
      </c>
      <c r="G7405" s="270">
        <v>1425.84185</v>
      </c>
      <c r="H7405" s="270">
        <v>13931.965799999998</v>
      </c>
    </row>
    <row r="7406" spans="1:8">
      <c r="A7406" s="268">
        <v>42313</v>
      </c>
      <c r="B7406" s="269" t="s">
        <v>196</v>
      </c>
      <c r="C7406" s="270">
        <v>8015.5662999999995</v>
      </c>
      <c r="D7406" s="270">
        <v>3512.45415</v>
      </c>
      <c r="E7406" s="270">
        <v>1193.3651500000001</v>
      </c>
      <c r="F7406" s="270">
        <v>103.67195</v>
      </c>
      <c r="G7406" s="270">
        <v>1462.204</v>
      </c>
      <c r="H7406" s="270">
        <v>14287.261550000001</v>
      </c>
    </row>
    <row r="7407" spans="1:8">
      <c r="A7407" s="268">
        <v>42313</v>
      </c>
      <c r="B7407" s="269" t="s">
        <v>197</v>
      </c>
      <c r="C7407" s="270">
        <v>8166.5756000000001</v>
      </c>
      <c r="D7407" s="270">
        <v>3578.6274999999996</v>
      </c>
      <c r="E7407" s="270">
        <v>1215.8476500000002</v>
      </c>
      <c r="F7407" s="270">
        <v>105.62524999999999</v>
      </c>
      <c r="G7407" s="270">
        <v>1489.7507999999998</v>
      </c>
      <c r="H7407" s="270">
        <v>14556.426799999999</v>
      </c>
    </row>
    <row r="7408" spans="1:8">
      <c r="A7408" s="268">
        <v>42313</v>
      </c>
      <c r="B7408" s="269" t="s">
        <v>198</v>
      </c>
      <c r="C7408" s="270">
        <v>6402.7890500000003</v>
      </c>
      <c r="D7408" s="270">
        <v>2805.7284500000001</v>
      </c>
      <c r="E7408" s="270">
        <v>953.25374999999985</v>
      </c>
      <c r="F7408" s="270">
        <v>82.812950000000001</v>
      </c>
      <c r="G7408" s="270">
        <v>1168.0002999999999</v>
      </c>
      <c r="H7408" s="270">
        <v>11412.584499999999</v>
      </c>
    </row>
    <row r="7409" spans="1:8">
      <c r="A7409" s="268">
        <v>42313</v>
      </c>
      <c r="B7409" s="269" t="s">
        <v>199</v>
      </c>
      <c r="C7409" s="270">
        <v>3424.8879999999999</v>
      </c>
      <c r="D7409" s="270">
        <v>1500.7999499999999</v>
      </c>
      <c r="E7409" s="270">
        <v>509.90055000000001</v>
      </c>
      <c r="F7409" s="270">
        <v>44.296899999999994</v>
      </c>
      <c r="G7409" s="270">
        <v>624.76954999999998</v>
      </c>
      <c r="H7409" s="270">
        <v>6104.6549499999992</v>
      </c>
    </row>
    <row r="7410" spans="1:8">
      <c r="A7410" s="268">
        <v>42313</v>
      </c>
      <c r="B7410" s="269" t="s">
        <v>200</v>
      </c>
      <c r="C7410" s="270">
        <v>1256.3960500000001</v>
      </c>
      <c r="D7410" s="270">
        <v>550.55775000000006</v>
      </c>
      <c r="E7410" s="270">
        <v>187.05354999999997</v>
      </c>
      <c r="F7410" s="270">
        <v>16.250299999999999</v>
      </c>
      <c r="G7410" s="270">
        <v>229.19229999999996</v>
      </c>
      <c r="H7410" s="270">
        <v>2239.4499499999997</v>
      </c>
    </row>
    <row r="7411" spans="1:8">
      <c r="A7411" s="268">
        <v>42313</v>
      </c>
      <c r="B7411" s="269" t="s">
        <v>201</v>
      </c>
      <c r="C7411" s="270">
        <v>138.92824999999999</v>
      </c>
      <c r="D7411" s="270">
        <v>60.878699999999995</v>
      </c>
      <c r="E7411" s="270">
        <v>20.683899999999998</v>
      </c>
      <c r="F7411" s="270">
        <v>1.7968999999999999</v>
      </c>
      <c r="G7411" s="270">
        <v>25.343599999999999</v>
      </c>
      <c r="H7411" s="270">
        <v>247.63134999999997</v>
      </c>
    </row>
    <row r="7412" spans="1:8">
      <c r="A7412" s="268">
        <v>42313</v>
      </c>
      <c r="B7412" s="269" t="s">
        <v>202</v>
      </c>
      <c r="C7412" s="270">
        <v>0</v>
      </c>
      <c r="D7412" s="270">
        <v>0</v>
      </c>
      <c r="E7412" s="270">
        <v>0</v>
      </c>
      <c r="F7412" s="270">
        <v>0</v>
      </c>
      <c r="G7412" s="270">
        <v>0</v>
      </c>
      <c r="H7412" s="270">
        <v>0</v>
      </c>
    </row>
    <row r="7413" spans="1:8">
      <c r="A7413" s="268">
        <v>42313</v>
      </c>
      <c r="B7413" s="269" t="s">
        <v>203</v>
      </c>
      <c r="C7413" s="270">
        <v>0</v>
      </c>
      <c r="D7413" s="270">
        <v>0</v>
      </c>
      <c r="E7413" s="270">
        <v>0</v>
      </c>
      <c r="F7413" s="270">
        <v>0</v>
      </c>
      <c r="G7413" s="270">
        <v>0</v>
      </c>
      <c r="H7413" s="270">
        <v>0</v>
      </c>
    </row>
    <row r="7414" spans="1:8">
      <c r="A7414" s="268">
        <v>42313</v>
      </c>
      <c r="B7414" s="269" t="s">
        <v>204</v>
      </c>
      <c r="C7414" s="270">
        <v>0</v>
      </c>
      <c r="D7414" s="270">
        <v>0</v>
      </c>
      <c r="E7414" s="270">
        <v>0</v>
      </c>
      <c r="F7414" s="270">
        <v>0</v>
      </c>
      <c r="G7414" s="270">
        <v>0</v>
      </c>
      <c r="H7414" s="270">
        <v>0</v>
      </c>
    </row>
    <row r="7415" spans="1:8">
      <c r="A7415" s="268">
        <v>42313</v>
      </c>
      <c r="B7415" s="269" t="s">
        <v>205</v>
      </c>
      <c r="C7415" s="270">
        <v>0</v>
      </c>
      <c r="D7415" s="270">
        <v>0</v>
      </c>
      <c r="E7415" s="270">
        <v>0</v>
      </c>
      <c r="F7415" s="270">
        <v>0</v>
      </c>
      <c r="G7415" s="270">
        <v>0</v>
      </c>
      <c r="H7415" s="270">
        <v>0</v>
      </c>
    </row>
    <row r="7416" spans="1:8">
      <c r="A7416" s="268">
        <v>42313</v>
      </c>
      <c r="B7416" s="269" t="s">
        <v>71</v>
      </c>
      <c r="C7416" s="270">
        <v>0</v>
      </c>
      <c r="D7416" s="270">
        <v>0</v>
      </c>
      <c r="E7416" s="270">
        <v>0</v>
      </c>
      <c r="F7416" s="270">
        <v>0</v>
      </c>
      <c r="G7416" s="270">
        <v>0</v>
      </c>
      <c r="H7416" s="270">
        <v>0</v>
      </c>
    </row>
    <row r="7417" spans="1:8">
      <c r="A7417" s="268">
        <v>42313</v>
      </c>
      <c r="B7417" s="269" t="s">
        <v>206</v>
      </c>
      <c r="C7417" s="270">
        <v>0</v>
      </c>
      <c r="D7417" s="270">
        <v>0</v>
      </c>
      <c r="E7417" s="270">
        <v>0</v>
      </c>
      <c r="F7417" s="270">
        <v>0</v>
      </c>
      <c r="G7417" s="270">
        <v>0</v>
      </c>
      <c r="H7417" s="270">
        <v>0</v>
      </c>
    </row>
    <row r="7418" spans="1:8">
      <c r="A7418" s="268">
        <v>42314</v>
      </c>
      <c r="B7418" s="269" t="s">
        <v>185</v>
      </c>
      <c r="C7418" s="270">
        <v>0</v>
      </c>
      <c r="D7418" s="270">
        <v>0</v>
      </c>
      <c r="E7418" s="270">
        <v>0</v>
      </c>
      <c r="F7418" s="270">
        <v>0</v>
      </c>
      <c r="G7418" s="270">
        <v>0</v>
      </c>
      <c r="H7418" s="270">
        <v>0</v>
      </c>
    </row>
    <row r="7419" spans="1:8">
      <c r="A7419" s="268">
        <v>42314</v>
      </c>
      <c r="B7419" s="269" t="s">
        <v>186</v>
      </c>
      <c r="C7419" s="270">
        <v>0</v>
      </c>
      <c r="D7419" s="270">
        <v>0</v>
      </c>
      <c r="E7419" s="270">
        <v>0</v>
      </c>
      <c r="F7419" s="270">
        <v>0</v>
      </c>
      <c r="G7419" s="270">
        <v>0</v>
      </c>
      <c r="H7419" s="270">
        <v>0</v>
      </c>
    </row>
    <row r="7420" spans="1:8">
      <c r="A7420" s="268">
        <v>42314</v>
      </c>
      <c r="B7420" s="269" t="s">
        <v>187</v>
      </c>
      <c r="C7420" s="270">
        <v>0</v>
      </c>
      <c r="D7420" s="270">
        <v>0</v>
      </c>
      <c r="E7420" s="270">
        <v>0</v>
      </c>
      <c r="F7420" s="270">
        <v>0</v>
      </c>
      <c r="G7420" s="270">
        <v>0</v>
      </c>
      <c r="H7420" s="270">
        <v>0</v>
      </c>
    </row>
    <row r="7421" spans="1:8">
      <c r="A7421" s="268">
        <v>42314</v>
      </c>
      <c r="B7421" s="269" t="s">
        <v>188</v>
      </c>
      <c r="C7421" s="270">
        <v>0</v>
      </c>
      <c r="D7421" s="270">
        <v>0</v>
      </c>
      <c r="E7421" s="270">
        <v>0</v>
      </c>
      <c r="F7421" s="270">
        <v>0</v>
      </c>
      <c r="G7421" s="270">
        <v>0</v>
      </c>
      <c r="H7421" s="270">
        <v>0</v>
      </c>
    </row>
    <row r="7422" spans="1:8">
      <c r="A7422" s="268">
        <v>42314</v>
      </c>
      <c r="B7422" s="269" t="s">
        <v>189</v>
      </c>
      <c r="C7422" s="270">
        <v>0</v>
      </c>
      <c r="D7422" s="270">
        <v>0</v>
      </c>
      <c r="E7422" s="270">
        <v>0</v>
      </c>
      <c r="F7422" s="270">
        <v>0</v>
      </c>
      <c r="G7422" s="270">
        <v>0</v>
      </c>
      <c r="H7422" s="270">
        <v>0</v>
      </c>
    </row>
    <row r="7423" spans="1:8">
      <c r="A7423" s="268">
        <v>42314</v>
      </c>
      <c r="B7423" s="269" t="s">
        <v>190</v>
      </c>
      <c r="C7423" s="270">
        <v>0</v>
      </c>
      <c r="D7423" s="270">
        <v>0</v>
      </c>
      <c r="E7423" s="270">
        <v>0</v>
      </c>
      <c r="F7423" s="270">
        <v>0</v>
      </c>
      <c r="G7423" s="270">
        <v>0</v>
      </c>
      <c r="H7423" s="270">
        <v>0</v>
      </c>
    </row>
    <row r="7424" spans="1:8">
      <c r="A7424" s="268">
        <v>42314</v>
      </c>
      <c r="B7424" s="269" t="s">
        <v>191</v>
      </c>
      <c r="C7424" s="270">
        <v>0</v>
      </c>
      <c r="D7424" s="270">
        <v>0</v>
      </c>
      <c r="E7424" s="270">
        <v>0</v>
      </c>
      <c r="F7424" s="270">
        <v>0</v>
      </c>
      <c r="G7424" s="270">
        <v>0</v>
      </c>
      <c r="H7424" s="270">
        <v>0</v>
      </c>
    </row>
    <row r="7425" spans="1:8">
      <c r="A7425" s="268">
        <v>42314</v>
      </c>
      <c r="B7425" s="269" t="s">
        <v>192</v>
      </c>
      <c r="C7425" s="270">
        <v>157.04939999999999</v>
      </c>
      <c r="D7425" s="270">
        <v>68.819400000000002</v>
      </c>
      <c r="E7425" s="270">
        <v>23.381799999999998</v>
      </c>
      <c r="F7425" s="270">
        <v>2.0314999999999999</v>
      </c>
      <c r="G7425" s="270">
        <v>28.649249999999999</v>
      </c>
      <c r="H7425" s="270">
        <v>279.93134999999995</v>
      </c>
    </row>
    <row r="7426" spans="1:8">
      <c r="A7426" s="268">
        <v>42314</v>
      </c>
      <c r="B7426" s="269" t="s">
        <v>193</v>
      </c>
      <c r="C7426" s="270">
        <v>1220.1537499999999</v>
      </c>
      <c r="D7426" s="270">
        <v>534.67634999999996</v>
      </c>
      <c r="E7426" s="270">
        <v>181.65774999999999</v>
      </c>
      <c r="F7426" s="270">
        <v>15.781099999999999</v>
      </c>
      <c r="G7426" s="270">
        <v>222.58100000000002</v>
      </c>
      <c r="H7426" s="270">
        <v>2174.8499499999998</v>
      </c>
    </row>
    <row r="7427" spans="1:8">
      <c r="A7427" s="268">
        <v>42314</v>
      </c>
      <c r="B7427" s="269" t="s">
        <v>65</v>
      </c>
      <c r="C7427" s="270">
        <v>2996.0221999999999</v>
      </c>
      <c r="D7427" s="270">
        <v>1312.8691999999999</v>
      </c>
      <c r="E7427" s="270">
        <v>446.05109999999996</v>
      </c>
      <c r="F7427" s="270">
        <v>38.7498</v>
      </c>
      <c r="G7427" s="270">
        <v>546.53554999999994</v>
      </c>
      <c r="H7427" s="270">
        <v>5340.2278499999993</v>
      </c>
    </row>
    <row r="7428" spans="1:8">
      <c r="A7428" s="268">
        <v>42314</v>
      </c>
      <c r="B7428" s="269" t="s">
        <v>194</v>
      </c>
      <c r="C7428" s="270">
        <v>4282.6196</v>
      </c>
      <c r="D7428" s="270">
        <v>1876.6614499999998</v>
      </c>
      <c r="E7428" s="270">
        <v>637.60030000000006</v>
      </c>
      <c r="F7428" s="270">
        <v>55.391099999999994</v>
      </c>
      <c r="G7428" s="270">
        <v>781.23754999999994</v>
      </c>
      <c r="H7428" s="270">
        <v>7633.51</v>
      </c>
    </row>
    <row r="7429" spans="1:8">
      <c r="A7429" s="268">
        <v>42314</v>
      </c>
      <c r="B7429" s="269" t="s">
        <v>195</v>
      </c>
      <c r="C7429" s="270">
        <v>5508.8142999999991</v>
      </c>
      <c r="D7429" s="270">
        <v>2413.9855499999999</v>
      </c>
      <c r="E7429" s="270">
        <v>820.15734999999995</v>
      </c>
      <c r="F7429" s="270">
        <v>71.250399999999999</v>
      </c>
      <c r="G7429" s="270">
        <v>1004.9209999999999</v>
      </c>
      <c r="H7429" s="270">
        <v>9819.1286</v>
      </c>
    </row>
    <row r="7430" spans="1:8">
      <c r="A7430" s="268">
        <v>42314</v>
      </c>
      <c r="B7430" s="269" t="s">
        <v>196</v>
      </c>
      <c r="C7430" s="270">
        <v>7459.8533000000007</v>
      </c>
      <c r="D7430" s="270">
        <v>3268.9384999999997</v>
      </c>
      <c r="E7430" s="270">
        <v>1110.6304</v>
      </c>
      <c r="F7430" s="270">
        <v>96.484349999999992</v>
      </c>
      <c r="G7430" s="270">
        <v>1360.8304499999999</v>
      </c>
      <c r="H7430" s="270">
        <v>13296.737000000001</v>
      </c>
    </row>
    <row r="7431" spans="1:8">
      <c r="A7431" s="268">
        <v>42314</v>
      </c>
      <c r="B7431" s="269" t="s">
        <v>197</v>
      </c>
      <c r="C7431" s="270">
        <v>8522.9576500000003</v>
      </c>
      <c r="D7431" s="270">
        <v>3734.7954500000001</v>
      </c>
      <c r="E7431" s="270">
        <v>1268.90635</v>
      </c>
      <c r="F7431" s="270">
        <v>110.23479999999999</v>
      </c>
      <c r="G7431" s="270">
        <v>1554.7622000000001</v>
      </c>
      <c r="H7431" s="270">
        <v>15191.65645</v>
      </c>
    </row>
    <row r="7432" spans="1:8">
      <c r="A7432" s="268">
        <v>42314</v>
      </c>
      <c r="B7432" s="269" t="s">
        <v>198</v>
      </c>
      <c r="C7432" s="270">
        <v>6342.38465</v>
      </c>
      <c r="D7432" s="270">
        <v>2779.25945</v>
      </c>
      <c r="E7432" s="270">
        <v>944.26074999999992</v>
      </c>
      <c r="F7432" s="270">
        <v>82.03179999999999</v>
      </c>
      <c r="G7432" s="270">
        <v>1156.9817499999999</v>
      </c>
      <c r="H7432" s="270">
        <v>11304.9184</v>
      </c>
    </row>
    <row r="7433" spans="1:8">
      <c r="A7433" s="268">
        <v>42314</v>
      </c>
      <c r="B7433" s="269" t="s">
        <v>199</v>
      </c>
      <c r="C7433" s="270">
        <v>6722.9279500000002</v>
      </c>
      <c r="D7433" s="270">
        <v>2946.0149999999999</v>
      </c>
      <c r="E7433" s="270">
        <v>1000.9158</v>
      </c>
      <c r="F7433" s="270">
        <v>86.953299999999999</v>
      </c>
      <c r="G7433" s="270">
        <v>1226.4004</v>
      </c>
      <c r="H7433" s="270">
        <v>11983.212450000003</v>
      </c>
    </row>
    <row r="7434" spans="1:8">
      <c r="A7434" s="268">
        <v>42314</v>
      </c>
      <c r="B7434" s="269" t="s">
        <v>200</v>
      </c>
      <c r="C7434" s="270">
        <v>2754.4071499999995</v>
      </c>
      <c r="D7434" s="270">
        <v>1206.99235</v>
      </c>
      <c r="E7434" s="270">
        <v>410.07910000000004</v>
      </c>
      <c r="F7434" s="270">
        <v>35.6252</v>
      </c>
      <c r="G7434" s="270">
        <v>502.46049999999997</v>
      </c>
      <c r="H7434" s="270">
        <v>4909.5643</v>
      </c>
    </row>
    <row r="7435" spans="1:8">
      <c r="A7435" s="268">
        <v>42314</v>
      </c>
      <c r="B7435" s="269" t="s">
        <v>201</v>
      </c>
      <c r="C7435" s="270">
        <v>271.81639999999999</v>
      </c>
      <c r="D7435" s="270">
        <v>119.11135</v>
      </c>
      <c r="E7435" s="270">
        <v>40.468499999999999</v>
      </c>
      <c r="F7435" s="270">
        <v>3.5156000000000001</v>
      </c>
      <c r="G7435" s="270">
        <v>49.58475</v>
      </c>
      <c r="H7435" s="270">
        <v>484.49659999999994</v>
      </c>
    </row>
    <row r="7436" spans="1:8">
      <c r="A7436" s="268">
        <v>42314</v>
      </c>
      <c r="B7436" s="269" t="s">
        <v>202</v>
      </c>
      <c r="C7436" s="270">
        <v>6.0400999999999998</v>
      </c>
      <c r="D7436" s="270">
        <v>2.6469</v>
      </c>
      <c r="E7436" s="270">
        <v>0.89929999999999999</v>
      </c>
      <c r="F7436" s="270">
        <v>7.8199999999999992E-2</v>
      </c>
      <c r="G7436" s="270">
        <v>1.1015999999999999</v>
      </c>
      <c r="H7436" s="270">
        <v>10.766099999999998</v>
      </c>
    </row>
    <row r="7437" spans="1:8">
      <c r="A7437" s="268">
        <v>42314</v>
      </c>
      <c r="B7437" s="269" t="s">
        <v>203</v>
      </c>
      <c r="C7437" s="270">
        <v>0</v>
      </c>
      <c r="D7437" s="270">
        <v>0</v>
      </c>
      <c r="E7437" s="270">
        <v>0</v>
      </c>
      <c r="F7437" s="270">
        <v>0</v>
      </c>
      <c r="G7437" s="270">
        <v>0</v>
      </c>
      <c r="H7437" s="270">
        <v>0</v>
      </c>
    </row>
    <row r="7438" spans="1:8">
      <c r="A7438" s="268">
        <v>42314</v>
      </c>
      <c r="B7438" s="269" t="s">
        <v>204</v>
      </c>
      <c r="C7438" s="270">
        <v>0</v>
      </c>
      <c r="D7438" s="270">
        <v>0</v>
      </c>
      <c r="E7438" s="270">
        <v>0</v>
      </c>
      <c r="F7438" s="270">
        <v>0</v>
      </c>
      <c r="G7438" s="270">
        <v>0</v>
      </c>
      <c r="H7438" s="270">
        <v>0</v>
      </c>
    </row>
    <row r="7439" spans="1:8">
      <c r="A7439" s="268">
        <v>42314</v>
      </c>
      <c r="B7439" s="269" t="s">
        <v>205</v>
      </c>
      <c r="C7439" s="270">
        <v>0</v>
      </c>
      <c r="D7439" s="270">
        <v>0</v>
      </c>
      <c r="E7439" s="270">
        <v>0</v>
      </c>
      <c r="F7439" s="270">
        <v>0</v>
      </c>
      <c r="G7439" s="270">
        <v>0</v>
      </c>
      <c r="H7439" s="270">
        <v>0</v>
      </c>
    </row>
    <row r="7440" spans="1:8">
      <c r="A7440" s="268">
        <v>42314</v>
      </c>
      <c r="B7440" s="269" t="s">
        <v>71</v>
      </c>
      <c r="C7440" s="270">
        <v>0</v>
      </c>
      <c r="D7440" s="270">
        <v>0</v>
      </c>
      <c r="E7440" s="270">
        <v>0</v>
      </c>
      <c r="F7440" s="270">
        <v>0</v>
      </c>
      <c r="G7440" s="270">
        <v>0</v>
      </c>
      <c r="H7440" s="270">
        <v>0</v>
      </c>
    </row>
    <row r="7441" spans="1:8">
      <c r="A7441" s="268">
        <v>42314</v>
      </c>
      <c r="B7441" s="269" t="s">
        <v>206</v>
      </c>
      <c r="C7441" s="270">
        <v>0</v>
      </c>
      <c r="D7441" s="270">
        <v>0</v>
      </c>
      <c r="E7441" s="270">
        <v>0</v>
      </c>
      <c r="F7441" s="270">
        <v>0</v>
      </c>
      <c r="G7441" s="270">
        <v>0</v>
      </c>
      <c r="H7441" s="270">
        <v>0</v>
      </c>
    </row>
    <row r="7442" spans="1:8">
      <c r="A7442" s="268">
        <v>42315</v>
      </c>
      <c r="B7442" s="269" t="s">
        <v>185</v>
      </c>
      <c r="C7442" s="270">
        <v>0</v>
      </c>
      <c r="D7442" s="270">
        <v>0</v>
      </c>
      <c r="E7442" s="270">
        <v>0</v>
      </c>
      <c r="F7442" s="270">
        <v>0</v>
      </c>
      <c r="G7442" s="270">
        <v>0</v>
      </c>
      <c r="H7442" s="270">
        <v>0</v>
      </c>
    </row>
    <row r="7443" spans="1:8">
      <c r="A7443" s="268">
        <v>42315</v>
      </c>
      <c r="B7443" s="269" t="s">
        <v>186</v>
      </c>
      <c r="C7443" s="270">
        <v>0</v>
      </c>
      <c r="D7443" s="270">
        <v>0</v>
      </c>
      <c r="E7443" s="270">
        <v>0</v>
      </c>
      <c r="F7443" s="270">
        <v>0</v>
      </c>
      <c r="G7443" s="270">
        <v>0</v>
      </c>
      <c r="H7443" s="270">
        <v>0</v>
      </c>
    </row>
    <row r="7444" spans="1:8">
      <c r="A7444" s="268">
        <v>42315</v>
      </c>
      <c r="B7444" s="269" t="s">
        <v>187</v>
      </c>
      <c r="C7444" s="270">
        <v>0</v>
      </c>
      <c r="D7444" s="270">
        <v>0</v>
      </c>
      <c r="E7444" s="270">
        <v>0</v>
      </c>
      <c r="F7444" s="270">
        <v>0</v>
      </c>
      <c r="G7444" s="270">
        <v>0</v>
      </c>
      <c r="H7444" s="270">
        <v>0</v>
      </c>
    </row>
    <row r="7445" spans="1:8">
      <c r="A7445" s="268">
        <v>42315</v>
      </c>
      <c r="B7445" s="269" t="s">
        <v>188</v>
      </c>
      <c r="C7445" s="270">
        <v>0</v>
      </c>
      <c r="D7445" s="270">
        <v>0</v>
      </c>
      <c r="E7445" s="270">
        <v>0</v>
      </c>
      <c r="F7445" s="270">
        <v>0</v>
      </c>
      <c r="G7445" s="270">
        <v>0</v>
      </c>
      <c r="H7445" s="270">
        <v>0</v>
      </c>
    </row>
    <row r="7446" spans="1:8">
      <c r="A7446" s="268">
        <v>42315</v>
      </c>
      <c r="B7446" s="269" t="s">
        <v>189</v>
      </c>
      <c r="C7446" s="270">
        <v>0</v>
      </c>
      <c r="D7446" s="270">
        <v>0</v>
      </c>
      <c r="E7446" s="270">
        <v>0</v>
      </c>
      <c r="F7446" s="270">
        <v>0</v>
      </c>
      <c r="G7446" s="270">
        <v>0</v>
      </c>
      <c r="H7446" s="270">
        <v>0</v>
      </c>
    </row>
    <row r="7447" spans="1:8">
      <c r="A7447" s="268">
        <v>42315</v>
      </c>
      <c r="B7447" s="269" t="s">
        <v>190</v>
      </c>
      <c r="C7447" s="270">
        <v>0</v>
      </c>
      <c r="D7447" s="270">
        <v>0</v>
      </c>
      <c r="E7447" s="270">
        <v>0</v>
      </c>
      <c r="F7447" s="270">
        <v>0</v>
      </c>
      <c r="G7447" s="270">
        <v>0</v>
      </c>
      <c r="H7447" s="270">
        <v>0</v>
      </c>
    </row>
    <row r="7448" spans="1:8">
      <c r="A7448" s="268">
        <v>42315</v>
      </c>
      <c r="B7448" s="269" t="s">
        <v>191</v>
      </c>
      <c r="C7448" s="270">
        <v>0</v>
      </c>
      <c r="D7448" s="270">
        <v>0</v>
      </c>
      <c r="E7448" s="270">
        <v>0</v>
      </c>
      <c r="F7448" s="270">
        <v>0</v>
      </c>
      <c r="G7448" s="270">
        <v>0</v>
      </c>
      <c r="H7448" s="270">
        <v>0</v>
      </c>
    </row>
    <row r="7449" spans="1:8">
      <c r="A7449" s="268">
        <v>42315</v>
      </c>
      <c r="B7449" s="269" t="s">
        <v>192</v>
      </c>
      <c r="C7449" s="270">
        <v>591.95614999999998</v>
      </c>
      <c r="D7449" s="270">
        <v>259.39789999999999</v>
      </c>
      <c r="E7449" s="270">
        <v>88.131399999999999</v>
      </c>
      <c r="F7449" s="270">
        <v>7.6559499999999998</v>
      </c>
      <c r="G7449" s="270">
        <v>107.98484999999999</v>
      </c>
      <c r="H7449" s="270">
        <v>1055.12625</v>
      </c>
    </row>
    <row r="7450" spans="1:8">
      <c r="A7450" s="268">
        <v>42315</v>
      </c>
      <c r="B7450" s="269" t="s">
        <v>193</v>
      </c>
      <c r="C7450" s="270">
        <v>4179.9336499999999</v>
      </c>
      <c r="D7450" s="270">
        <v>1831.6641499999998</v>
      </c>
      <c r="E7450" s="270">
        <v>622.31304999999998</v>
      </c>
      <c r="F7450" s="270">
        <v>54.062550000000002</v>
      </c>
      <c r="G7450" s="270">
        <v>762.50610000000006</v>
      </c>
      <c r="H7450" s="270">
        <v>7450.4795000000004</v>
      </c>
    </row>
    <row r="7451" spans="1:8">
      <c r="A7451" s="268">
        <v>42315</v>
      </c>
      <c r="B7451" s="269" t="s">
        <v>65</v>
      </c>
      <c r="C7451" s="270">
        <v>10226.34065</v>
      </c>
      <c r="D7451" s="270">
        <v>4481.2246500000001</v>
      </c>
      <c r="E7451" s="270">
        <v>1522.5080999999998</v>
      </c>
      <c r="F7451" s="270">
        <v>132.26595</v>
      </c>
      <c r="G7451" s="270">
        <v>1865.4949999999999</v>
      </c>
      <c r="H7451" s="270">
        <v>18227.834350000001</v>
      </c>
    </row>
    <row r="7452" spans="1:8">
      <c r="A7452" s="268">
        <v>42315</v>
      </c>
      <c r="B7452" s="269" t="s">
        <v>194</v>
      </c>
      <c r="C7452" s="270">
        <v>14798.898650000001</v>
      </c>
      <c r="D7452" s="270">
        <v>6484.93815</v>
      </c>
      <c r="E7452" s="270">
        <v>2203.2748000000001</v>
      </c>
      <c r="F7452" s="270">
        <v>191.40639999999999</v>
      </c>
      <c r="G7452" s="270">
        <v>2699.6229499999999</v>
      </c>
      <c r="H7452" s="270">
        <v>26378.140950000001</v>
      </c>
    </row>
    <row r="7453" spans="1:8">
      <c r="A7453" s="268">
        <v>42315</v>
      </c>
      <c r="B7453" s="269" t="s">
        <v>195</v>
      </c>
      <c r="C7453" s="270">
        <v>17305.65065</v>
      </c>
      <c r="D7453" s="270">
        <v>7583.4076000000005</v>
      </c>
      <c r="E7453" s="270">
        <v>2576.4825999999998</v>
      </c>
      <c r="F7453" s="270">
        <v>223.82879999999997</v>
      </c>
      <c r="G7453" s="270">
        <v>3156.9059499999998</v>
      </c>
      <c r="H7453" s="270">
        <v>30846.275600000004</v>
      </c>
    </row>
    <row r="7454" spans="1:8">
      <c r="A7454" s="268">
        <v>42315</v>
      </c>
      <c r="B7454" s="269" t="s">
        <v>196</v>
      </c>
      <c r="C7454" s="270">
        <v>19027.1548</v>
      </c>
      <c r="D7454" s="270">
        <v>8337.7775000000001</v>
      </c>
      <c r="E7454" s="270">
        <v>2832.7814000000003</v>
      </c>
      <c r="F7454" s="270">
        <v>246.09455000000003</v>
      </c>
      <c r="G7454" s="270">
        <v>3470.9443999999999</v>
      </c>
      <c r="H7454" s="270">
        <v>33914.752650000002</v>
      </c>
    </row>
    <row r="7455" spans="1:8">
      <c r="A7455" s="268">
        <v>42315</v>
      </c>
      <c r="B7455" s="269" t="s">
        <v>197</v>
      </c>
      <c r="C7455" s="270">
        <v>18894.267499999998</v>
      </c>
      <c r="D7455" s="270">
        <v>8279.5456999999988</v>
      </c>
      <c r="E7455" s="270">
        <v>2812.9967999999999</v>
      </c>
      <c r="F7455" s="270">
        <v>244.37584999999999</v>
      </c>
      <c r="G7455" s="270">
        <v>3446.7023999999997</v>
      </c>
      <c r="H7455" s="270">
        <v>33677.888249999996</v>
      </c>
    </row>
    <row r="7456" spans="1:8">
      <c r="A7456" s="268">
        <v>42315</v>
      </c>
      <c r="B7456" s="269" t="s">
        <v>198</v>
      </c>
      <c r="C7456" s="270">
        <v>16037.17355</v>
      </c>
      <c r="D7456" s="270">
        <v>7027.5560499999992</v>
      </c>
      <c r="E7456" s="270">
        <v>2387.6304499999997</v>
      </c>
      <c r="F7456" s="270">
        <v>207.4221</v>
      </c>
      <c r="G7456" s="270">
        <v>2925.5095999999999</v>
      </c>
      <c r="H7456" s="270">
        <v>28585.291749999997</v>
      </c>
    </row>
    <row r="7457" spans="1:8">
      <c r="A7457" s="268">
        <v>42315</v>
      </c>
      <c r="B7457" s="269" t="s">
        <v>199</v>
      </c>
      <c r="C7457" s="270">
        <v>9676.6677500000005</v>
      </c>
      <c r="D7457" s="270">
        <v>4240.3559000000005</v>
      </c>
      <c r="E7457" s="270">
        <v>1440.6717999999998</v>
      </c>
      <c r="F7457" s="270">
        <v>125.15655</v>
      </c>
      <c r="G7457" s="270">
        <v>1765.2230500000001</v>
      </c>
      <c r="H7457" s="270">
        <v>17248.075049999999</v>
      </c>
    </row>
    <row r="7458" spans="1:8">
      <c r="A7458" s="268">
        <v>42315</v>
      </c>
      <c r="B7458" s="269" t="s">
        <v>200</v>
      </c>
      <c r="C7458" s="270">
        <v>3745.0277499999997</v>
      </c>
      <c r="D7458" s="270">
        <v>1641.0865000000001</v>
      </c>
      <c r="E7458" s="270">
        <v>557.56344999999999</v>
      </c>
      <c r="F7458" s="270">
        <v>48.437249999999999</v>
      </c>
      <c r="G7458" s="270">
        <v>683.16965000000005</v>
      </c>
      <c r="H7458" s="270">
        <v>6675.2846</v>
      </c>
    </row>
    <row r="7459" spans="1:8">
      <c r="A7459" s="268">
        <v>42315</v>
      </c>
      <c r="B7459" s="269" t="s">
        <v>201</v>
      </c>
      <c r="C7459" s="270">
        <v>283.89744999999999</v>
      </c>
      <c r="D7459" s="270">
        <v>124.40515000000001</v>
      </c>
      <c r="E7459" s="270">
        <v>42.267099999999999</v>
      </c>
      <c r="F7459" s="270">
        <v>3.6720000000000002</v>
      </c>
      <c r="G7459" s="270">
        <v>51.788799999999995</v>
      </c>
      <c r="H7459" s="270">
        <v>506.03050000000002</v>
      </c>
    </row>
    <row r="7460" spans="1:8">
      <c r="A7460" s="268">
        <v>42315</v>
      </c>
      <c r="B7460" s="269" t="s">
        <v>202</v>
      </c>
      <c r="C7460" s="270">
        <v>6.0400999999999998</v>
      </c>
      <c r="D7460" s="270">
        <v>2.6469</v>
      </c>
      <c r="E7460" s="270">
        <v>0.89929999999999999</v>
      </c>
      <c r="F7460" s="270">
        <v>7.8199999999999992E-2</v>
      </c>
      <c r="G7460" s="270">
        <v>1.1015999999999999</v>
      </c>
      <c r="H7460" s="270">
        <v>10.766099999999998</v>
      </c>
    </row>
    <row r="7461" spans="1:8">
      <c r="A7461" s="268">
        <v>42315</v>
      </c>
      <c r="B7461" s="269" t="s">
        <v>203</v>
      </c>
      <c r="C7461" s="270">
        <v>0</v>
      </c>
      <c r="D7461" s="270">
        <v>0</v>
      </c>
      <c r="E7461" s="270">
        <v>0</v>
      </c>
      <c r="F7461" s="270">
        <v>0</v>
      </c>
      <c r="G7461" s="270">
        <v>0</v>
      </c>
      <c r="H7461" s="270">
        <v>0</v>
      </c>
    </row>
    <row r="7462" spans="1:8">
      <c r="A7462" s="268">
        <v>42315</v>
      </c>
      <c r="B7462" s="269" t="s">
        <v>204</v>
      </c>
      <c r="C7462" s="270">
        <v>0</v>
      </c>
      <c r="D7462" s="270">
        <v>0</v>
      </c>
      <c r="E7462" s="270">
        <v>0</v>
      </c>
      <c r="F7462" s="270">
        <v>0</v>
      </c>
      <c r="G7462" s="270">
        <v>0</v>
      </c>
      <c r="H7462" s="270">
        <v>0</v>
      </c>
    </row>
    <row r="7463" spans="1:8">
      <c r="A7463" s="268">
        <v>42315</v>
      </c>
      <c r="B7463" s="269" t="s">
        <v>205</v>
      </c>
      <c r="C7463" s="270">
        <v>0</v>
      </c>
      <c r="D7463" s="270">
        <v>0</v>
      </c>
      <c r="E7463" s="270">
        <v>0</v>
      </c>
      <c r="F7463" s="270">
        <v>0</v>
      </c>
      <c r="G7463" s="270">
        <v>0</v>
      </c>
      <c r="H7463" s="270">
        <v>0</v>
      </c>
    </row>
    <row r="7464" spans="1:8">
      <c r="A7464" s="268">
        <v>42315</v>
      </c>
      <c r="B7464" s="269" t="s">
        <v>71</v>
      </c>
      <c r="C7464" s="270">
        <v>0</v>
      </c>
      <c r="D7464" s="270">
        <v>0</v>
      </c>
      <c r="E7464" s="270">
        <v>0</v>
      </c>
      <c r="F7464" s="270">
        <v>0</v>
      </c>
      <c r="G7464" s="270">
        <v>0</v>
      </c>
      <c r="H7464" s="270">
        <v>0</v>
      </c>
    </row>
    <row r="7465" spans="1:8">
      <c r="A7465" s="268">
        <v>42315</v>
      </c>
      <c r="B7465" s="269" t="s">
        <v>206</v>
      </c>
      <c r="C7465" s="270">
        <v>0</v>
      </c>
      <c r="D7465" s="270">
        <v>0</v>
      </c>
      <c r="E7465" s="270">
        <v>0</v>
      </c>
      <c r="F7465" s="270">
        <v>0</v>
      </c>
      <c r="G7465" s="270">
        <v>0</v>
      </c>
      <c r="H7465" s="270">
        <v>0</v>
      </c>
    </row>
    <row r="7466" spans="1:8">
      <c r="A7466" s="268">
        <v>42316</v>
      </c>
      <c r="B7466" s="269" t="s">
        <v>185</v>
      </c>
      <c r="C7466" s="270">
        <v>0</v>
      </c>
      <c r="D7466" s="270">
        <v>0</v>
      </c>
      <c r="E7466" s="270">
        <v>0</v>
      </c>
      <c r="F7466" s="270">
        <v>0</v>
      </c>
      <c r="G7466" s="270">
        <v>0</v>
      </c>
      <c r="H7466" s="270">
        <v>0</v>
      </c>
    </row>
    <row r="7467" spans="1:8">
      <c r="A7467" s="268">
        <v>42316</v>
      </c>
      <c r="B7467" s="269" t="s">
        <v>186</v>
      </c>
      <c r="C7467" s="270">
        <v>0</v>
      </c>
      <c r="D7467" s="270">
        <v>0</v>
      </c>
      <c r="E7467" s="270">
        <v>0</v>
      </c>
      <c r="F7467" s="270">
        <v>0</v>
      </c>
      <c r="G7467" s="270">
        <v>0</v>
      </c>
      <c r="H7467" s="270">
        <v>0</v>
      </c>
    </row>
    <row r="7468" spans="1:8">
      <c r="A7468" s="268">
        <v>42316</v>
      </c>
      <c r="B7468" s="269" t="s">
        <v>187</v>
      </c>
      <c r="C7468" s="270">
        <v>0</v>
      </c>
      <c r="D7468" s="270">
        <v>0</v>
      </c>
      <c r="E7468" s="270">
        <v>0</v>
      </c>
      <c r="F7468" s="270">
        <v>0</v>
      </c>
      <c r="G7468" s="270">
        <v>0</v>
      </c>
      <c r="H7468" s="270">
        <v>0</v>
      </c>
    </row>
    <row r="7469" spans="1:8">
      <c r="A7469" s="268">
        <v>42316</v>
      </c>
      <c r="B7469" s="269" t="s">
        <v>188</v>
      </c>
      <c r="C7469" s="270">
        <v>0</v>
      </c>
      <c r="D7469" s="270">
        <v>0</v>
      </c>
      <c r="E7469" s="270">
        <v>0</v>
      </c>
      <c r="F7469" s="270">
        <v>0</v>
      </c>
      <c r="G7469" s="270">
        <v>0</v>
      </c>
      <c r="H7469" s="270">
        <v>0</v>
      </c>
    </row>
    <row r="7470" spans="1:8">
      <c r="A7470" s="268">
        <v>42316</v>
      </c>
      <c r="B7470" s="269" t="s">
        <v>189</v>
      </c>
      <c r="C7470" s="270">
        <v>0</v>
      </c>
      <c r="D7470" s="270">
        <v>0</v>
      </c>
      <c r="E7470" s="270">
        <v>0</v>
      </c>
      <c r="F7470" s="270">
        <v>0</v>
      </c>
      <c r="G7470" s="270">
        <v>0</v>
      </c>
      <c r="H7470" s="270">
        <v>0</v>
      </c>
    </row>
    <row r="7471" spans="1:8">
      <c r="A7471" s="268">
        <v>42316</v>
      </c>
      <c r="B7471" s="269" t="s">
        <v>190</v>
      </c>
      <c r="C7471" s="270">
        <v>0</v>
      </c>
      <c r="D7471" s="270">
        <v>0</v>
      </c>
      <c r="E7471" s="270">
        <v>0</v>
      </c>
      <c r="F7471" s="270">
        <v>0</v>
      </c>
      <c r="G7471" s="270">
        <v>0</v>
      </c>
      <c r="H7471" s="270">
        <v>0</v>
      </c>
    </row>
    <row r="7472" spans="1:8">
      <c r="A7472" s="268">
        <v>42316</v>
      </c>
      <c r="B7472" s="269" t="s">
        <v>191</v>
      </c>
      <c r="C7472" s="270">
        <v>0</v>
      </c>
      <c r="D7472" s="270">
        <v>0</v>
      </c>
      <c r="E7472" s="270">
        <v>0</v>
      </c>
      <c r="F7472" s="270">
        <v>0</v>
      </c>
      <c r="G7472" s="270">
        <v>0</v>
      </c>
      <c r="H7472" s="270">
        <v>0</v>
      </c>
    </row>
    <row r="7473" spans="1:8">
      <c r="A7473" s="268">
        <v>42316</v>
      </c>
      <c r="B7473" s="269" t="s">
        <v>192</v>
      </c>
      <c r="C7473" s="270">
        <v>942.29724999999996</v>
      </c>
      <c r="D7473" s="270">
        <v>412.91809999999998</v>
      </c>
      <c r="E7473" s="270">
        <v>140.28995</v>
      </c>
      <c r="F7473" s="270">
        <v>12.187299999999999</v>
      </c>
      <c r="G7473" s="270">
        <v>171.89465000000001</v>
      </c>
      <c r="H7473" s="270">
        <v>1679.58725</v>
      </c>
    </row>
    <row r="7474" spans="1:8">
      <c r="A7474" s="268">
        <v>42316</v>
      </c>
      <c r="B7474" s="269" t="s">
        <v>193</v>
      </c>
      <c r="C7474" s="270">
        <v>4886.6567999999997</v>
      </c>
      <c r="D7474" s="270">
        <v>2141.3531499999999</v>
      </c>
      <c r="E7474" s="270">
        <v>727.53030000000001</v>
      </c>
      <c r="F7474" s="270">
        <v>63.203449999999997</v>
      </c>
      <c r="G7474" s="270">
        <v>891.42645000000005</v>
      </c>
      <c r="H7474" s="270">
        <v>8710.1701499999981</v>
      </c>
    </row>
    <row r="7475" spans="1:8">
      <c r="A7475" s="268">
        <v>42316</v>
      </c>
      <c r="B7475" s="269" t="s">
        <v>65</v>
      </c>
      <c r="C7475" s="270">
        <v>9435.0527000000002</v>
      </c>
      <c r="D7475" s="270">
        <v>4134.4790499999999</v>
      </c>
      <c r="E7475" s="270">
        <v>1404.6997999999999</v>
      </c>
      <c r="F7475" s="270">
        <v>122.03195000000001</v>
      </c>
      <c r="G7475" s="270">
        <v>1721.1471499999998</v>
      </c>
      <c r="H7475" s="270">
        <v>16817.410649999998</v>
      </c>
    </row>
    <row r="7476" spans="1:8">
      <c r="A7476" s="268">
        <v>42316</v>
      </c>
      <c r="B7476" s="269" t="s">
        <v>194</v>
      </c>
      <c r="C7476" s="270">
        <v>13403.5735</v>
      </c>
      <c r="D7476" s="270">
        <v>5873.5016999999998</v>
      </c>
      <c r="E7476" s="270">
        <v>1995.5373499999998</v>
      </c>
      <c r="F7476" s="270">
        <v>173.36005</v>
      </c>
      <c r="G7476" s="270">
        <v>2445.0870499999996</v>
      </c>
      <c r="H7476" s="270">
        <v>23891.059649999999</v>
      </c>
    </row>
    <row r="7477" spans="1:8">
      <c r="A7477" s="268">
        <v>42316</v>
      </c>
      <c r="B7477" s="269" t="s">
        <v>195</v>
      </c>
      <c r="C7477" s="270">
        <v>15439.177300000001</v>
      </c>
      <c r="D7477" s="270">
        <v>6765.5112499999996</v>
      </c>
      <c r="E7477" s="270">
        <v>2298.5997499999999</v>
      </c>
      <c r="F7477" s="270">
        <v>199.68795</v>
      </c>
      <c r="G7477" s="270">
        <v>2816.4231499999996</v>
      </c>
      <c r="H7477" s="270">
        <v>27519.399399999998</v>
      </c>
    </row>
    <row r="7478" spans="1:8">
      <c r="A7478" s="268">
        <v>42316</v>
      </c>
      <c r="B7478" s="269" t="s">
        <v>196</v>
      </c>
      <c r="C7478" s="270">
        <v>18779.500499999998</v>
      </c>
      <c r="D7478" s="270">
        <v>8229.2546000000002</v>
      </c>
      <c r="E7478" s="270">
        <v>2795.9101000000001</v>
      </c>
      <c r="F7478" s="270">
        <v>242.89175</v>
      </c>
      <c r="G7478" s="270">
        <v>3425.7668999999996</v>
      </c>
      <c r="H7478" s="270">
        <v>33473.323849999993</v>
      </c>
    </row>
    <row r="7479" spans="1:8">
      <c r="A7479" s="268">
        <v>42316</v>
      </c>
      <c r="B7479" s="269" t="s">
        <v>197</v>
      </c>
      <c r="C7479" s="270">
        <v>19256.6888</v>
      </c>
      <c r="D7479" s="270">
        <v>8438.3605499999994</v>
      </c>
      <c r="E7479" s="270">
        <v>2866.9548</v>
      </c>
      <c r="F7479" s="270">
        <v>249.06360000000001</v>
      </c>
      <c r="G7479" s="270">
        <v>3512.8154</v>
      </c>
      <c r="H7479" s="270">
        <v>34323.883150000001</v>
      </c>
    </row>
    <row r="7480" spans="1:8">
      <c r="A7480" s="268">
        <v>42316</v>
      </c>
      <c r="B7480" s="269" t="s">
        <v>198</v>
      </c>
      <c r="C7480" s="270">
        <v>16441.878099999998</v>
      </c>
      <c r="D7480" s="270">
        <v>7204.8992000000007</v>
      </c>
      <c r="E7480" s="270">
        <v>2447.8827000000001</v>
      </c>
      <c r="F7480" s="270">
        <v>212.65725</v>
      </c>
      <c r="G7480" s="270">
        <v>2999.3363499999996</v>
      </c>
      <c r="H7480" s="270">
        <v>29306.653599999998</v>
      </c>
    </row>
    <row r="7481" spans="1:8">
      <c r="A7481" s="268">
        <v>42316</v>
      </c>
      <c r="B7481" s="269" t="s">
        <v>199</v>
      </c>
      <c r="C7481" s="270">
        <v>9755.1924500000005</v>
      </c>
      <c r="D7481" s="270">
        <v>4274.7656000000006</v>
      </c>
      <c r="E7481" s="270">
        <v>1452.3626999999999</v>
      </c>
      <c r="F7481" s="270">
        <v>126.17229999999999</v>
      </c>
      <c r="G7481" s="270">
        <v>1779.5472500000001</v>
      </c>
      <c r="H7481" s="270">
        <v>17388.040299999997</v>
      </c>
    </row>
    <row r="7482" spans="1:8">
      <c r="A7482" s="268">
        <v>42316</v>
      </c>
      <c r="B7482" s="269" t="s">
        <v>200</v>
      </c>
      <c r="C7482" s="270">
        <v>3436.9690499999997</v>
      </c>
      <c r="D7482" s="270">
        <v>1506.09375</v>
      </c>
      <c r="E7482" s="270">
        <v>511.69915000000003</v>
      </c>
      <c r="F7482" s="270">
        <v>44.453299999999999</v>
      </c>
      <c r="G7482" s="270">
        <v>626.97359999999992</v>
      </c>
      <c r="H7482" s="270">
        <v>6126.1888499999995</v>
      </c>
    </row>
    <row r="7483" spans="1:8">
      <c r="A7483" s="268">
        <v>42316</v>
      </c>
      <c r="B7483" s="269" t="s">
        <v>201</v>
      </c>
      <c r="C7483" s="270">
        <v>205.37275</v>
      </c>
      <c r="D7483" s="270">
        <v>89.995449999999991</v>
      </c>
      <c r="E7483" s="270">
        <v>30.5762</v>
      </c>
      <c r="F7483" s="270">
        <v>2.65625</v>
      </c>
      <c r="G7483" s="270">
        <v>37.463750000000005</v>
      </c>
      <c r="H7483" s="270">
        <v>366.06439999999998</v>
      </c>
    </row>
    <row r="7484" spans="1:8">
      <c r="A7484" s="268">
        <v>42316</v>
      </c>
      <c r="B7484" s="269" t="s">
        <v>202</v>
      </c>
      <c r="C7484" s="270">
        <v>6.0400999999999998</v>
      </c>
      <c r="D7484" s="270">
        <v>2.6469</v>
      </c>
      <c r="E7484" s="270">
        <v>0.89929999999999999</v>
      </c>
      <c r="F7484" s="270">
        <v>7.8199999999999992E-2</v>
      </c>
      <c r="G7484" s="270">
        <v>1.1015999999999999</v>
      </c>
      <c r="H7484" s="270">
        <v>10.766099999999998</v>
      </c>
    </row>
    <row r="7485" spans="1:8">
      <c r="A7485" s="268">
        <v>42316</v>
      </c>
      <c r="B7485" s="269" t="s">
        <v>203</v>
      </c>
      <c r="C7485" s="270">
        <v>0</v>
      </c>
      <c r="D7485" s="270">
        <v>0</v>
      </c>
      <c r="E7485" s="270">
        <v>0</v>
      </c>
      <c r="F7485" s="270">
        <v>0</v>
      </c>
      <c r="G7485" s="270">
        <v>0</v>
      </c>
      <c r="H7485" s="270">
        <v>0</v>
      </c>
    </row>
    <row r="7486" spans="1:8">
      <c r="A7486" s="268">
        <v>42316</v>
      </c>
      <c r="B7486" s="269" t="s">
        <v>204</v>
      </c>
      <c r="C7486" s="270">
        <v>0</v>
      </c>
      <c r="D7486" s="270">
        <v>0</v>
      </c>
      <c r="E7486" s="270">
        <v>0</v>
      </c>
      <c r="F7486" s="270">
        <v>0</v>
      </c>
      <c r="G7486" s="270">
        <v>0</v>
      </c>
      <c r="H7486" s="270">
        <v>0</v>
      </c>
    </row>
    <row r="7487" spans="1:8">
      <c r="A7487" s="268">
        <v>42316</v>
      </c>
      <c r="B7487" s="269" t="s">
        <v>205</v>
      </c>
      <c r="C7487" s="270">
        <v>0</v>
      </c>
      <c r="D7487" s="270">
        <v>0</v>
      </c>
      <c r="E7487" s="270">
        <v>0</v>
      </c>
      <c r="F7487" s="270">
        <v>0</v>
      </c>
      <c r="G7487" s="270">
        <v>0</v>
      </c>
      <c r="H7487" s="270">
        <v>0</v>
      </c>
    </row>
    <row r="7488" spans="1:8">
      <c r="A7488" s="268">
        <v>42316</v>
      </c>
      <c r="B7488" s="269" t="s">
        <v>71</v>
      </c>
      <c r="C7488" s="270">
        <v>0</v>
      </c>
      <c r="D7488" s="270">
        <v>0</v>
      </c>
      <c r="E7488" s="270">
        <v>0</v>
      </c>
      <c r="F7488" s="270">
        <v>0</v>
      </c>
      <c r="G7488" s="270">
        <v>0</v>
      </c>
      <c r="H7488" s="270">
        <v>0</v>
      </c>
    </row>
    <row r="7489" spans="1:8">
      <c r="A7489" s="268">
        <v>42316</v>
      </c>
      <c r="B7489" s="269" t="s">
        <v>206</v>
      </c>
      <c r="C7489" s="270">
        <v>0</v>
      </c>
      <c r="D7489" s="270">
        <v>0</v>
      </c>
      <c r="E7489" s="270">
        <v>0</v>
      </c>
      <c r="F7489" s="270">
        <v>0</v>
      </c>
      <c r="G7489" s="270">
        <v>0</v>
      </c>
      <c r="H7489" s="270">
        <v>0</v>
      </c>
    </row>
    <row r="7490" spans="1:8">
      <c r="A7490" s="268">
        <v>42317</v>
      </c>
      <c r="B7490" s="269" t="s">
        <v>185</v>
      </c>
      <c r="C7490" s="270">
        <v>0</v>
      </c>
      <c r="D7490" s="270">
        <v>0</v>
      </c>
      <c r="E7490" s="270">
        <v>0</v>
      </c>
      <c r="F7490" s="270">
        <v>0</v>
      </c>
      <c r="G7490" s="270">
        <v>0</v>
      </c>
      <c r="H7490" s="270">
        <v>0</v>
      </c>
    </row>
    <row r="7491" spans="1:8">
      <c r="A7491" s="268">
        <v>42317</v>
      </c>
      <c r="B7491" s="269" t="s">
        <v>186</v>
      </c>
      <c r="C7491" s="270">
        <v>0</v>
      </c>
      <c r="D7491" s="270">
        <v>0</v>
      </c>
      <c r="E7491" s="270">
        <v>0</v>
      </c>
      <c r="F7491" s="270">
        <v>0</v>
      </c>
      <c r="G7491" s="270">
        <v>0</v>
      </c>
      <c r="H7491" s="270">
        <v>0</v>
      </c>
    </row>
    <row r="7492" spans="1:8">
      <c r="A7492" s="268">
        <v>42317</v>
      </c>
      <c r="B7492" s="269" t="s">
        <v>187</v>
      </c>
      <c r="C7492" s="270">
        <v>0</v>
      </c>
      <c r="D7492" s="270">
        <v>0</v>
      </c>
      <c r="E7492" s="270">
        <v>0</v>
      </c>
      <c r="F7492" s="270">
        <v>0</v>
      </c>
      <c r="G7492" s="270">
        <v>0</v>
      </c>
      <c r="H7492" s="270">
        <v>0</v>
      </c>
    </row>
    <row r="7493" spans="1:8">
      <c r="A7493" s="268">
        <v>42317</v>
      </c>
      <c r="B7493" s="269" t="s">
        <v>188</v>
      </c>
      <c r="C7493" s="270">
        <v>0</v>
      </c>
      <c r="D7493" s="270">
        <v>0</v>
      </c>
      <c r="E7493" s="270">
        <v>0</v>
      </c>
      <c r="F7493" s="270">
        <v>0</v>
      </c>
      <c r="G7493" s="270">
        <v>0</v>
      </c>
      <c r="H7493" s="270">
        <v>0</v>
      </c>
    </row>
    <row r="7494" spans="1:8">
      <c r="A7494" s="268">
        <v>42317</v>
      </c>
      <c r="B7494" s="269" t="s">
        <v>189</v>
      </c>
      <c r="C7494" s="270">
        <v>0</v>
      </c>
      <c r="D7494" s="270">
        <v>0</v>
      </c>
      <c r="E7494" s="270">
        <v>0</v>
      </c>
      <c r="F7494" s="270">
        <v>0</v>
      </c>
      <c r="G7494" s="270">
        <v>0</v>
      </c>
      <c r="H7494" s="270">
        <v>0</v>
      </c>
    </row>
    <row r="7495" spans="1:8">
      <c r="A7495" s="268">
        <v>42317</v>
      </c>
      <c r="B7495" s="269" t="s">
        <v>190</v>
      </c>
      <c r="C7495" s="270">
        <v>0</v>
      </c>
      <c r="D7495" s="270">
        <v>0</v>
      </c>
      <c r="E7495" s="270">
        <v>0</v>
      </c>
      <c r="F7495" s="270">
        <v>0</v>
      </c>
      <c r="G7495" s="270">
        <v>0</v>
      </c>
      <c r="H7495" s="270">
        <v>0</v>
      </c>
    </row>
    <row r="7496" spans="1:8">
      <c r="A7496" s="268">
        <v>42317</v>
      </c>
      <c r="B7496" s="269" t="s">
        <v>191</v>
      </c>
      <c r="C7496" s="270">
        <v>0</v>
      </c>
      <c r="D7496" s="270">
        <v>0</v>
      </c>
      <c r="E7496" s="270">
        <v>0</v>
      </c>
      <c r="F7496" s="270">
        <v>0</v>
      </c>
      <c r="G7496" s="270">
        <v>0</v>
      </c>
      <c r="H7496" s="270">
        <v>0</v>
      </c>
    </row>
    <row r="7497" spans="1:8">
      <c r="A7497" s="268">
        <v>42317</v>
      </c>
      <c r="B7497" s="269" t="s">
        <v>192</v>
      </c>
      <c r="C7497" s="270">
        <v>181.21064999999999</v>
      </c>
      <c r="D7497" s="270">
        <v>79.406999999999996</v>
      </c>
      <c r="E7497" s="270">
        <v>26.978999999999999</v>
      </c>
      <c r="F7497" s="270">
        <v>2.3434500000000003</v>
      </c>
      <c r="G7497" s="270">
        <v>33.0565</v>
      </c>
      <c r="H7497" s="270">
        <v>322.9966</v>
      </c>
    </row>
    <row r="7498" spans="1:8">
      <c r="A7498" s="268">
        <v>42317</v>
      </c>
      <c r="B7498" s="269" t="s">
        <v>193</v>
      </c>
      <c r="C7498" s="270">
        <v>1401.3652499999998</v>
      </c>
      <c r="D7498" s="270">
        <v>614.08420000000001</v>
      </c>
      <c r="E7498" s="270">
        <v>208.63675000000001</v>
      </c>
      <c r="F7498" s="270">
        <v>18.125400000000003</v>
      </c>
      <c r="G7498" s="270">
        <v>255.63749999999999</v>
      </c>
      <c r="H7498" s="270">
        <v>2497.8490999999999</v>
      </c>
    </row>
    <row r="7499" spans="1:8">
      <c r="A7499" s="268">
        <v>42317</v>
      </c>
      <c r="B7499" s="269" t="s">
        <v>65</v>
      </c>
      <c r="C7499" s="270">
        <v>3714.8255499999996</v>
      </c>
      <c r="D7499" s="270">
        <v>1627.8519999999999</v>
      </c>
      <c r="E7499" s="270">
        <v>553.06695000000002</v>
      </c>
      <c r="F7499" s="270">
        <v>48.0471</v>
      </c>
      <c r="G7499" s="270">
        <v>677.66079999999999</v>
      </c>
      <c r="H7499" s="270">
        <v>6621.4523999999992</v>
      </c>
    </row>
    <row r="7500" spans="1:8">
      <c r="A7500" s="268">
        <v>42317</v>
      </c>
      <c r="B7500" s="269" t="s">
        <v>194</v>
      </c>
      <c r="C7500" s="270">
        <v>8432.3518999999997</v>
      </c>
      <c r="D7500" s="270">
        <v>3695.0911000000001</v>
      </c>
      <c r="E7500" s="270">
        <v>1255.4168500000001</v>
      </c>
      <c r="F7500" s="270">
        <v>109.06264999999999</v>
      </c>
      <c r="G7500" s="270">
        <v>1538.2339499999998</v>
      </c>
      <c r="H7500" s="270">
        <v>15030.15645</v>
      </c>
    </row>
    <row r="7501" spans="1:8">
      <c r="A7501" s="268">
        <v>42317</v>
      </c>
      <c r="B7501" s="269" t="s">
        <v>195</v>
      </c>
      <c r="C7501" s="270">
        <v>13971.368399999998</v>
      </c>
      <c r="D7501" s="270">
        <v>6122.3111499999995</v>
      </c>
      <c r="E7501" s="270">
        <v>2080.0706999999998</v>
      </c>
      <c r="F7501" s="270">
        <v>180.70405</v>
      </c>
      <c r="G7501" s="270">
        <v>2548.6646500000002</v>
      </c>
      <c r="H7501" s="270">
        <v>24903.11895</v>
      </c>
    </row>
    <row r="7502" spans="1:8">
      <c r="A7502" s="268">
        <v>42317</v>
      </c>
      <c r="B7502" s="269" t="s">
        <v>196</v>
      </c>
      <c r="C7502" s="270">
        <v>14001.569750000001</v>
      </c>
      <c r="D7502" s="270">
        <v>6135.54565</v>
      </c>
      <c r="E7502" s="270">
        <v>2084.5672</v>
      </c>
      <c r="F7502" s="270">
        <v>181.0942</v>
      </c>
      <c r="G7502" s="270">
        <v>2554.1743499999998</v>
      </c>
      <c r="H7502" s="270">
        <v>24956.951150000001</v>
      </c>
    </row>
    <row r="7503" spans="1:8">
      <c r="A7503" s="268">
        <v>42317</v>
      </c>
      <c r="B7503" s="269" t="s">
        <v>197</v>
      </c>
      <c r="C7503" s="270">
        <v>13941.1662</v>
      </c>
      <c r="D7503" s="270">
        <v>6109.07665</v>
      </c>
      <c r="E7503" s="270">
        <v>2075.5742</v>
      </c>
      <c r="F7503" s="270">
        <v>180.31305</v>
      </c>
      <c r="G7503" s="270">
        <v>2543.1549500000001</v>
      </c>
      <c r="H7503" s="270">
        <v>24849.285050000002</v>
      </c>
    </row>
    <row r="7504" spans="1:8">
      <c r="A7504" s="268">
        <v>42317</v>
      </c>
      <c r="B7504" s="269" t="s">
        <v>198</v>
      </c>
      <c r="C7504" s="270">
        <v>8837.05645</v>
      </c>
      <c r="D7504" s="270">
        <v>3872.4342500000002</v>
      </c>
      <c r="E7504" s="270">
        <v>1315.66995</v>
      </c>
      <c r="F7504" s="270">
        <v>114.29695000000001</v>
      </c>
      <c r="G7504" s="270">
        <v>1612.0607</v>
      </c>
      <c r="H7504" s="270">
        <v>15751.518300000003</v>
      </c>
    </row>
    <row r="7505" spans="1:8">
      <c r="A7505" s="268">
        <v>42317</v>
      </c>
      <c r="B7505" s="269" t="s">
        <v>199</v>
      </c>
      <c r="C7505" s="270">
        <v>6124.9316999999992</v>
      </c>
      <c r="D7505" s="270">
        <v>2683.9702000000002</v>
      </c>
      <c r="E7505" s="270">
        <v>911.88594999999998</v>
      </c>
      <c r="F7505" s="270">
        <v>79.219149999999999</v>
      </c>
      <c r="G7505" s="270">
        <v>1117.3131000000001</v>
      </c>
      <c r="H7505" s="270">
        <v>10917.320100000003</v>
      </c>
    </row>
    <row r="7506" spans="1:8">
      <c r="A7506" s="268">
        <v>42317</v>
      </c>
      <c r="B7506" s="269" t="s">
        <v>200</v>
      </c>
      <c r="C7506" s="270">
        <v>1667.1415500000001</v>
      </c>
      <c r="D7506" s="270">
        <v>730.54779999999994</v>
      </c>
      <c r="E7506" s="270">
        <v>248.20595</v>
      </c>
      <c r="F7506" s="270">
        <v>21.562799999999999</v>
      </c>
      <c r="G7506" s="270">
        <v>304.12064999999996</v>
      </c>
      <c r="H7506" s="270">
        <v>2971.5787500000001</v>
      </c>
    </row>
    <row r="7507" spans="1:8">
      <c r="A7507" s="268">
        <v>42317</v>
      </c>
      <c r="B7507" s="269" t="s">
        <v>201</v>
      </c>
      <c r="C7507" s="270">
        <v>175.17054999999999</v>
      </c>
      <c r="D7507" s="270">
        <v>76.760099999999994</v>
      </c>
      <c r="E7507" s="270">
        <v>26.079699999999999</v>
      </c>
      <c r="F7507" s="270">
        <v>2.26525</v>
      </c>
      <c r="G7507" s="270">
        <v>31.954899999999999</v>
      </c>
      <c r="H7507" s="270">
        <v>312.23050000000001</v>
      </c>
    </row>
    <row r="7508" spans="1:8">
      <c r="A7508" s="268">
        <v>42317</v>
      </c>
      <c r="B7508" s="269" t="s">
        <v>202</v>
      </c>
      <c r="C7508" s="270">
        <v>6.0400999999999998</v>
      </c>
      <c r="D7508" s="270">
        <v>2.6469</v>
      </c>
      <c r="E7508" s="270">
        <v>0.89929999999999999</v>
      </c>
      <c r="F7508" s="270">
        <v>7.8199999999999992E-2</v>
      </c>
      <c r="G7508" s="270">
        <v>1.1015999999999999</v>
      </c>
      <c r="H7508" s="270">
        <v>10.766099999999998</v>
      </c>
    </row>
    <row r="7509" spans="1:8">
      <c r="A7509" s="268">
        <v>42317</v>
      </c>
      <c r="B7509" s="269" t="s">
        <v>203</v>
      </c>
      <c r="C7509" s="270">
        <v>0</v>
      </c>
      <c r="D7509" s="270">
        <v>0</v>
      </c>
      <c r="E7509" s="270">
        <v>0</v>
      </c>
      <c r="F7509" s="270">
        <v>0</v>
      </c>
      <c r="G7509" s="270">
        <v>0</v>
      </c>
      <c r="H7509" s="270">
        <v>0</v>
      </c>
    </row>
    <row r="7510" spans="1:8">
      <c r="A7510" s="268">
        <v>42317</v>
      </c>
      <c r="B7510" s="269" t="s">
        <v>204</v>
      </c>
      <c r="C7510" s="270">
        <v>0</v>
      </c>
      <c r="D7510" s="270">
        <v>0</v>
      </c>
      <c r="E7510" s="270">
        <v>0</v>
      </c>
      <c r="F7510" s="270">
        <v>0</v>
      </c>
      <c r="G7510" s="270">
        <v>0</v>
      </c>
      <c r="H7510" s="270">
        <v>0</v>
      </c>
    </row>
    <row r="7511" spans="1:8">
      <c r="A7511" s="268">
        <v>42317</v>
      </c>
      <c r="B7511" s="269" t="s">
        <v>205</v>
      </c>
      <c r="C7511" s="270">
        <v>0</v>
      </c>
      <c r="D7511" s="270">
        <v>0</v>
      </c>
      <c r="E7511" s="270">
        <v>0</v>
      </c>
      <c r="F7511" s="270">
        <v>0</v>
      </c>
      <c r="G7511" s="270">
        <v>0</v>
      </c>
      <c r="H7511" s="270">
        <v>0</v>
      </c>
    </row>
    <row r="7512" spans="1:8">
      <c r="A7512" s="268">
        <v>42317</v>
      </c>
      <c r="B7512" s="269" t="s">
        <v>71</v>
      </c>
      <c r="C7512" s="270">
        <v>0</v>
      </c>
      <c r="D7512" s="270">
        <v>0</v>
      </c>
      <c r="E7512" s="270">
        <v>0</v>
      </c>
      <c r="F7512" s="270">
        <v>0</v>
      </c>
      <c r="G7512" s="270">
        <v>0</v>
      </c>
      <c r="H7512" s="270">
        <v>0</v>
      </c>
    </row>
    <row r="7513" spans="1:8">
      <c r="A7513" s="268">
        <v>42317</v>
      </c>
      <c r="B7513" s="269" t="s">
        <v>206</v>
      </c>
      <c r="C7513" s="270">
        <v>0</v>
      </c>
      <c r="D7513" s="270">
        <v>0</v>
      </c>
      <c r="E7513" s="270">
        <v>0</v>
      </c>
      <c r="F7513" s="270">
        <v>0</v>
      </c>
      <c r="G7513" s="270">
        <v>0</v>
      </c>
      <c r="H7513" s="270">
        <v>0</v>
      </c>
    </row>
    <row r="7514" spans="1:8">
      <c r="A7514" s="268">
        <v>42318</v>
      </c>
      <c r="B7514" s="269" t="s">
        <v>185</v>
      </c>
      <c r="C7514" s="270">
        <v>0</v>
      </c>
      <c r="D7514" s="270">
        <v>0</v>
      </c>
      <c r="E7514" s="270">
        <v>0</v>
      </c>
      <c r="F7514" s="270">
        <v>0</v>
      </c>
      <c r="G7514" s="270">
        <v>0</v>
      </c>
      <c r="H7514" s="270">
        <v>0</v>
      </c>
    </row>
    <row r="7515" spans="1:8">
      <c r="A7515" s="268">
        <v>42318</v>
      </c>
      <c r="B7515" s="269" t="s">
        <v>186</v>
      </c>
      <c r="C7515" s="270">
        <v>0</v>
      </c>
      <c r="D7515" s="270">
        <v>0</v>
      </c>
      <c r="E7515" s="270">
        <v>0</v>
      </c>
      <c r="F7515" s="270">
        <v>0</v>
      </c>
      <c r="G7515" s="270">
        <v>0</v>
      </c>
      <c r="H7515" s="270">
        <v>0</v>
      </c>
    </row>
    <row r="7516" spans="1:8">
      <c r="A7516" s="268">
        <v>42318</v>
      </c>
      <c r="B7516" s="269" t="s">
        <v>187</v>
      </c>
      <c r="C7516" s="270">
        <v>0</v>
      </c>
      <c r="D7516" s="270">
        <v>0</v>
      </c>
      <c r="E7516" s="270">
        <v>0</v>
      </c>
      <c r="F7516" s="270">
        <v>0</v>
      </c>
      <c r="G7516" s="270">
        <v>0</v>
      </c>
      <c r="H7516" s="270">
        <v>0</v>
      </c>
    </row>
    <row r="7517" spans="1:8">
      <c r="A7517" s="268">
        <v>42318</v>
      </c>
      <c r="B7517" s="269" t="s">
        <v>188</v>
      </c>
      <c r="C7517" s="270">
        <v>0</v>
      </c>
      <c r="D7517" s="270">
        <v>0</v>
      </c>
      <c r="E7517" s="270">
        <v>0</v>
      </c>
      <c r="F7517" s="270">
        <v>0</v>
      </c>
      <c r="G7517" s="270">
        <v>0</v>
      </c>
      <c r="H7517" s="270">
        <v>0</v>
      </c>
    </row>
    <row r="7518" spans="1:8">
      <c r="A7518" s="268">
        <v>42318</v>
      </c>
      <c r="B7518" s="269" t="s">
        <v>189</v>
      </c>
      <c r="C7518" s="270">
        <v>0</v>
      </c>
      <c r="D7518" s="270">
        <v>0</v>
      </c>
      <c r="E7518" s="270">
        <v>0</v>
      </c>
      <c r="F7518" s="270">
        <v>0</v>
      </c>
      <c r="G7518" s="270">
        <v>0</v>
      </c>
      <c r="H7518" s="270">
        <v>0</v>
      </c>
    </row>
    <row r="7519" spans="1:8">
      <c r="A7519" s="268">
        <v>42318</v>
      </c>
      <c r="B7519" s="269" t="s">
        <v>190</v>
      </c>
      <c r="C7519" s="270">
        <v>0</v>
      </c>
      <c r="D7519" s="270">
        <v>0</v>
      </c>
      <c r="E7519" s="270">
        <v>0</v>
      </c>
      <c r="F7519" s="270">
        <v>0</v>
      </c>
      <c r="G7519" s="270">
        <v>0</v>
      </c>
      <c r="H7519" s="270">
        <v>0</v>
      </c>
    </row>
    <row r="7520" spans="1:8">
      <c r="A7520" s="268">
        <v>42318</v>
      </c>
      <c r="B7520" s="269" t="s">
        <v>191</v>
      </c>
      <c r="C7520" s="270">
        <v>0</v>
      </c>
      <c r="D7520" s="270">
        <v>0</v>
      </c>
      <c r="E7520" s="270">
        <v>0</v>
      </c>
      <c r="F7520" s="270">
        <v>0</v>
      </c>
      <c r="G7520" s="270">
        <v>0</v>
      </c>
      <c r="H7520" s="270">
        <v>0</v>
      </c>
    </row>
    <row r="7521" spans="1:8">
      <c r="A7521" s="268">
        <v>42318</v>
      </c>
      <c r="B7521" s="269" t="s">
        <v>192</v>
      </c>
      <c r="C7521" s="270">
        <v>60.403550000000003</v>
      </c>
      <c r="D7521" s="270">
        <v>26.469000000000001</v>
      </c>
      <c r="E7521" s="270">
        <v>8.9930000000000003</v>
      </c>
      <c r="F7521" s="270">
        <v>0.78115000000000001</v>
      </c>
      <c r="G7521" s="270">
        <v>11.018549999999999</v>
      </c>
      <c r="H7521" s="270">
        <v>107.66524999999999</v>
      </c>
    </row>
    <row r="7522" spans="1:8">
      <c r="A7522" s="268">
        <v>42318</v>
      </c>
      <c r="B7522" s="269" t="s">
        <v>193</v>
      </c>
      <c r="C7522" s="270">
        <v>567.79405000000008</v>
      </c>
      <c r="D7522" s="270">
        <v>248.81030000000001</v>
      </c>
      <c r="E7522" s="270">
        <v>84.534199999999998</v>
      </c>
      <c r="F7522" s="270">
        <v>7.3440000000000003</v>
      </c>
      <c r="G7522" s="270">
        <v>103.57759999999999</v>
      </c>
      <c r="H7522" s="270">
        <v>1012.06015</v>
      </c>
    </row>
    <row r="7523" spans="1:8">
      <c r="A7523" s="268">
        <v>42318</v>
      </c>
      <c r="B7523" s="269" t="s">
        <v>65</v>
      </c>
      <c r="C7523" s="270">
        <v>1304.7194</v>
      </c>
      <c r="D7523" s="270">
        <v>571.73294999999996</v>
      </c>
      <c r="E7523" s="270">
        <v>194.24794999999997</v>
      </c>
      <c r="F7523" s="270">
        <v>16.875050000000002</v>
      </c>
      <c r="G7523" s="270">
        <v>238.00765000000001</v>
      </c>
      <c r="H7523" s="270">
        <v>2325.5830000000001</v>
      </c>
    </row>
    <row r="7524" spans="1:8">
      <c r="A7524" s="268">
        <v>42318</v>
      </c>
      <c r="B7524" s="269" t="s">
        <v>194</v>
      </c>
      <c r="C7524" s="270">
        <v>2138.2897499999999</v>
      </c>
      <c r="D7524" s="270">
        <v>937.0077</v>
      </c>
      <c r="E7524" s="270">
        <v>318.35049999999995</v>
      </c>
      <c r="F7524" s="270">
        <v>27.65645</v>
      </c>
      <c r="G7524" s="270">
        <v>390.0684</v>
      </c>
      <c r="H7524" s="270">
        <v>3811.3727999999996</v>
      </c>
    </row>
    <row r="7525" spans="1:8">
      <c r="A7525" s="268">
        <v>42318</v>
      </c>
      <c r="B7525" s="269" t="s">
        <v>195</v>
      </c>
      <c r="C7525" s="270">
        <v>2277.2179999999998</v>
      </c>
      <c r="D7525" s="270">
        <v>997.88639999999987</v>
      </c>
      <c r="E7525" s="270">
        <v>339.03439999999995</v>
      </c>
      <c r="F7525" s="270">
        <v>29.45335</v>
      </c>
      <c r="G7525" s="270">
        <v>415.41114999999996</v>
      </c>
      <c r="H7525" s="270">
        <v>4059.0032999999999</v>
      </c>
    </row>
    <row r="7526" spans="1:8">
      <c r="A7526" s="268">
        <v>42318</v>
      </c>
      <c r="B7526" s="269" t="s">
        <v>196</v>
      </c>
      <c r="C7526" s="270">
        <v>2186.6131</v>
      </c>
      <c r="D7526" s="270">
        <v>958.1828999999999</v>
      </c>
      <c r="E7526" s="270">
        <v>325.54490000000004</v>
      </c>
      <c r="F7526" s="270">
        <v>28.281199999999998</v>
      </c>
      <c r="G7526" s="270">
        <v>398.88290000000001</v>
      </c>
      <c r="H7526" s="270">
        <v>3897.5050000000001</v>
      </c>
    </row>
    <row r="7527" spans="1:8">
      <c r="A7527" s="268">
        <v>42318</v>
      </c>
      <c r="B7527" s="269" t="s">
        <v>197</v>
      </c>
      <c r="C7527" s="270">
        <v>1872.5134499999999</v>
      </c>
      <c r="D7527" s="270">
        <v>820.54325000000006</v>
      </c>
      <c r="E7527" s="270">
        <v>278.78129999999999</v>
      </c>
      <c r="F7527" s="270">
        <v>24.219049999999999</v>
      </c>
      <c r="G7527" s="270">
        <v>341.58524999999997</v>
      </c>
      <c r="H7527" s="270">
        <v>3337.6423</v>
      </c>
    </row>
    <row r="7528" spans="1:8">
      <c r="A7528" s="268">
        <v>42318</v>
      </c>
      <c r="B7528" s="269" t="s">
        <v>198</v>
      </c>
      <c r="C7528" s="270">
        <v>1256.3960500000001</v>
      </c>
      <c r="D7528" s="270">
        <v>550.55775000000006</v>
      </c>
      <c r="E7528" s="270">
        <v>187.05354999999997</v>
      </c>
      <c r="F7528" s="270">
        <v>16.250299999999999</v>
      </c>
      <c r="G7528" s="270">
        <v>229.19229999999996</v>
      </c>
      <c r="H7528" s="270">
        <v>2239.4499499999997</v>
      </c>
    </row>
    <row r="7529" spans="1:8">
      <c r="A7529" s="268">
        <v>42318</v>
      </c>
      <c r="B7529" s="269" t="s">
        <v>199</v>
      </c>
      <c r="C7529" s="270">
        <v>875.8527499999999</v>
      </c>
      <c r="D7529" s="270">
        <v>383.80219999999997</v>
      </c>
      <c r="E7529" s="270">
        <v>130.39765</v>
      </c>
      <c r="F7529" s="270">
        <v>11.32795</v>
      </c>
      <c r="G7529" s="270">
        <v>159.77365</v>
      </c>
      <c r="H7529" s="270">
        <v>1561.1541999999997</v>
      </c>
    </row>
    <row r="7530" spans="1:8">
      <c r="A7530" s="268">
        <v>42318</v>
      </c>
      <c r="B7530" s="269" t="s">
        <v>200</v>
      </c>
      <c r="C7530" s="270">
        <v>332.21994999999998</v>
      </c>
      <c r="D7530" s="270">
        <v>145.58034999999998</v>
      </c>
      <c r="E7530" s="270">
        <v>49.461499999999994</v>
      </c>
      <c r="F7530" s="270">
        <v>4.2967499999999994</v>
      </c>
      <c r="G7530" s="270">
        <v>60.604150000000004</v>
      </c>
      <c r="H7530" s="270">
        <v>592.16269999999997</v>
      </c>
    </row>
    <row r="7531" spans="1:8">
      <c r="A7531" s="268">
        <v>42318</v>
      </c>
      <c r="B7531" s="269" t="s">
        <v>201</v>
      </c>
      <c r="C7531" s="270">
        <v>30.202199999999998</v>
      </c>
      <c r="D7531" s="270">
        <v>13.234500000000001</v>
      </c>
      <c r="E7531" s="270">
        <v>4.4965000000000002</v>
      </c>
      <c r="F7531" s="270">
        <v>0.39100000000000001</v>
      </c>
      <c r="G7531" s="270">
        <v>5.5096999999999996</v>
      </c>
      <c r="H7531" s="270">
        <v>53.833899999999993</v>
      </c>
    </row>
    <row r="7532" spans="1:8">
      <c r="A7532" s="268">
        <v>42318</v>
      </c>
      <c r="B7532" s="269" t="s">
        <v>202</v>
      </c>
      <c r="C7532" s="270">
        <v>0</v>
      </c>
      <c r="D7532" s="270">
        <v>0</v>
      </c>
      <c r="E7532" s="270">
        <v>0</v>
      </c>
      <c r="F7532" s="270">
        <v>0</v>
      </c>
      <c r="G7532" s="270">
        <v>0</v>
      </c>
      <c r="H7532" s="270">
        <v>0</v>
      </c>
    </row>
    <row r="7533" spans="1:8">
      <c r="A7533" s="268">
        <v>42318</v>
      </c>
      <c r="B7533" s="269" t="s">
        <v>203</v>
      </c>
      <c r="C7533" s="270">
        <v>0</v>
      </c>
      <c r="D7533" s="270">
        <v>0</v>
      </c>
      <c r="E7533" s="270">
        <v>0</v>
      </c>
      <c r="F7533" s="270">
        <v>0</v>
      </c>
      <c r="G7533" s="270">
        <v>0</v>
      </c>
      <c r="H7533" s="270">
        <v>0</v>
      </c>
    </row>
    <row r="7534" spans="1:8">
      <c r="A7534" s="268">
        <v>42318</v>
      </c>
      <c r="B7534" s="269" t="s">
        <v>204</v>
      </c>
      <c r="C7534" s="270">
        <v>0</v>
      </c>
      <c r="D7534" s="270">
        <v>0</v>
      </c>
      <c r="E7534" s="270">
        <v>0</v>
      </c>
      <c r="F7534" s="270">
        <v>0</v>
      </c>
      <c r="G7534" s="270">
        <v>0</v>
      </c>
      <c r="H7534" s="270">
        <v>0</v>
      </c>
    </row>
    <row r="7535" spans="1:8">
      <c r="A7535" s="268">
        <v>42318</v>
      </c>
      <c r="B7535" s="269" t="s">
        <v>205</v>
      </c>
      <c r="C7535" s="270">
        <v>0</v>
      </c>
      <c r="D7535" s="270">
        <v>0</v>
      </c>
      <c r="E7535" s="270">
        <v>0</v>
      </c>
      <c r="F7535" s="270">
        <v>0</v>
      </c>
      <c r="G7535" s="270">
        <v>0</v>
      </c>
      <c r="H7535" s="270">
        <v>0</v>
      </c>
    </row>
    <row r="7536" spans="1:8">
      <c r="A7536" s="268">
        <v>42318</v>
      </c>
      <c r="B7536" s="269" t="s">
        <v>71</v>
      </c>
      <c r="C7536" s="270">
        <v>0</v>
      </c>
      <c r="D7536" s="270">
        <v>0</v>
      </c>
      <c r="E7536" s="270">
        <v>0</v>
      </c>
      <c r="F7536" s="270">
        <v>0</v>
      </c>
      <c r="G7536" s="270">
        <v>0</v>
      </c>
      <c r="H7536" s="270">
        <v>0</v>
      </c>
    </row>
    <row r="7537" spans="1:8">
      <c r="A7537" s="268">
        <v>42318</v>
      </c>
      <c r="B7537" s="269" t="s">
        <v>206</v>
      </c>
      <c r="C7537" s="270">
        <v>0</v>
      </c>
      <c r="D7537" s="270">
        <v>0</v>
      </c>
      <c r="E7537" s="270">
        <v>0</v>
      </c>
      <c r="F7537" s="270">
        <v>0</v>
      </c>
      <c r="G7537" s="270">
        <v>0</v>
      </c>
      <c r="H7537" s="270">
        <v>0</v>
      </c>
    </row>
    <row r="7538" spans="1:8">
      <c r="A7538" s="268">
        <v>42319</v>
      </c>
      <c r="B7538" s="269" t="s">
        <v>185</v>
      </c>
      <c r="C7538" s="270">
        <v>0</v>
      </c>
      <c r="D7538" s="270">
        <v>0</v>
      </c>
      <c r="E7538" s="270">
        <v>0</v>
      </c>
      <c r="F7538" s="270">
        <v>0</v>
      </c>
      <c r="G7538" s="270">
        <v>0</v>
      </c>
      <c r="H7538" s="270">
        <v>0</v>
      </c>
    </row>
    <row r="7539" spans="1:8">
      <c r="A7539" s="268">
        <v>42319</v>
      </c>
      <c r="B7539" s="269" t="s">
        <v>186</v>
      </c>
      <c r="C7539" s="270">
        <v>0</v>
      </c>
      <c r="D7539" s="270">
        <v>0</v>
      </c>
      <c r="E7539" s="270">
        <v>0</v>
      </c>
      <c r="F7539" s="270">
        <v>0</v>
      </c>
      <c r="G7539" s="270">
        <v>0</v>
      </c>
      <c r="H7539" s="270">
        <v>0</v>
      </c>
    </row>
    <row r="7540" spans="1:8">
      <c r="A7540" s="268">
        <v>42319</v>
      </c>
      <c r="B7540" s="269" t="s">
        <v>187</v>
      </c>
      <c r="C7540" s="270">
        <v>0</v>
      </c>
      <c r="D7540" s="270">
        <v>0</v>
      </c>
      <c r="E7540" s="270">
        <v>0</v>
      </c>
      <c r="F7540" s="270">
        <v>0</v>
      </c>
      <c r="G7540" s="270">
        <v>0</v>
      </c>
      <c r="H7540" s="270">
        <v>0</v>
      </c>
    </row>
    <row r="7541" spans="1:8">
      <c r="A7541" s="268">
        <v>42319</v>
      </c>
      <c r="B7541" s="269" t="s">
        <v>188</v>
      </c>
      <c r="C7541" s="270">
        <v>0</v>
      </c>
      <c r="D7541" s="270">
        <v>0</v>
      </c>
      <c r="E7541" s="270">
        <v>0</v>
      </c>
      <c r="F7541" s="270">
        <v>0</v>
      </c>
      <c r="G7541" s="270">
        <v>0</v>
      </c>
      <c r="H7541" s="270">
        <v>0</v>
      </c>
    </row>
    <row r="7542" spans="1:8">
      <c r="A7542" s="268">
        <v>42319</v>
      </c>
      <c r="B7542" s="269" t="s">
        <v>189</v>
      </c>
      <c r="C7542" s="270">
        <v>0</v>
      </c>
      <c r="D7542" s="270">
        <v>0</v>
      </c>
      <c r="E7542" s="270">
        <v>0</v>
      </c>
      <c r="F7542" s="270">
        <v>0</v>
      </c>
      <c r="G7542" s="270">
        <v>0</v>
      </c>
      <c r="H7542" s="270">
        <v>0</v>
      </c>
    </row>
    <row r="7543" spans="1:8">
      <c r="A7543" s="268">
        <v>42319</v>
      </c>
      <c r="B7543" s="269" t="s">
        <v>190</v>
      </c>
      <c r="C7543" s="270">
        <v>0</v>
      </c>
      <c r="D7543" s="270">
        <v>0</v>
      </c>
      <c r="E7543" s="270">
        <v>0</v>
      </c>
      <c r="F7543" s="270">
        <v>0</v>
      </c>
      <c r="G7543" s="270">
        <v>0</v>
      </c>
      <c r="H7543" s="270">
        <v>0</v>
      </c>
    </row>
    <row r="7544" spans="1:8">
      <c r="A7544" s="268">
        <v>42319</v>
      </c>
      <c r="B7544" s="269" t="s">
        <v>191</v>
      </c>
      <c r="C7544" s="270">
        <v>0</v>
      </c>
      <c r="D7544" s="270">
        <v>0</v>
      </c>
      <c r="E7544" s="270">
        <v>0</v>
      </c>
      <c r="F7544" s="270">
        <v>0</v>
      </c>
      <c r="G7544" s="270">
        <v>0</v>
      </c>
      <c r="H7544" s="270">
        <v>0</v>
      </c>
    </row>
    <row r="7545" spans="1:8">
      <c r="A7545" s="268">
        <v>42319</v>
      </c>
      <c r="B7545" s="269" t="s">
        <v>192</v>
      </c>
      <c r="C7545" s="270">
        <v>96.645849999999996</v>
      </c>
      <c r="D7545" s="270">
        <v>42.3504</v>
      </c>
      <c r="E7545" s="270">
        <v>14.3888</v>
      </c>
      <c r="F7545" s="270">
        <v>1.2503500000000001</v>
      </c>
      <c r="G7545" s="270">
        <v>17.629849999999998</v>
      </c>
      <c r="H7545" s="270">
        <v>172.26524999999995</v>
      </c>
    </row>
    <row r="7546" spans="1:8">
      <c r="A7546" s="268">
        <v>42319</v>
      </c>
      <c r="B7546" s="269" t="s">
        <v>193</v>
      </c>
      <c r="C7546" s="270">
        <v>881.89369999999997</v>
      </c>
      <c r="D7546" s="270">
        <v>386.44909999999999</v>
      </c>
      <c r="E7546" s="270">
        <v>131.29695000000001</v>
      </c>
      <c r="F7546" s="270">
        <v>11.40615</v>
      </c>
      <c r="G7546" s="270">
        <v>160.87524999999999</v>
      </c>
      <c r="H7546" s="270">
        <v>1571.9211499999999</v>
      </c>
    </row>
    <row r="7547" spans="1:8">
      <c r="A7547" s="268">
        <v>42319</v>
      </c>
      <c r="B7547" s="269" t="s">
        <v>65</v>
      </c>
      <c r="C7547" s="270">
        <v>2911.4565499999999</v>
      </c>
      <c r="D7547" s="270">
        <v>1275.8126</v>
      </c>
      <c r="E7547" s="270">
        <v>433.46089999999998</v>
      </c>
      <c r="F7547" s="270">
        <v>37.656700000000001</v>
      </c>
      <c r="G7547" s="270">
        <v>531.10974999999996</v>
      </c>
      <c r="H7547" s="270">
        <v>5189.4964999999993</v>
      </c>
    </row>
    <row r="7548" spans="1:8">
      <c r="A7548" s="268">
        <v>42319</v>
      </c>
      <c r="B7548" s="269" t="s">
        <v>194</v>
      </c>
      <c r="C7548" s="270">
        <v>6275.9409999999998</v>
      </c>
      <c r="D7548" s="270">
        <v>2750.1435500000002</v>
      </c>
      <c r="E7548" s="270">
        <v>934.36845000000005</v>
      </c>
      <c r="F7548" s="270">
        <v>81.172449999999998</v>
      </c>
      <c r="G7548" s="270">
        <v>1144.8607500000001</v>
      </c>
      <c r="H7548" s="270">
        <v>11186.486199999999</v>
      </c>
    </row>
    <row r="7549" spans="1:8">
      <c r="A7549" s="268">
        <v>42319</v>
      </c>
      <c r="B7549" s="269" t="s">
        <v>195</v>
      </c>
      <c r="C7549" s="270">
        <v>8154.4953999999989</v>
      </c>
      <c r="D7549" s="270">
        <v>3573.3336999999997</v>
      </c>
      <c r="E7549" s="270">
        <v>1214.0490499999999</v>
      </c>
      <c r="F7549" s="270">
        <v>105.46885</v>
      </c>
      <c r="G7549" s="270">
        <v>1487.5476000000001</v>
      </c>
      <c r="H7549" s="270">
        <v>14534.8946</v>
      </c>
    </row>
    <row r="7550" spans="1:8">
      <c r="A7550" s="268">
        <v>42319</v>
      </c>
      <c r="B7550" s="269" t="s">
        <v>196</v>
      </c>
      <c r="C7550" s="270">
        <v>11851.1998</v>
      </c>
      <c r="D7550" s="270">
        <v>5193.2441499999995</v>
      </c>
      <c r="E7550" s="270">
        <v>1764.4181000000001</v>
      </c>
      <c r="F7550" s="270">
        <v>153.28134999999997</v>
      </c>
      <c r="G7550" s="270">
        <v>2161.9019000000003</v>
      </c>
      <c r="H7550" s="270">
        <v>21124.045299999998</v>
      </c>
    </row>
    <row r="7551" spans="1:8">
      <c r="A7551" s="268">
        <v>42319</v>
      </c>
      <c r="B7551" s="269" t="s">
        <v>197</v>
      </c>
      <c r="C7551" s="270">
        <v>13898.8838</v>
      </c>
      <c r="D7551" s="270">
        <v>6090.5483499999991</v>
      </c>
      <c r="E7551" s="270">
        <v>2069.2790999999997</v>
      </c>
      <c r="F7551" s="270">
        <v>179.76650000000001</v>
      </c>
      <c r="G7551" s="270">
        <v>2535.4420500000001</v>
      </c>
      <c r="H7551" s="270">
        <v>24773.9198</v>
      </c>
    </row>
    <row r="7552" spans="1:8">
      <c r="A7552" s="268">
        <v>42319</v>
      </c>
      <c r="B7552" s="269" t="s">
        <v>198</v>
      </c>
      <c r="C7552" s="270">
        <v>12666.648999999999</v>
      </c>
      <c r="D7552" s="270">
        <v>5550.5781999999999</v>
      </c>
      <c r="E7552" s="270">
        <v>1885.8235999999999</v>
      </c>
      <c r="F7552" s="270">
        <v>163.82900000000001</v>
      </c>
      <c r="G7552" s="270">
        <v>2310.6570000000002</v>
      </c>
      <c r="H7552" s="270">
        <v>22577.536800000002</v>
      </c>
    </row>
    <row r="7553" spans="1:8">
      <c r="A7553" s="268">
        <v>42319</v>
      </c>
      <c r="B7553" s="269" t="s">
        <v>199</v>
      </c>
      <c r="C7553" s="270">
        <v>8202.8179</v>
      </c>
      <c r="D7553" s="270">
        <v>3594.5088999999998</v>
      </c>
      <c r="E7553" s="270">
        <v>1221.2434499999999</v>
      </c>
      <c r="F7553" s="270">
        <v>106.09444999999999</v>
      </c>
      <c r="G7553" s="270">
        <v>1496.3620999999998</v>
      </c>
      <c r="H7553" s="270">
        <v>14621.026799999998</v>
      </c>
    </row>
    <row r="7554" spans="1:8">
      <c r="A7554" s="268">
        <v>42319</v>
      </c>
      <c r="B7554" s="269" t="s">
        <v>200</v>
      </c>
      <c r="C7554" s="270">
        <v>3038.3045999999999</v>
      </c>
      <c r="D7554" s="270">
        <v>1331.3974999999998</v>
      </c>
      <c r="E7554" s="270">
        <v>452.34535000000005</v>
      </c>
      <c r="F7554" s="270">
        <v>39.297199999999997</v>
      </c>
      <c r="G7554" s="270">
        <v>554.24929999999995</v>
      </c>
      <c r="H7554" s="270">
        <v>5415.5939500000004</v>
      </c>
    </row>
    <row r="7555" spans="1:8">
      <c r="A7555" s="268">
        <v>42319</v>
      </c>
      <c r="B7555" s="269" t="s">
        <v>201</v>
      </c>
      <c r="C7555" s="270">
        <v>193.29169999999999</v>
      </c>
      <c r="D7555" s="270">
        <v>84.701650000000001</v>
      </c>
      <c r="E7555" s="270">
        <v>28.7776</v>
      </c>
      <c r="F7555" s="270">
        <v>2.4998499999999999</v>
      </c>
      <c r="G7555" s="270">
        <v>35.260549999999995</v>
      </c>
      <c r="H7555" s="270">
        <v>344.53134999999997</v>
      </c>
    </row>
    <row r="7556" spans="1:8">
      <c r="A7556" s="268">
        <v>42319</v>
      </c>
      <c r="B7556" s="269" t="s">
        <v>202</v>
      </c>
      <c r="C7556" s="270">
        <v>0</v>
      </c>
      <c r="D7556" s="270">
        <v>0</v>
      </c>
      <c r="E7556" s="270">
        <v>0</v>
      </c>
      <c r="F7556" s="270">
        <v>0</v>
      </c>
      <c r="G7556" s="270">
        <v>0</v>
      </c>
      <c r="H7556" s="270">
        <v>0</v>
      </c>
    </row>
    <row r="7557" spans="1:8">
      <c r="A7557" s="268">
        <v>42319</v>
      </c>
      <c r="B7557" s="269" t="s">
        <v>203</v>
      </c>
      <c r="C7557" s="270">
        <v>0</v>
      </c>
      <c r="D7557" s="270">
        <v>0</v>
      </c>
      <c r="E7557" s="270">
        <v>0</v>
      </c>
      <c r="F7557" s="270">
        <v>0</v>
      </c>
      <c r="G7557" s="270">
        <v>0</v>
      </c>
      <c r="H7557" s="270">
        <v>0</v>
      </c>
    </row>
    <row r="7558" spans="1:8">
      <c r="A7558" s="268">
        <v>42319</v>
      </c>
      <c r="B7558" s="269" t="s">
        <v>204</v>
      </c>
      <c r="C7558" s="270">
        <v>0</v>
      </c>
      <c r="D7558" s="270">
        <v>0</v>
      </c>
      <c r="E7558" s="270">
        <v>0</v>
      </c>
      <c r="F7558" s="270">
        <v>0</v>
      </c>
      <c r="G7558" s="270">
        <v>0</v>
      </c>
      <c r="H7558" s="270">
        <v>0</v>
      </c>
    </row>
    <row r="7559" spans="1:8">
      <c r="A7559" s="268">
        <v>42319</v>
      </c>
      <c r="B7559" s="269" t="s">
        <v>205</v>
      </c>
      <c r="C7559" s="270">
        <v>0</v>
      </c>
      <c r="D7559" s="270">
        <v>0</v>
      </c>
      <c r="E7559" s="270">
        <v>0</v>
      </c>
      <c r="F7559" s="270">
        <v>0</v>
      </c>
      <c r="G7559" s="270">
        <v>0</v>
      </c>
      <c r="H7559" s="270">
        <v>0</v>
      </c>
    </row>
    <row r="7560" spans="1:8">
      <c r="A7560" s="268">
        <v>42319</v>
      </c>
      <c r="B7560" s="269" t="s">
        <v>71</v>
      </c>
      <c r="C7560" s="270">
        <v>0</v>
      </c>
      <c r="D7560" s="270">
        <v>0</v>
      </c>
      <c r="E7560" s="270">
        <v>0</v>
      </c>
      <c r="F7560" s="270">
        <v>0</v>
      </c>
      <c r="G7560" s="270">
        <v>0</v>
      </c>
      <c r="H7560" s="270">
        <v>0</v>
      </c>
    </row>
    <row r="7561" spans="1:8">
      <c r="A7561" s="268">
        <v>42319</v>
      </c>
      <c r="B7561" s="269" t="s">
        <v>206</v>
      </c>
      <c r="C7561" s="270">
        <v>0</v>
      </c>
      <c r="D7561" s="270">
        <v>0</v>
      </c>
      <c r="E7561" s="270">
        <v>0</v>
      </c>
      <c r="F7561" s="270">
        <v>0</v>
      </c>
      <c r="G7561" s="270">
        <v>0</v>
      </c>
      <c r="H7561" s="270">
        <v>0</v>
      </c>
    </row>
    <row r="7562" spans="1:8">
      <c r="A7562" s="268">
        <v>42320</v>
      </c>
      <c r="B7562" s="269" t="s">
        <v>185</v>
      </c>
      <c r="C7562" s="270">
        <v>0</v>
      </c>
      <c r="D7562" s="270">
        <v>0</v>
      </c>
      <c r="E7562" s="270">
        <v>0</v>
      </c>
      <c r="F7562" s="270">
        <v>0</v>
      </c>
      <c r="G7562" s="270">
        <v>0</v>
      </c>
      <c r="H7562" s="270">
        <v>0</v>
      </c>
    </row>
    <row r="7563" spans="1:8">
      <c r="A7563" s="268">
        <v>42320</v>
      </c>
      <c r="B7563" s="269" t="s">
        <v>186</v>
      </c>
      <c r="C7563" s="270">
        <v>0</v>
      </c>
      <c r="D7563" s="270">
        <v>0</v>
      </c>
      <c r="E7563" s="270">
        <v>0</v>
      </c>
      <c r="F7563" s="270">
        <v>0</v>
      </c>
      <c r="G7563" s="270">
        <v>0</v>
      </c>
      <c r="H7563" s="270">
        <v>0</v>
      </c>
    </row>
    <row r="7564" spans="1:8">
      <c r="A7564" s="268">
        <v>42320</v>
      </c>
      <c r="B7564" s="269" t="s">
        <v>187</v>
      </c>
      <c r="C7564" s="270">
        <v>0</v>
      </c>
      <c r="D7564" s="270">
        <v>0</v>
      </c>
      <c r="E7564" s="270">
        <v>0</v>
      </c>
      <c r="F7564" s="270">
        <v>0</v>
      </c>
      <c r="G7564" s="270">
        <v>0</v>
      </c>
      <c r="H7564" s="270">
        <v>0</v>
      </c>
    </row>
    <row r="7565" spans="1:8">
      <c r="A7565" s="268">
        <v>42320</v>
      </c>
      <c r="B7565" s="269" t="s">
        <v>188</v>
      </c>
      <c r="C7565" s="270">
        <v>0</v>
      </c>
      <c r="D7565" s="270">
        <v>0</v>
      </c>
      <c r="E7565" s="270">
        <v>0</v>
      </c>
      <c r="F7565" s="270">
        <v>0</v>
      </c>
      <c r="G7565" s="270">
        <v>0</v>
      </c>
      <c r="H7565" s="270">
        <v>0</v>
      </c>
    </row>
    <row r="7566" spans="1:8">
      <c r="A7566" s="268">
        <v>42320</v>
      </c>
      <c r="B7566" s="269" t="s">
        <v>189</v>
      </c>
      <c r="C7566" s="270">
        <v>0</v>
      </c>
      <c r="D7566" s="270">
        <v>0</v>
      </c>
      <c r="E7566" s="270">
        <v>0</v>
      </c>
      <c r="F7566" s="270">
        <v>0</v>
      </c>
      <c r="G7566" s="270">
        <v>0</v>
      </c>
      <c r="H7566" s="270">
        <v>0</v>
      </c>
    </row>
    <row r="7567" spans="1:8">
      <c r="A7567" s="268">
        <v>42320</v>
      </c>
      <c r="B7567" s="269" t="s">
        <v>190</v>
      </c>
      <c r="C7567" s="270">
        <v>0</v>
      </c>
      <c r="D7567" s="270">
        <v>0</v>
      </c>
      <c r="E7567" s="270">
        <v>0</v>
      </c>
      <c r="F7567" s="270">
        <v>0</v>
      </c>
      <c r="G7567" s="270">
        <v>0</v>
      </c>
      <c r="H7567" s="270">
        <v>0</v>
      </c>
    </row>
    <row r="7568" spans="1:8">
      <c r="A7568" s="268">
        <v>42320</v>
      </c>
      <c r="B7568" s="269" t="s">
        <v>191</v>
      </c>
      <c r="C7568" s="270">
        <v>0</v>
      </c>
      <c r="D7568" s="270">
        <v>0</v>
      </c>
      <c r="E7568" s="270">
        <v>0</v>
      </c>
      <c r="F7568" s="270">
        <v>0</v>
      </c>
      <c r="G7568" s="270">
        <v>0</v>
      </c>
      <c r="H7568" s="270">
        <v>0</v>
      </c>
    </row>
    <row r="7569" spans="1:8">
      <c r="A7569" s="268">
        <v>42320</v>
      </c>
      <c r="B7569" s="269" t="s">
        <v>192</v>
      </c>
      <c r="C7569" s="270">
        <v>446.98694999999998</v>
      </c>
      <c r="D7569" s="270">
        <v>195.87145000000001</v>
      </c>
      <c r="E7569" s="270">
        <v>66.548199999999994</v>
      </c>
      <c r="F7569" s="270">
        <v>5.78085</v>
      </c>
      <c r="G7569" s="270">
        <v>81.539649999999995</v>
      </c>
      <c r="H7569" s="270">
        <v>796.72709999999995</v>
      </c>
    </row>
    <row r="7570" spans="1:8">
      <c r="A7570" s="268">
        <v>42320</v>
      </c>
      <c r="B7570" s="269" t="s">
        <v>193</v>
      </c>
      <c r="C7570" s="270">
        <v>3509.4528</v>
      </c>
      <c r="D7570" s="270">
        <v>1537.85655</v>
      </c>
      <c r="E7570" s="270">
        <v>522.49075000000005</v>
      </c>
      <c r="F7570" s="270">
        <v>45.39085</v>
      </c>
      <c r="G7570" s="270">
        <v>640.19619999999998</v>
      </c>
      <c r="H7570" s="270">
        <v>6255.3871500000005</v>
      </c>
    </row>
    <row r="7571" spans="1:8">
      <c r="A7571" s="268">
        <v>42320</v>
      </c>
      <c r="B7571" s="269" t="s">
        <v>65</v>
      </c>
      <c r="C7571" s="270">
        <v>7894.7591999999995</v>
      </c>
      <c r="D7571" s="270">
        <v>3459.5161499999999</v>
      </c>
      <c r="E7571" s="270">
        <v>1175.37915</v>
      </c>
      <c r="F7571" s="270">
        <v>102.10965</v>
      </c>
      <c r="G7571" s="270">
        <v>1440.16605</v>
      </c>
      <c r="H7571" s="270">
        <v>14071.930199999999</v>
      </c>
    </row>
    <row r="7572" spans="1:8">
      <c r="A7572" s="268">
        <v>42320</v>
      </c>
      <c r="B7572" s="269" t="s">
        <v>194</v>
      </c>
      <c r="C7572" s="270">
        <v>12702.891299999999</v>
      </c>
      <c r="D7572" s="270">
        <v>5566.4596000000001</v>
      </c>
      <c r="E7572" s="270">
        <v>1891.2185500000001</v>
      </c>
      <c r="F7572" s="270">
        <v>164.29734999999999</v>
      </c>
      <c r="G7572" s="270">
        <v>2317.2682999999997</v>
      </c>
      <c r="H7572" s="270">
        <v>22642.1351</v>
      </c>
    </row>
    <row r="7573" spans="1:8">
      <c r="A7573" s="268">
        <v>42320</v>
      </c>
      <c r="B7573" s="269" t="s">
        <v>195</v>
      </c>
      <c r="C7573" s="270">
        <v>15439.177300000001</v>
      </c>
      <c r="D7573" s="270">
        <v>6765.5112499999996</v>
      </c>
      <c r="E7573" s="270">
        <v>2298.5997499999999</v>
      </c>
      <c r="F7573" s="270">
        <v>199.68795</v>
      </c>
      <c r="G7573" s="270">
        <v>2816.4231499999996</v>
      </c>
      <c r="H7573" s="270">
        <v>27519.399399999998</v>
      </c>
    </row>
    <row r="7574" spans="1:8">
      <c r="A7574" s="268">
        <v>42320</v>
      </c>
      <c r="B7574" s="269" t="s">
        <v>196</v>
      </c>
      <c r="C7574" s="270">
        <v>16870.743900000001</v>
      </c>
      <c r="D7574" s="270">
        <v>7392.8299500000003</v>
      </c>
      <c r="E7574" s="270">
        <v>2511.7330000000002</v>
      </c>
      <c r="F7574" s="270">
        <v>218.20349999999996</v>
      </c>
      <c r="G7574" s="270">
        <v>3077.57035</v>
      </c>
      <c r="H7574" s="270">
        <v>30071.080699999999</v>
      </c>
    </row>
    <row r="7575" spans="1:8">
      <c r="A7575" s="268">
        <v>42320</v>
      </c>
      <c r="B7575" s="269" t="s">
        <v>197</v>
      </c>
      <c r="C7575" s="270">
        <v>17420.417649999999</v>
      </c>
      <c r="D7575" s="270">
        <v>7633.6986999999999</v>
      </c>
      <c r="E7575" s="270">
        <v>2593.5692999999997</v>
      </c>
      <c r="F7575" s="270">
        <v>225.31290000000001</v>
      </c>
      <c r="G7575" s="270">
        <v>3177.8422999999998</v>
      </c>
      <c r="H7575" s="270">
        <v>31050.840849999997</v>
      </c>
    </row>
    <row r="7576" spans="1:8">
      <c r="A7576" s="268">
        <v>42320</v>
      </c>
      <c r="B7576" s="269" t="s">
        <v>198</v>
      </c>
      <c r="C7576" s="270">
        <v>14798.898650000001</v>
      </c>
      <c r="D7576" s="270">
        <v>6484.93815</v>
      </c>
      <c r="E7576" s="270">
        <v>2203.2748000000001</v>
      </c>
      <c r="F7576" s="270">
        <v>191.40639999999999</v>
      </c>
      <c r="G7576" s="270">
        <v>2699.6229499999999</v>
      </c>
      <c r="H7576" s="270">
        <v>26378.140950000001</v>
      </c>
    </row>
    <row r="7577" spans="1:8">
      <c r="A7577" s="268">
        <v>42320</v>
      </c>
      <c r="B7577" s="269" t="s">
        <v>199</v>
      </c>
      <c r="C7577" s="270">
        <v>8849.1374999999989</v>
      </c>
      <c r="D7577" s="270">
        <v>3877.7280500000002</v>
      </c>
      <c r="E7577" s="270">
        <v>1317.4685499999998</v>
      </c>
      <c r="F7577" s="270">
        <v>114.45335</v>
      </c>
      <c r="G7577" s="270">
        <v>1614.26475</v>
      </c>
      <c r="H7577" s="270">
        <v>15773.052199999998</v>
      </c>
    </row>
    <row r="7578" spans="1:8">
      <c r="A7578" s="268">
        <v>42320</v>
      </c>
      <c r="B7578" s="269" t="s">
        <v>200</v>
      </c>
      <c r="C7578" s="270">
        <v>3237.6363999999999</v>
      </c>
      <c r="D7578" s="270">
        <v>1418.74605</v>
      </c>
      <c r="E7578" s="270">
        <v>482.02225000000004</v>
      </c>
      <c r="F7578" s="270">
        <v>41.875250000000001</v>
      </c>
      <c r="G7578" s="270">
        <v>590.61144999999999</v>
      </c>
      <c r="H7578" s="270">
        <v>5770.8913999999995</v>
      </c>
    </row>
    <row r="7579" spans="1:8">
      <c r="A7579" s="268">
        <v>42320</v>
      </c>
      <c r="B7579" s="269" t="s">
        <v>201</v>
      </c>
      <c r="C7579" s="270">
        <v>175.17054999999999</v>
      </c>
      <c r="D7579" s="270">
        <v>76.760099999999994</v>
      </c>
      <c r="E7579" s="270">
        <v>26.079699999999999</v>
      </c>
      <c r="F7579" s="270">
        <v>2.26525</v>
      </c>
      <c r="G7579" s="270">
        <v>31.954899999999999</v>
      </c>
      <c r="H7579" s="270">
        <v>312.23050000000001</v>
      </c>
    </row>
    <row r="7580" spans="1:8">
      <c r="A7580" s="268">
        <v>42320</v>
      </c>
      <c r="B7580" s="269" t="s">
        <v>202</v>
      </c>
      <c r="C7580" s="270">
        <v>0</v>
      </c>
      <c r="D7580" s="270">
        <v>0</v>
      </c>
      <c r="E7580" s="270">
        <v>0</v>
      </c>
      <c r="F7580" s="270">
        <v>0</v>
      </c>
      <c r="G7580" s="270">
        <v>0</v>
      </c>
      <c r="H7580" s="270">
        <v>0</v>
      </c>
    </row>
    <row r="7581" spans="1:8">
      <c r="A7581" s="268">
        <v>42320</v>
      </c>
      <c r="B7581" s="269" t="s">
        <v>203</v>
      </c>
      <c r="C7581" s="270">
        <v>0</v>
      </c>
      <c r="D7581" s="270">
        <v>0</v>
      </c>
      <c r="E7581" s="270">
        <v>0</v>
      </c>
      <c r="F7581" s="270">
        <v>0</v>
      </c>
      <c r="G7581" s="270">
        <v>0</v>
      </c>
      <c r="H7581" s="270">
        <v>0</v>
      </c>
    </row>
    <row r="7582" spans="1:8">
      <c r="A7582" s="268">
        <v>42320</v>
      </c>
      <c r="B7582" s="269" t="s">
        <v>204</v>
      </c>
      <c r="C7582" s="270">
        <v>0</v>
      </c>
      <c r="D7582" s="270">
        <v>0</v>
      </c>
      <c r="E7582" s="270">
        <v>0</v>
      </c>
      <c r="F7582" s="270">
        <v>0</v>
      </c>
      <c r="G7582" s="270">
        <v>0</v>
      </c>
      <c r="H7582" s="270">
        <v>0</v>
      </c>
    </row>
    <row r="7583" spans="1:8">
      <c r="A7583" s="268">
        <v>42320</v>
      </c>
      <c r="B7583" s="269" t="s">
        <v>205</v>
      </c>
      <c r="C7583" s="270">
        <v>0</v>
      </c>
      <c r="D7583" s="270">
        <v>0</v>
      </c>
      <c r="E7583" s="270">
        <v>0</v>
      </c>
      <c r="F7583" s="270">
        <v>0</v>
      </c>
      <c r="G7583" s="270">
        <v>0</v>
      </c>
      <c r="H7583" s="270">
        <v>0</v>
      </c>
    </row>
    <row r="7584" spans="1:8">
      <c r="A7584" s="268">
        <v>42320</v>
      </c>
      <c r="B7584" s="269" t="s">
        <v>71</v>
      </c>
      <c r="C7584" s="270">
        <v>0</v>
      </c>
      <c r="D7584" s="270">
        <v>0</v>
      </c>
      <c r="E7584" s="270">
        <v>0</v>
      </c>
      <c r="F7584" s="270">
        <v>0</v>
      </c>
      <c r="G7584" s="270">
        <v>0</v>
      </c>
      <c r="H7584" s="270">
        <v>0</v>
      </c>
    </row>
    <row r="7585" spans="1:8">
      <c r="A7585" s="268">
        <v>42320</v>
      </c>
      <c r="B7585" s="269" t="s">
        <v>206</v>
      </c>
      <c r="C7585" s="270">
        <v>0</v>
      </c>
      <c r="D7585" s="270">
        <v>0</v>
      </c>
      <c r="E7585" s="270">
        <v>0</v>
      </c>
      <c r="F7585" s="270">
        <v>0</v>
      </c>
      <c r="G7585" s="270">
        <v>0</v>
      </c>
      <c r="H7585" s="270">
        <v>0</v>
      </c>
    </row>
    <row r="7586" spans="1:8">
      <c r="A7586" s="268">
        <v>42321</v>
      </c>
      <c r="B7586" s="269" t="s">
        <v>185</v>
      </c>
      <c r="C7586" s="270">
        <v>0</v>
      </c>
      <c r="D7586" s="270">
        <v>0</v>
      </c>
      <c r="E7586" s="270">
        <v>0</v>
      </c>
      <c r="F7586" s="270">
        <v>0</v>
      </c>
      <c r="G7586" s="270">
        <v>0</v>
      </c>
      <c r="H7586" s="270">
        <v>0</v>
      </c>
    </row>
    <row r="7587" spans="1:8">
      <c r="A7587" s="268">
        <v>42321</v>
      </c>
      <c r="B7587" s="269" t="s">
        <v>186</v>
      </c>
      <c r="C7587" s="270">
        <v>0</v>
      </c>
      <c r="D7587" s="270">
        <v>0</v>
      </c>
      <c r="E7587" s="270">
        <v>0</v>
      </c>
      <c r="F7587" s="270">
        <v>0</v>
      </c>
      <c r="G7587" s="270">
        <v>0</v>
      </c>
      <c r="H7587" s="270">
        <v>0</v>
      </c>
    </row>
    <row r="7588" spans="1:8">
      <c r="A7588" s="268">
        <v>42321</v>
      </c>
      <c r="B7588" s="269" t="s">
        <v>187</v>
      </c>
      <c r="C7588" s="270">
        <v>0</v>
      </c>
      <c r="D7588" s="270">
        <v>0</v>
      </c>
      <c r="E7588" s="270">
        <v>0</v>
      </c>
      <c r="F7588" s="270">
        <v>0</v>
      </c>
      <c r="G7588" s="270">
        <v>0</v>
      </c>
      <c r="H7588" s="270">
        <v>0</v>
      </c>
    </row>
    <row r="7589" spans="1:8">
      <c r="A7589" s="268">
        <v>42321</v>
      </c>
      <c r="B7589" s="269" t="s">
        <v>188</v>
      </c>
      <c r="C7589" s="270">
        <v>0</v>
      </c>
      <c r="D7589" s="270">
        <v>0</v>
      </c>
      <c r="E7589" s="270">
        <v>0</v>
      </c>
      <c r="F7589" s="270">
        <v>0</v>
      </c>
      <c r="G7589" s="270">
        <v>0</v>
      </c>
      <c r="H7589" s="270">
        <v>0</v>
      </c>
    </row>
    <row r="7590" spans="1:8">
      <c r="A7590" s="268">
        <v>42321</v>
      </c>
      <c r="B7590" s="269" t="s">
        <v>189</v>
      </c>
      <c r="C7590" s="270">
        <v>0</v>
      </c>
      <c r="D7590" s="270">
        <v>0</v>
      </c>
      <c r="E7590" s="270">
        <v>0</v>
      </c>
      <c r="F7590" s="270">
        <v>0</v>
      </c>
      <c r="G7590" s="270">
        <v>0</v>
      </c>
      <c r="H7590" s="270">
        <v>0</v>
      </c>
    </row>
    <row r="7591" spans="1:8">
      <c r="A7591" s="268">
        <v>42321</v>
      </c>
      <c r="B7591" s="269" t="s">
        <v>190</v>
      </c>
      <c r="C7591" s="270">
        <v>0</v>
      </c>
      <c r="D7591" s="270">
        <v>0</v>
      </c>
      <c r="E7591" s="270">
        <v>0</v>
      </c>
      <c r="F7591" s="270">
        <v>0</v>
      </c>
      <c r="G7591" s="270">
        <v>0</v>
      </c>
      <c r="H7591" s="270">
        <v>0</v>
      </c>
    </row>
    <row r="7592" spans="1:8">
      <c r="A7592" s="268">
        <v>42321</v>
      </c>
      <c r="B7592" s="269" t="s">
        <v>191</v>
      </c>
      <c r="C7592" s="270">
        <v>0</v>
      </c>
      <c r="D7592" s="270">
        <v>0</v>
      </c>
      <c r="E7592" s="270">
        <v>0</v>
      </c>
      <c r="F7592" s="270">
        <v>0</v>
      </c>
      <c r="G7592" s="270">
        <v>0</v>
      </c>
      <c r="H7592" s="270">
        <v>0</v>
      </c>
    </row>
    <row r="7593" spans="1:8">
      <c r="A7593" s="268">
        <v>42321</v>
      </c>
      <c r="B7593" s="269" t="s">
        <v>192</v>
      </c>
      <c r="C7593" s="270">
        <v>446.98694999999998</v>
      </c>
      <c r="D7593" s="270">
        <v>195.87145000000001</v>
      </c>
      <c r="E7593" s="270">
        <v>66.548199999999994</v>
      </c>
      <c r="F7593" s="270">
        <v>5.78085</v>
      </c>
      <c r="G7593" s="270">
        <v>81.539649999999995</v>
      </c>
      <c r="H7593" s="270">
        <v>796.72709999999995</v>
      </c>
    </row>
    <row r="7594" spans="1:8">
      <c r="A7594" s="268">
        <v>42321</v>
      </c>
      <c r="B7594" s="269" t="s">
        <v>193</v>
      </c>
      <c r="C7594" s="270">
        <v>3787.3101499999998</v>
      </c>
      <c r="D7594" s="270">
        <v>1659.6148000000001</v>
      </c>
      <c r="E7594" s="270">
        <v>563.85855000000004</v>
      </c>
      <c r="F7594" s="270">
        <v>48.984649999999995</v>
      </c>
      <c r="G7594" s="270">
        <v>690.88339999999994</v>
      </c>
      <c r="H7594" s="270">
        <v>6750.6515499999996</v>
      </c>
    </row>
    <row r="7595" spans="1:8">
      <c r="A7595" s="268">
        <v>42321</v>
      </c>
      <c r="B7595" s="269" t="s">
        <v>65</v>
      </c>
      <c r="C7595" s="270">
        <v>9972.6453999999994</v>
      </c>
      <c r="D7595" s="270">
        <v>4370.0540000000001</v>
      </c>
      <c r="E7595" s="270">
        <v>1484.7375</v>
      </c>
      <c r="F7595" s="270">
        <v>128.98495</v>
      </c>
      <c r="G7595" s="270">
        <v>1819.21505</v>
      </c>
      <c r="H7595" s="270">
        <v>17775.636899999998</v>
      </c>
    </row>
    <row r="7596" spans="1:8">
      <c r="A7596" s="268">
        <v>42321</v>
      </c>
      <c r="B7596" s="269" t="s">
        <v>194</v>
      </c>
      <c r="C7596" s="270">
        <v>14605.606949999999</v>
      </c>
      <c r="D7596" s="270">
        <v>6400.2373499999994</v>
      </c>
      <c r="E7596" s="270">
        <v>2174.4971999999998</v>
      </c>
      <c r="F7596" s="270">
        <v>188.90654999999998</v>
      </c>
      <c r="G7596" s="270">
        <v>2664.3624</v>
      </c>
      <c r="H7596" s="270">
        <v>26033.610449999996</v>
      </c>
    </row>
    <row r="7597" spans="1:8">
      <c r="A7597" s="268">
        <v>42321</v>
      </c>
      <c r="B7597" s="269" t="s">
        <v>195</v>
      </c>
      <c r="C7597" s="270">
        <v>17263.36825</v>
      </c>
      <c r="D7597" s="270">
        <v>7564.8792999999996</v>
      </c>
      <c r="E7597" s="270">
        <v>2570.1875</v>
      </c>
      <c r="F7597" s="270">
        <v>223.28225</v>
      </c>
      <c r="G7597" s="270">
        <v>3149.1930499999999</v>
      </c>
      <c r="H7597" s="270">
        <v>30770.910350000002</v>
      </c>
    </row>
    <row r="7598" spans="1:8">
      <c r="A7598" s="268">
        <v>42321</v>
      </c>
      <c r="B7598" s="269" t="s">
        <v>196</v>
      </c>
      <c r="C7598" s="270">
        <v>18713.056</v>
      </c>
      <c r="D7598" s="270">
        <v>8200.1386999999995</v>
      </c>
      <c r="E7598" s="270">
        <v>2786.01865</v>
      </c>
      <c r="F7598" s="270">
        <v>242.03154999999998</v>
      </c>
      <c r="G7598" s="270">
        <v>3413.6459</v>
      </c>
      <c r="H7598" s="270">
        <v>33354.890800000008</v>
      </c>
    </row>
    <row r="7599" spans="1:8">
      <c r="A7599" s="268">
        <v>42321</v>
      </c>
      <c r="B7599" s="269" t="s">
        <v>197</v>
      </c>
      <c r="C7599" s="270">
        <v>18368.754999999997</v>
      </c>
      <c r="D7599" s="270">
        <v>8049.2645499999999</v>
      </c>
      <c r="E7599" s="270">
        <v>2734.7585499999996</v>
      </c>
      <c r="F7599" s="270">
        <v>237.57840000000002</v>
      </c>
      <c r="G7599" s="270">
        <v>3350.8385499999999</v>
      </c>
      <c r="H7599" s="270">
        <v>32741.195049999998</v>
      </c>
    </row>
    <row r="7600" spans="1:8">
      <c r="A7600" s="268">
        <v>42321</v>
      </c>
      <c r="B7600" s="269" t="s">
        <v>198</v>
      </c>
      <c r="C7600" s="270">
        <v>15227.764449999999</v>
      </c>
      <c r="D7600" s="270">
        <v>6672.8689000000004</v>
      </c>
      <c r="E7600" s="270">
        <v>2267.1242499999998</v>
      </c>
      <c r="F7600" s="270">
        <v>196.95349999999999</v>
      </c>
      <c r="G7600" s="270">
        <v>2777.8569499999999</v>
      </c>
      <c r="H7600" s="270">
        <v>27142.568050000002</v>
      </c>
    </row>
    <row r="7601" spans="1:8">
      <c r="A7601" s="268">
        <v>42321</v>
      </c>
      <c r="B7601" s="269" t="s">
        <v>199</v>
      </c>
      <c r="C7601" s="270">
        <v>8782.6929999999993</v>
      </c>
      <c r="D7601" s="270">
        <v>3848.6121500000004</v>
      </c>
      <c r="E7601" s="270">
        <v>1307.5762500000001</v>
      </c>
      <c r="F7601" s="270">
        <v>113.59399999999998</v>
      </c>
      <c r="G7601" s="270">
        <v>1602.14375</v>
      </c>
      <c r="H7601" s="270">
        <v>15654.61915</v>
      </c>
    </row>
    <row r="7602" spans="1:8">
      <c r="A7602" s="268">
        <v>42321</v>
      </c>
      <c r="B7602" s="269" t="s">
        <v>200</v>
      </c>
      <c r="C7602" s="270">
        <v>3116.8292999999999</v>
      </c>
      <c r="D7602" s="270">
        <v>1365.8072</v>
      </c>
      <c r="E7602" s="270">
        <v>464.03624999999994</v>
      </c>
      <c r="F7602" s="270">
        <v>40.312950000000001</v>
      </c>
      <c r="G7602" s="270">
        <v>568.57349999999997</v>
      </c>
      <c r="H7602" s="270">
        <v>5555.5591999999997</v>
      </c>
    </row>
    <row r="7603" spans="1:8">
      <c r="A7603" s="268">
        <v>42321</v>
      </c>
      <c r="B7603" s="269" t="s">
        <v>201</v>
      </c>
      <c r="C7603" s="270">
        <v>151.0093</v>
      </c>
      <c r="D7603" s="270">
        <v>66.172499999999999</v>
      </c>
      <c r="E7603" s="270">
        <v>22.482499999999998</v>
      </c>
      <c r="F7603" s="270">
        <v>1.9533</v>
      </c>
      <c r="G7603" s="270">
        <v>27.546800000000001</v>
      </c>
      <c r="H7603" s="270">
        <v>269.1644</v>
      </c>
    </row>
    <row r="7604" spans="1:8">
      <c r="A7604" s="268">
        <v>42321</v>
      </c>
      <c r="B7604" s="269" t="s">
        <v>202</v>
      </c>
      <c r="C7604" s="270">
        <v>0</v>
      </c>
      <c r="D7604" s="270">
        <v>0</v>
      </c>
      <c r="E7604" s="270">
        <v>0</v>
      </c>
      <c r="F7604" s="270">
        <v>0</v>
      </c>
      <c r="G7604" s="270">
        <v>0</v>
      </c>
      <c r="H7604" s="270">
        <v>0</v>
      </c>
    </row>
    <row r="7605" spans="1:8">
      <c r="A7605" s="268">
        <v>42321</v>
      </c>
      <c r="B7605" s="269" t="s">
        <v>203</v>
      </c>
      <c r="C7605" s="270">
        <v>0</v>
      </c>
      <c r="D7605" s="270">
        <v>0</v>
      </c>
      <c r="E7605" s="270">
        <v>0</v>
      </c>
      <c r="F7605" s="270">
        <v>0</v>
      </c>
      <c r="G7605" s="270">
        <v>0</v>
      </c>
      <c r="H7605" s="270">
        <v>0</v>
      </c>
    </row>
    <row r="7606" spans="1:8">
      <c r="A7606" s="268">
        <v>42321</v>
      </c>
      <c r="B7606" s="269" t="s">
        <v>204</v>
      </c>
      <c r="C7606" s="270">
        <v>0</v>
      </c>
      <c r="D7606" s="270">
        <v>0</v>
      </c>
      <c r="E7606" s="270">
        <v>0</v>
      </c>
      <c r="F7606" s="270">
        <v>0</v>
      </c>
      <c r="G7606" s="270">
        <v>0</v>
      </c>
      <c r="H7606" s="270">
        <v>0</v>
      </c>
    </row>
    <row r="7607" spans="1:8">
      <c r="A7607" s="268">
        <v>42321</v>
      </c>
      <c r="B7607" s="269" t="s">
        <v>205</v>
      </c>
      <c r="C7607" s="270">
        <v>0</v>
      </c>
      <c r="D7607" s="270">
        <v>0</v>
      </c>
      <c r="E7607" s="270">
        <v>0</v>
      </c>
      <c r="F7607" s="270">
        <v>0</v>
      </c>
      <c r="G7607" s="270">
        <v>0</v>
      </c>
      <c r="H7607" s="270">
        <v>0</v>
      </c>
    </row>
    <row r="7608" spans="1:8">
      <c r="A7608" s="268">
        <v>42321</v>
      </c>
      <c r="B7608" s="269" t="s">
        <v>71</v>
      </c>
      <c r="C7608" s="270">
        <v>0</v>
      </c>
      <c r="D7608" s="270">
        <v>0</v>
      </c>
      <c r="E7608" s="270">
        <v>0</v>
      </c>
      <c r="F7608" s="270">
        <v>0</v>
      </c>
      <c r="G7608" s="270">
        <v>0</v>
      </c>
      <c r="H7608" s="270">
        <v>0</v>
      </c>
    </row>
    <row r="7609" spans="1:8">
      <c r="A7609" s="268">
        <v>42321</v>
      </c>
      <c r="B7609" s="269" t="s">
        <v>206</v>
      </c>
      <c r="C7609" s="270">
        <v>0</v>
      </c>
      <c r="D7609" s="270">
        <v>0</v>
      </c>
      <c r="E7609" s="270">
        <v>0</v>
      </c>
      <c r="F7609" s="270">
        <v>0</v>
      </c>
      <c r="G7609" s="270">
        <v>0</v>
      </c>
      <c r="H7609" s="270">
        <v>0</v>
      </c>
    </row>
    <row r="7610" spans="1:8">
      <c r="A7610" s="268">
        <v>42322</v>
      </c>
      <c r="B7610" s="269" t="s">
        <v>185</v>
      </c>
      <c r="C7610" s="270">
        <v>0</v>
      </c>
      <c r="D7610" s="270">
        <v>0</v>
      </c>
      <c r="E7610" s="270">
        <v>0</v>
      </c>
      <c r="F7610" s="270">
        <v>0</v>
      </c>
      <c r="G7610" s="270">
        <v>0</v>
      </c>
      <c r="H7610" s="270">
        <v>0</v>
      </c>
    </row>
    <row r="7611" spans="1:8">
      <c r="A7611" s="268">
        <v>42322</v>
      </c>
      <c r="B7611" s="269" t="s">
        <v>186</v>
      </c>
      <c r="C7611" s="270">
        <v>0</v>
      </c>
      <c r="D7611" s="270">
        <v>0</v>
      </c>
      <c r="E7611" s="270">
        <v>0</v>
      </c>
      <c r="F7611" s="270">
        <v>0</v>
      </c>
      <c r="G7611" s="270">
        <v>0</v>
      </c>
      <c r="H7611" s="270">
        <v>0</v>
      </c>
    </row>
    <row r="7612" spans="1:8">
      <c r="A7612" s="268">
        <v>42322</v>
      </c>
      <c r="B7612" s="269" t="s">
        <v>187</v>
      </c>
      <c r="C7612" s="270">
        <v>0</v>
      </c>
      <c r="D7612" s="270">
        <v>0</v>
      </c>
      <c r="E7612" s="270">
        <v>0</v>
      </c>
      <c r="F7612" s="270">
        <v>0</v>
      </c>
      <c r="G7612" s="270">
        <v>0</v>
      </c>
      <c r="H7612" s="270">
        <v>0</v>
      </c>
    </row>
    <row r="7613" spans="1:8">
      <c r="A7613" s="268">
        <v>42322</v>
      </c>
      <c r="B7613" s="269" t="s">
        <v>188</v>
      </c>
      <c r="C7613" s="270">
        <v>0</v>
      </c>
      <c r="D7613" s="270">
        <v>0</v>
      </c>
      <c r="E7613" s="270">
        <v>0</v>
      </c>
      <c r="F7613" s="270">
        <v>0</v>
      </c>
      <c r="G7613" s="270">
        <v>0</v>
      </c>
      <c r="H7613" s="270">
        <v>0</v>
      </c>
    </row>
    <row r="7614" spans="1:8">
      <c r="A7614" s="268">
        <v>42322</v>
      </c>
      <c r="B7614" s="269" t="s">
        <v>189</v>
      </c>
      <c r="C7614" s="270">
        <v>0</v>
      </c>
      <c r="D7614" s="270">
        <v>0</v>
      </c>
      <c r="E7614" s="270">
        <v>0</v>
      </c>
      <c r="F7614" s="270">
        <v>0</v>
      </c>
      <c r="G7614" s="270">
        <v>0</v>
      </c>
      <c r="H7614" s="270">
        <v>0</v>
      </c>
    </row>
    <row r="7615" spans="1:8">
      <c r="A7615" s="268">
        <v>42322</v>
      </c>
      <c r="B7615" s="269" t="s">
        <v>190</v>
      </c>
      <c r="C7615" s="270">
        <v>0</v>
      </c>
      <c r="D7615" s="270">
        <v>0</v>
      </c>
      <c r="E7615" s="270">
        <v>0</v>
      </c>
      <c r="F7615" s="270">
        <v>0</v>
      </c>
      <c r="G7615" s="270">
        <v>0</v>
      </c>
      <c r="H7615" s="270">
        <v>0</v>
      </c>
    </row>
    <row r="7616" spans="1:8">
      <c r="A7616" s="268">
        <v>42322</v>
      </c>
      <c r="B7616" s="269" t="s">
        <v>191</v>
      </c>
      <c r="C7616" s="270">
        <v>0</v>
      </c>
      <c r="D7616" s="270">
        <v>0</v>
      </c>
      <c r="E7616" s="270">
        <v>0</v>
      </c>
      <c r="F7616" s="270">
        <v>0</v>
      </c>
      <c r="G7616" s="270">
        <v>0</v>
      </c>
      <c r="H7616" s="270">
        <v>0</v>
      </c>
    </row>
    <row r="7617" spans="1:8">
      <c r="A7617" s="268">
        <v>42322</v>
      </c>
      <c r="B7617" s="269" t="s">
        <v>192</v>
      </c>
      <c r="C7617" s="270">
        <v>422.82569999999998</v>
      </c>
      <c r="D7617" s="270">
        <v>185.28385</v>
      </c>
      <c r="E7617" s="270">
        <v>62.951000000000001</v>
      </c>
      <c r="F7617" s="270">
        <v>5.4688999999999997</v>
      </c>
      <c r="G7617" s="270">
        <v>77.132400000000004</v>
      </c>
      <c r="H7617" s="270">
        <v>753.66184999999996</v>
      </c>
    </row>
    <row r="7618" spans="1:8">
      <c r="A7618" s="268">
        <v>42322</v>
      </c>
      <c r="B7618" s="269" t="s">
        <v>193</v>
      </c>
      <c r="C7618" s="270">
        <v>3751.0678499999995</v>
      </c>
      <c r="D7618" s="270">
        <v>1643.7334000000001</v>
      </c>
      <c r="E7618" s="270">
        <v>558.46275000000003</v>
      </c>
      <c r="F7618" s="270">
        <v>48.515449999999994</v>
      </c>
      <c r="G7618" s="270">
        <v>684.27209999999991</v>
      </c>
      <c r="H7618" s="270">
        <v>6686.0515500000001</v>
      </c>
    </row>
    <row r="7619" spans="1:8">
      <c r="A7619" s="268">
        <v>42322</v>
      </c>
      <c r="B7619" s="269" t="s">
        <v>65</v>
      </c>
      <c r="C7619" s="270">
        <v>9966.6052999999993</v>
      </c>
      <c r="D7619" s="270">
        <v>4367.4071000000004</v>
      </c>
      <c r="E7619" s="270">
        <v>1483.8381999999999</v>
      </c>
      <c r="F7619" s="270">
        <v>128.90674999999999</v>
      </c>
      <c r="G7619" s="270">
        <v>1818.1134499999998</v>
      </c>
      <c r="H7619" s="270">
        <v>17764.870799999997</v>
      </c>
    </row>
    <row r="7620" spans="1:8">
      <c r="A7620" s="268">
        <v>42322</v>
      </c>
      <c r="B7620" s="269" t="s">
        <v>194</v>
      </c>
      <c r="C7620" s="270">
        <v>14460.63775</v>
      </c>
      <c r="D7620" s="270">
        <v>6336.7109</v>
      </c>
      <c r="E7620" s="270">
        <v>2152.9140000000002</v>
      </c>
      <c r="F7620" s="270">
        <v>187.03145000000001</v>
      </c>
      <c r="G7620" s="270">
        <v>2637.9171999999999</v>
      </c>
      <c r="H7620" s="270">
        <v>25775.211299999999</v>
      </c>
    </row>
    <row r="7621" spans="1:8">
      <c r="A7621" s="268">
        <v>42322</v>
      </c>
      <c r="B7621" s="269" t="s">
        <v>195</v>
      </c>
      <c r="C7621" s="270">
        <v>17245.247100000001</v>
      </c>
      <c r="D7621" s="270">
        <v>7556.9385999999995</v>
      </c>
      <c r="E7621" s="270">
        <v>2567.4895999999999</v>
      </c>
      <c r="F7621" s="270">
        <v>223.04764999999998</v>
      </c>
      <c r="G7621" s="270">
        <v>3145.8873999999996</v>
      </c>
      <c r="H7621" s="270">
        <v>30738.610350000003</v>
      </c>
    </row>
    <row r="7622" spans="1:8">
      <c r="A7622" s="268">
        <v>42322</v>
      </c>
      <c r="B7622" s="269" t="s">
        <v>196</v>
      </c>
      <c r="C7622" s="270">
        <v>18688.894749999999</v>
      </c>
      <c r="D7622" s="270">
        <v>8189.5510999999997</v>
      </c>
      <c r="E7622" s="270">
        <v>2782.4214499999998</v>
      </c>
      <c r="F7622" s="270">
        <v>241.71959999999999</v>
      </c>
      <c r="G7622" s="270">
        <v>3409.2386500000002</v>
      </c>
      <c r="H7622" s="270">
        <v>33311.825549999994</v>
      </c>
    </row>
    <row r="7623" spans="1:8">
      <c r="A7623" s="268">
        <v>42322</v>
      </c>
      <c r="B7623" s="269" t="s">
        <v>197</v>
      </c>
      <c r="C7623" s="270">
        <v>18411.037400000001</v>
      </c>
      <c r="D7623" s="270">
        <v>8067.7928500000007</v>
      </c>
      <c r="E7623" s="270">
        <v>2741.0536499999998</v>
      </c>
      <c r="F7623" s="270">
        <v>238.12580000000003</v>
      </c>
      <c r="G7623" s="270">
        <v>3358.5514499999999</v>
      </c>
      <c r="H7623" s="270">
        <v>32816.561150000001</v>
      </c>
    </row>
    <row r="7624" spans="1:8">
      <c r="A7624" s="268">
        <v>42322</v>
      </c>
      <c r="B7624" s="269" t="s">
        <v>198</v>
      </c>
      <c r="C7624" s="270">
        <v>15348.571549999999</v>
      </c>
      <c r="D7624" s="270">
        <v>6725.8077499999999</v>
      </c>
      <c r="E7624" s="270">
        <v>2285.1102499999997</v>
      </c>
      <c r="F7624" s="270">
        <v>198.51579999999998</v>
      </c>
      <c r="G7624" s="270">
        <v>2799.8949000000002</v>
      </c>
      <c r="H7624" s="270">
        <v>27357.900249999995</v>
      </c>
    </row>
    <row r="7625" spans="1:8">
      <c r="A7625" s="268">
        <v>42322</v>
      </c>
      <c r="B7625" s="269" t="s">
        <v>199</v>
      </c>
      <c r="C7625" s="270">
        <v>8849.1374999999989</v>
      </c>
      <c r="D7625" s="270">
        <v>3877.7280500000002</v>
      </c>
      <c r="E7625" s="270">
        <v>1317.4685499999998</v>
      </c>
      <c r="F7625" s="270">
        <v>114.45335</v>
      </c>
      <c r="G7625" s="270">
        <v>1614.26475</v>
      </c>
      <c r="H7625" s="270">
        <v>15773.052199999998</v>
      </c>
    </row>
    <row r="7626" spans="1:8">
      <c r="A7626" s="268">
        <v>42322</v>
      </c>
      <c r="B7626" s="269" t="s">
        <v>200</v>
      </c>
      <c r="C7626" s="270">
        <v>3183.27295</v>
      </c>
      <c r="D7626" s="270">
        <v>1394.9231</v>
      </c>
      <c r="E7626" s="270">
        <v>473.92854999999997</v>
      </c>
      <c r="F7626" s="270">
        <v>41.1723</v>
      </c>
      <c r="G7626" s="270">
        <v>580.69449999999995</v>
      </c>
      <c r="H7626" s="270">
        <v>5673.9913999999999</v>
      </c>
    </row>
    <row r="7627" spans="1:8">
      <c r="A7627" s="268">
        <v>42322</v>
      </c>
      <c r="B7627" s="269" t="s">
        <v>201</v>
      </c>
      <c r="C7627" s="270">
        <v>144.9692</v>
      </c>
      <c r="D7627" s="270">
        <v>63.525600000000004</v>
      </c>
      <c r="E7627" s="270">
        <v>21.583199999999998</v>
      </c>
      <c r="F7627" s="270">
        <v>1.8751</v>
      </c>
      <c r="G7627" s="270">
        <v>26.445199999999996</v>
      </c>
      <c r="H7627" s="270">
        <v>258.39830000000001</v>
      </c>
    </row>
    <row r="7628" spans="1:8">
      <c r="A7628" s="268">
        <v>42322</v>
      </c>
      <c r="B7628" s="269" t="s">
        <v>202</v>
      </c>
      <c r="C7628" s="270">
        <v>0</v>
      </c>
      <c r="D7628" s="270">
        <v>0</v>
      </c>
      <c r="E7628" s="270">
        <v>0</v>
      </c>
      <c r="F7628" s="270">
        <v>0</v>
      </c>
      <c r="G7628" s="270">
        <v>0</v>
      </c>
      <c r="H7628" s="270">
        <v>0</v>
      </c>
    </row>
    <row r="7629" spans="1:8">
      <c r="A7629" s="268">
        <v>42322</v>
      </c>
      <c r="B7629" s="269" t="s">
        <v>203</v>
      </c>
      <c r="C7629" s="270">
        <v>0</v>
      </c>
      <c r="D7629" s="270">
        <v>0</v>
      </c>
      <c r="E7629" s="270">
        <v>0</v>
      </c>
      <c r="F7629" s="270">
        <v>0</v>
      </c>
      <c r="G7629" s="270">
        <v>0</v>
      </c>
      <c r="H7629" s="270">
        <v>0</v>
      </c>
    </row>
    <row r="7630" spans="1:8">
      <c r="A7630" s="268">
        <v>42322</v>
      </c>
      <c r="B7630" s="269" t="s">
        <v>204</v>
      </c>
      <c r="C7630" s="270">
        <v>0</v>
      </c>
      <c r="D7630" s="270">
        <v>0</v>
      </c>
      <c r="E7630" s="270">
        <v>0</v>
      </c>
      <c r="F7630" s="270">
        <v>0</v>
      </c>
      <c r="G7630" s="270">
        <v>0</v>
      </c>
      <c r="H7630" s="270">
        <v>0</v>
      </c>
    </row>
    <row r="7631" spans="1:8">
      <c r="A7631" s="268">
        <v>42322</v>
      </c>
      <c r="B7631" s="269" t="s">
        <v>205</v>
      </c>
      <c r="C7631" s="270">
        <v>0</v>
      </c>
      <c r="D7631" s="270">
        <v>0</v>
      </c>
      <c r="E7631" s="270">
        <v>0</v>
      </c>
      <c r="F7631" s="270">
        <v>0</v>
      </c>
      <c r="G7631" s="270">
        <v>0</v>
      </c>
      <c r="H7631" s="270">
        <v>0</v>
      </c>
    </row>
    <row r="7632" spans="1:8">
      <c r="A7632" s="268">
        <v>42322</v>
      </c>
      <c r="B7632" s="269" t="s">
        <v>71</v>
      </c>
      <c r="C7632" s="270">
        <v>0</v>
      </c>
      <c r="D7632" s="270">
        <v>0</v>
      </c>
      <c r="E7632" s="270">
        <v>0</v>
      </c>
      <c r="F7632" s="270">
        <v>0</v>
      </c>
      <c r="G7632" s="270">
        <v>0</v>
      </c>
      <c r="H7632" s="270">
        <v>0</v>
      </c>
    </row>
    <row r="7633" spans="1:8">
      <c r="A7633" s="268">
        <v>42322</v>
      </c>
      <c r="B7633" s="269" t="s">
        <v>206</v>
      </c>
      <c r="C7633" s="270">
        <v>0</v>
      </c>
      <c r="D7633" s="270">
        <v>0</v>
      </c>
      <c r="E7633" s="270">
        <v>0</v>
      </c>
      <c r="F7633" s="270">
        <v>0</v>
      </c>
      <c r="G7633" s="270">
        <v>0</v>
      </c>
      <c r="H7633" s="270">
        <v>0</v>
      </c>
    </row>
    <row r="7634" spans="1:8">
      <c r="A7634" s="268">
        <v>42323</v>
      </c>
      <c r="B7634" s="269" t="s">
        <v>185</v>
      </c>
      <c r="C7634" s="270">
        <v>0</v>
      </c>
      <c r="D7634" s="270">
        <v>0</v>
      </c>
      <c r="E7634" s="270">
        <v>0</v>
      </c>
      <c r="F7634" s="270">
        <v>0</v>
      </c>
      <c r="G7634" s="270">
        <v>0</v>
      </c>
      <c r="H7634" s="270">
        <v>0</v>
      </c>
    </row>
    <row r="7635" spans="1:8">
      <c r="A7635" s="268">
        <v>42323</v>
      </c>
      <c r="B7635" s="269" t="s">
        <v>186</v>
      </c>
      <c r="C7635" s="270">
        <v>0</v>
      </c>
      <c r="D7635" s="270">
        <v>0</v>
      </c>
      <c r="E7635" s="270">
        <v>0</v>
      </c>
      <c r="F7635" s="270">
        <v>0</v>
      </c>
      <c r="G7635" s="270">
        <v>0</v>
      </c>
      <c r="H7635" s="270">
        <v>0</v>
      </c>
    </row>
    <row r="7636" spans="1:8">
      <c r="A7636" s="268">
        <v>42323</v>
      </c>
      <c r="B7636" s="269" t="s">
        <v>187</v>
      </c>
      <c r="C7636" s="270">
        <v>0</v>
      </c>
      <c r="D7636" s="270">
        <v>0</v>
      </c>
      <c r="E7636" s="270">
        <v>0</v>
      </c>
      <c r="F7636" s="270">
        <v>0</v>
      </c>
      <c r="G7636" s="270">
        <v>0</v>
      </c>
      <c r="H7636" s="270">
        <v>0</v>
      </c>
    </row>
    <row r="7637" spans="1:8">
      <c r="A7637" s="268">
        <v>42323</v>
      </c>
      <c r="B7637" s="269" t="s">
        <v>188</v>
      </c>
      <c r="C7637" s="270">
        <v>0</v>
      </c>
      <c r="D7637" s="270">
        <v>0</v>
      </c>
      <c r="E7637" s="270">
        <v>0</v>
      </c>
      <c r="F7637" s="270">
        <v>0</v>
      </c>
      <c r="G7637" s="270">
        <v>0</v>
      </c>
      <c r="H7637" s="270">
        <v>0</v>
      </c>
    </row>
    <row r="7638" spans="1:8">
      <c r="A7638" s="268">
        <v>42323</v>
      </c>
      <c r="B7638" s="269" t="s">
        <v>189</v>
      </c>
      <c r="C7638" s="270">
        <v>0</v>
      </c>
      <c r="D7638" s="270">
        <v>0</v>
      </c>
      <c r="E7638" s="270">
        <v>0</v>
      </c>
      <c r="F7638" s="270">
        <v>0</v>
      </c>
      <c r="G7638" s="270">
        <v>0</v>
      </c>
      <c r="H7638" s="270">
        <v>0</v>
      </c>
    </row>
    <row r="7639" spans="1:8">
      <c r="A7639" s="268">
        <v>42323</v>
      </c>
      <c r="B7639" s="269" t="s">
        <v>190</v>
      </c>
      <c r="C7639" s="270">
        <v>0</v>
      </c>
      <c r="D7639" s="270">
        <v>0</v>
      </c>
      <c r="E7639" s="270">
        <v>0</v>
      </c>
      <c r="F7639" s="270">
        <v>0</v>
      </c>
      <c r="G7639" s="270">
        <v>0</v>
      </c>
      <c r="H7639" s="270">
        <v>0</v>
      </c>
    </row>
    <row r="7640" spans="1:8">
      <c r="A7640" s="268">
        <v>42323</v>
      </c>
      <c r="B7640" s="269" t="s">
        <v>191</v>
      </c>
      <c r="C7640" s="270">
        <v>0</v>
      </c>
      <c r="D7640" s="270">
        <v>0</v>
      </c>
      <c r="E7640" s="270">
        <v>0</v>
      </c>
      <c r="F7640" s="270">
        <v>0</v>
      </c>
      <c r="G7640" s="270">
        <v>0</v>
      </c>
      <c r="H7640" s="270">
        <v>0</v>
      </c>
    </row>
    <row r="7641" spans="1:8">
      <c r="A7641" s="268">
        <v>42323</v>
      </c>
      <c r="B7641" s="269" t="s">
        <v>192</v>
      </c>
      <c r="C7641" s="270">
        <v>398.66444999999999</v>
      </c>
      <c r="D7641" s="270">
        <v>174.69624999999999</v>
      </c>
      <c r="E7641" s="270">
        <v>59.3538</v>
      </c>
      <c r="F7641" s="270">
        <v>5.1560999999999995</v>
      </c>
      <c r="G7641" s="270">
        <v>72.724299999999999</v>
      </c>
      <c r="H7641" s="270">
        <v>710.59490000000005</v>
      </c>
    </row>
    <row r="7642" spans="1:8">
      <c r="A7642" s="268">
        <v>42323</v>
      </c>
      <c r="B7642" s="269" t="s">
        <v>193</v>
      </c>
      <c r="C7642" s="270">
        <v>3618.1796999999997</v>
      </c>
      <c r="D7642" s="270">
        <v>1585.5016000000001</v>
      </c>
      <c r="E7642" s="270">
        <v>538.67814999999996</v>
      </c>
      <c r="F7642" s="270">
        <v>46.796749999999996</v>
      </c>
      <c r="G7642" s="270">
        <v>660.03009999999995</v>
      </c>
      <c r="H7642" s="270">
        <v>6449.1863000000012</v>
      </c>
    </row>
    <row r="7643" spans="1:8">
      <c r="A7643" s="268">
        <v>42323</v>
      </c>
      <c r="B7643" s="269" t="s">
        <v>65</v>
      </c>
      <c r="C7643" s="270">
        <v>9869.9594500000003</v>
      </c>
      <c r="D7643" s="270">
        <v>4325.0566999999992</v>
      </c>
      <c r="E7643" s="270">
        <v>1469.4494</v>
      </c>
      <c r="F7643" s="270">
        <v>127.65639999999999</v>
      </c>
      <c r="G7643" s="270">
        <v>1800.4835999999998</v>
      </c>
      <c r="H7643" s="270">
        <v>17592.60555</v>
      </c>
    </row>
    <row r="7644" spans="1:8">
      <c r="A7644" s="268">
        <v>42323</v>
      </c>
      <c r="B7644" s="269" t="s">
        <v>194</v>
      </c>
      <c r="C7644" s="270">
        <v>14502.920149999998</v>
      </c>
      <c r="D7644" s="270">
        <v>6355.2392</v>
      </c>
      <c r="E7644" s="270">
        <v>2159.2091</v>
      </c>
      <c r="F7644" s="270">
        <v>187.57885000000002</v>
      </c>
      <c r="G7644" s="270">
        <v>2645.6309499999998</v>
      </c>
      <c r="H7644" s="270">
        <v>25850.578249999999</v>
      </c>
    </row>
    <row r="7645" spans="1:8">
      <c r="A7645" s="268">
        <v>42323</v>
      </c>
      <c r="B7645" s="269" t="s">
        <v>195</v>
      </c>
      <c r="C7645" s="270">
        <v>17209.004799999999</v>
      </c>
      <c r="D7645" s="270">
        <v>7541.0572000000002</v>
      </c>
      <c r="E7645" s="270">
        <v>2562.0938000000001</v>
      </c>
      <c r="F7645" s="270">
        <v>222.57845</v>
      </c>
      <c r="G7645" s="270">
        <v>3139.2761</v>
      </c>
      <c r="H7645" s="270">
        <v>30674.01035</v>
      </c>
    </row>
    <row r="7646" spans="1:8">
      <c r="A7646" s="268">
        <v>42323</v>
      </c>
      <c r="B7646" s="269" t="s">
        <v>196</v>
      </c>
      <c r="C7646" s="270">
        <v>18646.612349999999</v>
      </c>
      <c r="D7646" s="270">
        <v>8171.0219500000003</v>
      </c>
      <c r="E7646" s="270">
        <v>2776.12635</v>
      </c>
      <c r="F7646" s="270">
        <v>241.1722</v>
      </c>
      <c r="G7646" s="270">
        <v>3401.5248999999999</v>
      </c>
      <c r="H7646" s="270">
        <v>33236.457750000001</v>
      </c>
    </row>
    <row r="7647" spans="1:8">
      <c r="A7647" s="268">
        <v>42323</v>
      </c>
      <c r="B7647" s="269" t="s">
        <v>197</v>
      </c>
      <c r="C7647" s="270">
        <v>18374.79595</v>
      </c>
      <c r="D7647" s="270">
        <v>8051.9114499999996</v>
      </c>
      <c r="E7647" s="270">
        <v>2735.6578499999996</v>
      </c>
      <c r="F7647" s="270">
        <v>237.6566</v>
      </c>
      <c r="G7647" s="270">
        <v>3351.9401499999999</v>
      </c>
      <c r="H7647" s="270">
        <v>32751.962</v>
      </c>
    </row>
    <row r="7648" spans="1:8">
      <c r="A7648" s="268">
        <v>42323</v>
      </c>
      <c r="B7648" s="269" t="s">
        <v>198</v>
      </c>
      <c r="C7648" s="270">
        <v>15203.6032</v>
      </c>
      <c r="D7648" s="270">
        <v>6662.2812999999996</v>
      </c>
      <c r="E7648" s="270">
        <v>2263.5270499999997</v>
      </c>
      <c r="F7648" s="270">
        <v>196.64155</v>
      </c>
      <c r="G7648" s="270">
        <v>2773.4497000000001</v>
      </c>
      <c r="H7648" s="270">
        <v>27099.502799999998</v>
      </c>
    </row>
    <row r="7649" spans="1:8">
      <c r="A7649" s="268">
        <v>42323</v>
      </c>
      <c r="B7649" s="269" t="s">
        <v>199</v>
      </c>
      <c r="C7649" s="270">
        <v>8051.8086000000003</v>
      </c>
      <c r="D7649" s="270">
        <v>3528.3355500000002</v>
      </c>
      <c r="E7649" s="270">
        <v>1198.7609500000001</v>
      </c>
      <c r="F7649" s="270">
        <v>104.14115</v>
      </c>
      <c r="G7649" s="270">
        <v>1468.8153</v>
      </c>
      <c r="H7649" s="270">
        <v>14351.861550000001</v>
      </c>
    </row>
    <row r="7650" spans="1:8">
      <c r="A7650" s="268">
        <v>42323</v>
      </c>
      <c r="B7650" s="269" t="s">
        <v>200</v>
      </c>
      <c r="C7650" s="270">
        <v>1727.5450999999998</v>
      </c>
      <c r="D7650" s="270">
        <v>757.01765</v>
      </c>
      <c r="E7650" s="270">
        <v>257.19894999999997</v>
      </c>
      <c r="F7650" s="270">
        <v>22.34395</v>
      </c>
      <c r="G7650" s="270">
        <v>315.14004999999997</v>
      </c>
      <c r="H7650" s="270">
        <v>3079.2456999999999</v>
      </c>
    </row>
    <row r="7651" spans="1:8">
      <c r="A7651" s="268">
        <v>42323</v>
      </c>
      <c r="B7651" s="269" t="s">
        <v>201</v>
      </c>
      <c r="C7651" s="270">
        <v>108.7269</v>
      </c>
      <c r="D7651" s="270">
        <v>47.644199999999998</v>
      </c>
      <c r="E7651" s="270">
        <v>16.1874</v>
      </c>
      <c r="F7651" s="270">
        <v>1.4058999999999999</v>
      </c>
      <c r="G7651" s="270">
        <v>19.8339</v>
      </c>
      <c r="H7651" s="270">
        <v>193.79830000000001</v>
      </c>
    </row>
    <row r="7652" spans="1:8">
      <c r="A7652" s="268">
        <v>42323</v>
      </c>
      <c r="B7652" s="269" t="s">
        <v>202</v>
      </c>
      <c r="C7652" s="270">
        <v>0</v>
      </c>
      <c r="D7652" s="270">
        <v>0</v>
      </c>
      <c r="E7652" s="270">
        <v>0</v>
      </c>
      <c r="F7652" s="270">
        <v>0</v>
      </c>
      <c r="G7652" s="270">
        <v>0</v>
      </c>
      <c r="H7652" s="270">
        <v>0</v>
      </c>
    </row>
    <row r="7653" spans="1:8">
      <c r="A7653" s="268">
        <v>42323</v>
      </c>
      <c r="B7653" s="269" t="s">
        <v>203</v>
      </c>
      <c r="C7653" s="270">
        <v>0</v>
      </c>
      <c r="D7653" s="270">
        <v>0</v>
      </c>
      <c r="E7653" s="270">
        <v>0</v>
      </c>
      <c r="F7653" s="270">
        <v>0</v>
      </c>
      <c r="G7653" s="270">
        <v>0</v>
      </c>
      <c r="H7653" s="270">
        <v>0</v>
      </c>
    </row>
    <row r="7654" spans="1:8">
      <c r="A7654" s="268">
        <v>42323</v>
      </c>
      <c r="B7654" s="269" t="s">
        <v>204</v>
      </c>
      <c r="C7654" s="270">
        <v>0</v>
      </c>
      <c r="D7654" s="270">
        <v>0</v>
      </c>
      <c r="E7654" s="270">
        <v>0</v>
      </c>
      <c r="F7654" s="270">
        <v>0</v>
      </c>
      <c r="G7654" s="270">
        <v>0</v>
      </c>
      <c r="H7654" s="270">
        <v>0</v>
      </c>
    </row>
    <row r="7655" spans="1:8">
      <c r="A7655" s="268">
        <v>42323</v>
      </c>
      <c r="B7655" s="269" t="s">
        <v>205</v>
      </c>
      <c r="C7655" s="270">
        <v>0</v>
      </c>
      <c r="D7655" s="270">
        <v>0</v>
      </c>
      <c r="E7655" s="270">
        <v>0</v>
      </c>
      <c r="F7655" s="270">
        <v>0</v>
      </c>
      <c r="G7655" s="270">
        <v>0</v>
      </c>
      <c r="H7655" s="270">
        <v>0</v>
      </c>
    </row>
    <row r="7656" spans="1:8">
      <c r="A7656" s="268">
        <v>42323</v>
      </c>
      <c r="B7656" s="269" t="s">
        <v>71</v>
      </c>
      <c r="C7656" s="270">
        <v>0</v>
      </c>
      <c r="D7656" s="270">
        <v>0</v>
      </c>
      <c r="E7656" s="270">
        <v>0</v>
      </c>
      <c r="F7656" s="270">
        <v>0</v>
      </c>
      <c r="G7656" s="270">
        <v>0</v>
      </c>
      <c r="H7656" s="270">
        <v>0</v>
      </c>
    </row>
    <row r="7657" spans="1:8">
      <c r="A7657" s="268">
        <v>42323</v>
      </c>
      <c r="B7657" s="269" t="s">
        <v>206</v>
      </c>
      <c r="C7657" s="270">
        <v>0</v>
      </c>
      <c r="D7657" s="270">
        <v>0</v>
      </c>
      <c r="E7657" s="270">
        <v>0</v>
      </c>
      <c r="F7657" s="270">
        <v>0</v>
      </c>
      <c r="G7657" s="270">
        <v>0</v>
      </c>
      <c r="H7657" s="270">
        <v>0</v>
      </c>
    </row>
    <row r="7658" spans="1:8">
      <c r="A7658" s="268">
        <v>42324</v>
      </c>
      <c r="B7658" s="269" t="s">
        <v>185</v>
      </c>
      <c r="C7658" s="270">
        <v>0</v>
      </c>
      <c r="D7658" s="270">
        <v>0</v>
      </c>
      <c r="E7658" s="270">
        <v>0</v>
      </c>
      <c r="F7658" s="270">
        <v>0</v>
      </c>
      <c r="G7658" s="270">
        <v>0</v>
      </c>
      <c r="H7658" s="270">
        <v>0</v>
      </c>
    </row>
    <row r="7659" spans="1:8">
      <c r="A7659" s="268">
        <v>42324</v>
      </c>
      <c r="B7659" s="269" t="s">
        <v>186</v>
      </c>
      <c r="C7659" s="270">
        <v>0</v>
      </c>
      <c r="D7659" s="270">
        <v>0</v>
      </c>
      <c r="E7659" s="270">
        <v>0</v>
      </c>
      <c r="F7659" s="270">
        <v>0</v>
      </c>
      <c r="G7659" s="270">
        <v>0</v>
      </c>
      <c r="H7659" s="270">
        <v>0</v>
      </c>
    </row>
    <row r="7660" spans="1:8">
      <c r="A7660" s="268">
        <v>42324</v>
      </c>
      <c r="B7660" s="269" t="s">
        <v>187</v>
      </c>
      <c r="C7660" s="270">
        <v>0</v>
      </c>
      <c r="D7660" s="270">
        <v>0</v>
      </c>
      <c r="E7660" s="270">
        <v>0</v>
      </c>
      <c r="F7660" s="270">
        <v>0</v>
      </c>
      <c r="G7660" s="270">
        <v>0</v>
      </c>
      <c r="H7660" s="270">
        <v>0</v>
      </c>
    </row>
    <row r="7661" spans="1:8">
      <c r="A7661" s="268">
        <v>42324</v>
      </c>
      <c r="B7661" s="269" t="s">
        <v>188</v>
      </c>
      <c r="C7661" s="270">
        <v>0</v>
      </c>
      <c r="D7661" s="270">
        <v>0</v>
      </c>
      <c r="E7661" s="270">
        <v>0</v>
      </c>
      <c r="F7661" s="270">
        <v>0</v>
      </c>
      <c r="G7661" s="270">
        <v>0</v>
      </c>
      <c r="H7661" s="270">
        <v>0</v>
      </c>
    </row>
    <row r="7662" spans="1:8">
      <c r="A7662" s="268">
        <v>42324</v>
      </c>
      <c r="B7662" s="269" t="s">
        <v>189</v>
      </c>
      <c r="C7662" s="270">
        <v>0</v>
      </c>
      <c r="D7662" s="270">
        <v>0</v>
      </c>
      <c r="E7662" s="270">
        <v>0</v>
      </c>
      <c r="F7662" s="270">
        <v>0</v>
      </c>
      <c r="G7662" s="270">
        <v>0</v>
      </c>
      <c r="H7662" s="270">
        <v>0</v>
      </c>
    </row>
    <row r="7663" spans="1:8">
      <c r="A7663" s="268">
        <v>42324</v>
      </c>
      <c r="B7663" s="269" t="s">
        <v>190</v>
      </c>
      <c r="C7663" s="270">
        <v>0</v>
      </c>
      <c r="D7663" s="270">
        <v>0</v>
      </c>
      <c r="E7663" s="270">
        <v>0</v>
      </c>
      <c r="F7663" s="270">
        <v>0</v>
      </c>
      <c r="G7663" s="270">
        <v>0</v>
      </c>
      <c r="H7663" s="270">
        <v>0</v>
      </c>
    </row>
    <row r="7664" spans="1:8">
      <c r="A7664" s="268">
        <v>42324</v>
      </c>
      <c r="B7664" s="269" t="s">
        <v>191</v>
      </c>
      <c r="C7664" s="270">
        <v>0</v>
      </c>
      <c r="D7664" s="270">
        <v>0</v>
      </c>
      <c r="E7664" s="270">
        <v>0</v>
      </c>
      <c r="F7664" s="270">
        <v>0</v>
      </c>
      <c r="G7664" s="270">
        <v>0</v>
      </c>
      <c r="H7664" s="270">
        <v>0</v>
      </c>
    </row>
    <row r="7665" spans="1:8">
      <c r="A7665" s="268">
        <v>42324</v>
      </c>
      <c r="B7665" s="269" t="s">
        <v>192</v>
      </c>
      <c r="C7665" s="270">
        <v>132.88815</v>
      </c>
      <c r="D7665" s="270">
        <v>58.231799999999993</v>
      </c>
      <c r="E7665" s="270">
        <v>19.784600000000001</v>
      </c>
      <c r="F7665" s="270">
        <v>1.7186999999999997</v>
      </c>
      <c r="G7665" s="270">
        <v>24.241149999999998</v>
      </c>
      <c r="H7665" s="270">
        <v>236.86439999999999</v>
      </c>
    </row>
    <row r="7666" spans="1:8">
      <c r="A7666" s="268">
        <v>42324</v>
      </c>
      <c r="B7666" s="269" t="s">
        <v>193</v>
      </c>
      <c r="C7666" s="270">
        <v>712.76324999999997</v>
      </c>
      <c r="D7666" s="270">
        <v>312.33589999999998</v>
      </c>
      <c r="E7666" s="270">
        <v>106.11655</v>
      </c>
      <c r="F7666" s="270">
        <v>9.2190999999999992</v>
      </c>
      <c r="G7666" s="270">
        <v>130.02279999999999</v>
      </c>
      <c r="H7666" s="270">
        <v>1270.4576000000002</v>
      </c>
    </row>
    <row r="7667" spans="1:8">
      <c r="A7667" s="268">
        <v>42324</v>
      </c>
      <c r="B7667" s="269" t="s">
        <v>65</v>
      </c>
      <c r="C7667" s="270">
        <v>1195.9924999999998</v>
      </c>
      <c r="D7667" s="270">
        <v>524.08875</v>
      </c>
      <c r="E7667" s="270">
        <v>178.06055000000001</v>
      </c>
      <c r="F7667" s="270">
        <v>15.469150000000001</v>
      </c>
      <c r="G7667" s="270">
        <v>218.17375000000001</v>
      </c>
      <c r="H7667" s="270">
        <v>2131.7847000000002</v>
      </c>
    </row>
    <row r="7668" spans="1:8">
      <c r="A7668" s="268">
        <v>42324</v>
      </c>
      <c r="B7668" s="269" t="s">
        <v>194</v>
      </c>
      <c r="C7668" s="270">
        <v>1769.8275000000001</v>
      </c>
      <c r="D7668" s="270">
        <v>775.54595000000006</v>
      </c>
      <c r="E7668" s="270">
        <v>263.49405000000002</v>
      </c>
      <c r="F7668" s="270">
        <v>22.890499999999999</v>
      </c>
      <c r="G7668" s="270">
        <v>322.85294999999996</v>
      </c>
      <c r="H7668" s="270">
        <v>3154.6109499999998</v>
      </c>
    </row>
    <row r="7669" spans="1:8">
      <c r="A7669" s="268">
        <v>42324</v>
      </c>
      <c r="B7669" s="269" t="s">
        <v>195</v>
      </c>
      <c r="C7669" s="270">
        <v>2277.2179999999998</v>
      </c>
      <c r="D7669" s="270">
        <v>997.88639999999987</v>
      </c>
      <c r="E7669" s="270">
        <v>339.03439999999995</v>
      </c>
      <c r="F7669" s="270">
        <v>29.45335</v>
      </c>
      <c r="G7669" s="270">
        <v>415.41114999999996</v>
      </c>
      <c r="H7669" s="270">
        <v>4059.0032999999999</v>
      </c>
    </row>
    <row r="7670" spans="1:8">
      <c r="A7670" s="268">
        <v>42324</v>
      </c>
      <c r="B7670" s="269" t="s">
        <v>196</v>
      </c>
      <c r="C7670" s="270">
        <v>3147.0306500000002</v>
      </c>
      <c r="D7670" s="270">
        <v>1379.0417</v>
      </c>
      <c r="E7670" s="270">
        <v>468.53275000000002</v>
      </c>
      <c r="F7670" s="270">
        <v>40.703099999999999</v>
      </c>
      <c r="G7670" s="270">
        <v>574.08320000000003</v>
      </c>
      <c r="H7670" s="270">
        <v>5609.3914000000004</v>
      </c>
    </row>
    <row r="7671" spans="1:8">
      <c r="A7671" s="268">
        <v>42324</v>
      </c>
      <c r="B7671" s="269" t="s">
        <v>197</v>
      </c>
      <c r="C7671" s="270">
        <v>3334.2822499999997</v>
      </c>
      <c r="D7671" s="270">
        <v>1461.0964499999998</v>
      </c>
      <c r="E7671" s="270">
        <v>496.41104999999999</v>
      </c>
      <c r="F7671" s="270">
        <v>43.124749999999999</v>
      </c>
      <c r="G7671" s="270">
        <v>608.24129999999991</v>
      </c>
      <c r="H7671" s="270">
        <v>5943.1557999999986</v>
      </c>
    </row>
    <row r="7672" spans="1:8">
      <c r="A7672" s="268">
        <v>42324</v>
      </c>
      <c r="B7672" s="269" t="s">
        <v>198</v>
      </c>
      <c r="C7672" s="270">
        <v>2645.6802499999999</v>
      </c>
      <c r="D7672" s="270">
        <v>1159.34815</v>
      </c>
      <c r="E7672" s="270">
        <v>393.89169999999996</v>
      </c>
      <c r="F7672" s="270">
        <v>34.218449999999997</v>
      </c>
      <c r="G7672" s="270">
        <v>482.62660000000005</v>
      </c>
      <c r="H7672" s="270">
        <v>4715.7651500000002</v>
      </c>
    </row>
    <row r="7673" spans="1:8">
      <c r="A7673" s="268">
        <v>42324</v>
      </c>
      <c r="B7673" s="269" t="s">
        <v>199</v>
      </c>
      <c r="C7673" s="270">
        <v>1975.2002499999999</v>
      </c>
      <c r="D7673" s="270">
        <v>865.54054999999994</v>
      </c>
      <c r="E7673" s="270">
        <v>294.06939999999997</v>
      </c>
      <c r="F7673" s="270">
        <v>25.546749999999999</v>
      </c>
      <c r="G7673" s="270">
        <v>360.31669999999997</v>
      </c>
      <c r="H7673" s="270">
        <v>3520.6736499999993</v>
      </c>
    </row>
    <row r="7674" spans="1:8">
      <c r="A7674" s="268">
        <v>42324</v>
      </c>
      <c r="B7674" s="269" t="s">
        <v>200</v>
      </c>
      <c r="C7674" s="270">
        <v>966.45849999999996</v>
      </c>
      <c r="D7674" s="270">
        <v>423.50655</v>
      </c>
      <c r="E7674" s="270">
        <v>143.88714999999999</v>
      </c>
      <c r="F7674" s="270">
        <v>12.5001</v>
      </c>
      <c r="G7674" s="270">
        <v>176.30189999999999</v>
      </c>
      <c r="H7674" s="270">
        <v>1722.6541999999997</v>
      </c>
    </row>
    <row r="7675" spans="1:8">
      <c r="A7675" s="268">
        <v>42324</v>
      </c>
      <c r="B7675" s="269" t="s">
        <v>201</v>
      </c>
      <c r="C7675" s="270">
        <v>54.36345</v>
      </c>
      <c r="D7675" s="270">
        <v>23.822099999999999</v>
      </c>
      <c r="E7675" s="270">
        <v>8.0937000000000001</v>
      </c>
      <c r="F7675" s="270">
        <v>0.70294999999999996</v>
      </c>
      <c r="G7675" s="270">
        <v>9.9169499999999999</v>
      </c>
      <c r="H7675" s="270">
        <v>96.899150000000006</v>
      </c>
    </row>
    <row r="7676" spans="1:8">
      <c r="A7676" s="268">
        <v>42324</v>
      </c>
      <c r="B7676" s="269" t="s">
        <v>202</v>
      </c>
      <c r="C7676" s="270">
        <v>0</v>
      </c>
      <c r="D7676" s="270">
        <v>0</v>
      </c>
      <c r="E7676" s="270">
        <v>0</v>
      </c>
      <c r="F7676" s="270">
        <v>0</v>
      </c>
      <c r="G7676" s="270">
        <v>0</v>
      </c>
      <c r="H7676" s="270">
        <v>0</v>
      </c>
    </row>
    <row r="7677" spans="1:8">
      <c r="A7677" s="268">
        <v>42324</v>
      </c>
      <c r="B7677" s="269" t="s">
        <v>203</v>
      </c>
      <c r="C7677" s="270">
        <v>0</v>
      </c>
      <c r="D7677" s="270">
        <v>0</v>
      </c>
      <c r="E7677" s="270">
        <v>0</v>
      </c>
      <c r="F7677" s="270">
        <v>0</v>
      </c>
      <c r="G7677" s="270">
        <v>0</v>
      </c>
      <c r="H7677" s="270">
        <v>0</v>
      </c>
    </row>
    <row r="7678" spans="1:8">
      <c r="A7678" s="268">
        <v>42324</v>
      </c>
      <c r="B7678" s="269" t="s">
        <v>204</v>
      </c>
      <c r="C7678" s="270">
        <v>0</v>
      </c>
      <c r="D7678" s="270">
        <v>0</v>
      </c>
      <c r="E7678" s="270">
        <v>0</v>
      </c>
      <c r="F7678" s="270">
        <v>0</v>
      </c>
      <c r="G7678" s="270">
        <v>0</v>
      </c>
      <c r="H7678" s="270">
        <v>0</v>
      </c>
    </row>
    <row r="7679" spans="1:8">
      <c r="A7679" s="268">
        <v>42324</v>
      </c>
      <c r="B7679" s="269" t="s">
        <v>205</v>
      </c>
      <c r="C7679" s="270">
        <v>0</v>
      </c>
      <c r="D7679" s="270">
        <v>0</v>
      </c>
      <c r="E7679" s="270">
        <v>0</v>
      </c>
      <c r="F7679" s="270">
        <v>0</v>
      </c>
      <c r="G7679" s="270">
        <v>0</v>
      </c>
      <c r="H7679" s="270">
        <v>0</v>
      </c>
    </row>
    <row r="7680" spans="1:8">
      <c r="A7680" s="268">
        <v>42324</v>
      </c>
      <c r="B7680" s="269" t="s">
        <v>71</v>
      </c>
      <c r="C7680" s="270">
        <v>0</v>
      </c>
      <c r="D7680" s="270">
        <v>0</v>
      </c>
      <c r="E7680" s="270">
        <v>0</v>
      </c>
      <c r="F7680" s="270">
        <v>0</v>
      </c>
      <c r="G7680" s="270">
        <v>0</v>
      </c>
      <c r="H7680" s="270">
        <v>0</v>
      </c>
    </row>
    <row r="7681" spans="1:8">
      <c r="A7681" s="268">
        <v>42324</v>
      </c>
      <c r="B7681" s="269" t="s">
        <v>206</v>
      </c>
      <c r="C7681" s="270">
        <v>0</v>
      </c>
      <c r="D7681" s="270">
        <v>0</v>
      </c>
      <c r="E7681" s="270">
        <v>0</v>
      </c>
      <c r="F7681" s="270">
        <v>0</v>
      </c>
      <c r="G7681" s="270">
        <v>0</v>
      </c>
      <c r="H7681" s="270">
        <v>0</v>
      </c>
    </row>
    <row r="7682" spans="1:8">
      <c r="A7682" s="268">
        <v>42325</v>
      </c>
      <c r="B7682" s="269" t="s">
        <v>185</v>
      </c>
      <c r="C7682" s="270">
        <v>0</v>
      </c>
      <c r="D7682" s="270">
        <v>0</v>
      </c>
      <c r="E7682" s="270">
        <v>0</v>
      </c>
      <c r="F7682" s="270">
        <v>0</v>
      </c>
      <c r="G7682" s="270">
        <v>0</v>
      </c>
      <c r="H7682" s="270">
        <v>0</v>
      </c>
    </row>
    <row r="7683" spans="1:8">
      <c r="A7683" s="268">
        <v>42325</v>
      </c>
      <c r="B7683" s="269" t="s">
        <v>186</v>
      </c>
      <c r="C7683" s="270">
        <v>0</v>
      </c>
      <c r="D7683" s="270">
        <v>0</v>
      </c>
      <c r="E7683" s="270">
        <v>0</v>
      </c>
      <c r="F7683" s="270">
        <v>0</v>
      </c>
      <c r="G7683" s="270">
        <v>0</v>
      </c>
      <c r="H7683" s="270">
        <v>0</v>
      </c>
    </row>
    <row r="7684" spans="1:8">
      <c r="A7684" s="268">
        <v>42325</v>
      </c>
      <c r="B7684" s="269" t="s">
        <v>187</v>
      </c>
      <c r="C7684" s="270">
        <v>0</v>
      </c>
      <c r="D7684" s="270">
        <v>0</v>
      </c>
      <c r="E7684" s="270">
        <v>0</v>
      </c>
      <c r="F7684" s="270">
        <v>0</v>
      </c>
      <c r="G7684" s="270">
        <v>0</v>
      </c>
      <c r="H7684" s="270">
        <v>0</v>
      </c>
    </row>
    <row r="7685" spans="1:8">
      <c r="A7685" s="268">
        <v>42325</v>
      </c>
      <c r="B7685" s="269" t="s">
        <v>188</v>
      </c>
      <c r="C7685" s="270">
        <v>0</v>
      </c>
      <c r="D7685" s="270">
        <v>0</v>
      </c>
      <c r="E7685" s="270">
        <v>0</v>
      </c>
      <c r="F7685" s="270">
        <v>0</v>
      </c>
      <c r="G7685" s="270">
        <v>0</v>
      </c>
      <c r="H7685" s="270">
        <v>0</v>
      </c>
    </row>
    <row r="7686" spans="1:8">
      <c r="A7686" s="268">
        <v>42325</v>
      </c>
      <c r="B7686" s="269" t="s">
        <v>189</v>
      </c>
      <c r="C7686" s="270">
        <v>0</v>
      </c>
      <c r="D7686" s="270">
        <v>0</v>
      </c>
      <c r="E7686" s="270">
        <v>0</v>
      </c>
      <c r="F7686" s="270">
        <v>0</v>
      </c>
      <c r="G7686" s="270">
        <v>0</v>
      </c>
      <c r="H7686" s="270">
        <v>0</v>
      </c>
    </row>
    <row r="7687" spans="1:8">
      <c r="A7687" s="268">
        <v>42325</v>
      </c>
      <c r="B7687" s="269" t="s">
        <v>190</v>
      </c>
      <c r="C7687" s="270">
        <v>0</v>
      </c>
      <c r="D7687" s="270">
        <v>0</v>
      </c>
      <c r="E7687" s="270">
        <v>0</v>
      </c>
      <c r="F7687" s="270">
        <v>0</v>
      </c>
      <c r="G7687" s="270">
        <v>0</v>
      </c>
      <c r="H7687" s="270">
        <v>0</v>
      </c>
    </row>
    <row r="7688" spans="1:8">
      <c r="A7688" s="268">
        <v>42325</v>
      </c>
      <c r="B7688" s="269" t="s">
        <v>191</v>
      </c>
      <c r="C7688" s="270">
        <v>0</v>
      </c>
      <c r="D7688" s="270">
        <v>0</v>
      </c>
      <c r="E7688" s="270">
        <v>0</v>
      </c>
      <c r="F7688" s="270">
        <v>0</v>
      </c>
      <c r="G7688" s="270">
        <v>0</v>
      </c>
      <c r="H7688" s="270">
        <v>0</v>
      </c>
    </row>
    <row r="7689" spans="1:8">
      <c r="A7689" s="268">
        <v>42325</v>
      </c>
      <c r="B7689" s="269" t="s">
        <v>192</v>
      </c>
      <c r="C7689" s="270">
        <v>380.54329999999999</v>
      </c>
      <c r="D7689" s="270">
        <v>166.75555</v>
      </c>
      <c r="E7689" s="270">
        <v>56.655899999999995</v>
      </c>
      <c r="F7689" s="270">
        <v>4.9215</v>
      </c>
      <c r="G7689" s="270">
        <v>69.41865</v>
      </c>
      <c r="H7689" s="270">
        <v>678.29489999999987</v>
      </c>
    </row>
    <row r="7690" spans="1:8">
      <c r="A7690" s="268">
        <v>42325</v>
      </c>
      <c r="B7690" s="269" t="s">
        <v>193</v>
      </c>
      <c r="C7690" s="270">
        <v>2579.2366000000002</v>
      </c>
      <c r="D7690" s="270">
        <v>1130.23225</v>
      </c>
      <c r="E7690" s="270">
        <v>383.99939999999998</v>
      </c>
      <c r="F7690" s="270">
        <v>33.359099999999998</v>
      </c>
      <c r="G7690" s="270">
        <v>470.50559999999996</v>
      </c>
      <c r="H7690" s="270">
        <v>4597.33295</v>
      </c>
    </row>
    <row r="7691" spans="1:8">
      <c r="A7691" s="268">
        <v>42325</v>
      </c>
      <c r="B7691" s="269" t="s">
        <v>65</v>
      </c>
      <c r="C7691" s="270">
        <v>5243.0379999999996</v>
      </c>
      <c r="D7691" s="270">
        <v>2297.5210999999999</v>
      </c>
      <c r="E7691" s="270">
        <v>780.58900000000006</v>
      </c>
      <c r="F7691" s="270">
        <v>67.813000000000002</v>
      </c>
      <c r="G7691" s="270">
        <v>956.43785000000003</v>
      </c>
      <c r="H7691" s="270">
        <v>9345.3989499999989</v>
      </c>
    </row>
    <row r="7692" spans="1:8">
      <c r="A7692" s="268">
        <v>42325</v>
      </c>
      <c r="B7692" s="269" t="s">
        <v>194</v>
      </c>
      <c r="C7692" s="270">
        <v>5218.8767499999994</v>
      </c>
      <c r="D7692" s="270">
        <v>2286.9335000000001</v>
      </c>
      <c r="E7692" s="270">
        <v>776.9917999999999</v>
      </c>
      <c r="F7692" s="270">
        <v>67.500200000000007</v>
      </c>
      <c r="G7692" s="270">
        <v>952.03060000000005</v>
      </c>
      <c r="H7692" s="270">
        <v>9302.3328500000007</v>
      </c>
    </row>
    <row r="7693" spans="1:8">
      <c r="A7693" s="268">
        <v>42325</v>
      </c>
      <c r="B7693" s="269" t="s">
        <v>195</v>
      </c>
      <c r="C7693" s="270">
        <v>4403.4275499999994</v>
      </c>
      <c r="D7693" s="270">
        <v>1929.6002999999998</v>
      </c>
      <c r="E7693" s="270">
        <v>655.58630000000005</v>
      </c>
      <c r="F7693" s="270">
        <v>56.953400000000002</v>
      </c>
      <c r="G7693" s="270">
        <v>803.27549999999997</v>
      </c>
      <c r="H7693" s="270">
        <v>7848.8430500000004</v>
      </c>
    </row>
    <row r="7694" spans="1:8">
      <c r="A7694" s="268">
        <v>42325</v>
      </c>
      <c r="B7694" s="269" t="s">
        <v>196</v>
      </c>
      <c r="C7694" s="270">
        <v>4246.3781499999996</v>
      </c>
      <c r="D7694" s="270">
        <v>1860.7800499999998</v>
      </c>
      <c r="E7694" s="270">
        <v>632.20449999999994</v>
      </c>
      <c r="F7694" s="270">
        <v>54.921900000000001</v>
      </c>
      <c r="G7694" s="270">
        <v>774.62625000000003</v>
      </c>
      <c r="H7694" s="270">
        <v>7568.9108500000002</v>
      </c>
    </row>
    <row r="7695" spans="1:8">
      <c r="A7695" s="268">
        <v>42325</v>
      </c>
      <c r="B7695" s="269" t="s">
        <v>197</v>
      </c>
      <c r="C7695" s="270">
        <v>4016.8441499999994</v>
      </c>
      <c r="D7695" s="270">
        <v>1760.1978499999998</v>
      </c>
      <c r="E7695" s="270">
        <v>598.03194999999994</v>
      </c>
      <c r="F7695" s="270">
        <v>51.953699999999998</v>
      </c>
      <c r="G7695" s="270">
        <v>732.75525000000005</v>
      </c>
      <c r="H7695" s="270">
        <v>7159.7828999999992</v>
      </c>
    </row>
    <row r="7696" spans="1:8">
      <c r="A7696" s="268">
        <v>42325</v>
      </c>
      <c r="B7696" s="269" t="s">
        <v>198</v>
      </c>
      <c r="C7696" s="270">
        <v>2996.0221999999999</v>
      </c>
      <c r="D7696" s="270">
        <v>1312.8691999999999</v>
      </c>
      <c r="E7696" s="270">
        <v>446.05109999999996</v>
      </c>
      <c r="F7696" s="270">
        <v>38.7498</v>
      </c>
      <c r="G7696" s="270">
        <v>546.53554999999994</v>
      </c>
      <c r="H7696" s="270">
        <v>5340.2278499999993</v>
      </c>
    </row>
    <row r="7697" spans="1:8">
      <c r="A7697" s="268">
        <v>42325</v>
      </c>
      <c r="B7697" s="269" t="s">
        <v>199</v>
      </c>
      <c r="C7697" s="270">
        <v>1679.2217499999999</v>
      </c>
      <c r="D7697" s="270">
        <v>735.84159999999997</v>
      </c>
      <c r="E7697" s="270">
        <v>250.00454999999999</v>
      </c>
      <c r="F7697" s="270">
        <v>21.719200000000001</v>
      </c>
      <c r="G7697" s="270">
        <v>306.32470000000001</v>
      </c>
      <c r="H7697" s="270">
        <v>2993.1118000000001</v>
      </c>
    </row>
    <row r="7698" spans="1:8">
      <c r="A7698" s="268">
        <v>42325</v>
      </c>
      <c r="B7698" s="269" t="s">
        <v>200</v>
      </c>
      <c r="C7698" s="270">
        <v>428.86579999999998</v>
      </c>
      <c r="D7698" s="270">
        <v>187.93074999999999</v>
      </c>
      <c r="E7698" s="270">
        <v>63.850299999999997</v>
      </c>
      <c r="F7698" s="270">
        <v>5.5470999999999995</v>
      </c>
      <c r="G7698" s="270">
        <v>78.234000000000009</v>
      </c>
      <c r="H7698" s="270">
        <v>764.4279499999999</v>
      </c>
    </row>
    <row r="7699" spans="1:8">
      <c r="A7699" s="268">
        <v>42325</v>
      </c>
      <c r="B7699" s="269" t="s">
        <v>201</v>
      </c>
      <c r="C7699" s="270">
        <v>54.36345</v>
      </c>
      <c r="D7699" s="270">
        <v>23.822099999999999</v>
      </c>
      <c r="E7699" s="270">
        <v>8.0937000000000001</v>
      </c>
      <c r="F7699" s="270">
        <v>0.70294999999999996</v>
      </c>
      <c r="G7699" s="270">
        <v>9.9169499999999999</v>
      </c>
      <c r="H7699" s="270">
        <v>96.899150000000006</v>
      </c>
    </row>
    <row r="7700" spans="1:8">
      <c r="A7700" s="268">
        <v>42325</v>
      </c>
      <c r="B7700" s="269" t="s">
        <v>202</v>
      </c>
      <c r="C7700" s="270">
        <v>0</v>
      </c>
      <c r="D7700" s="270">
        <v>0</v>
      </c>
      <c r="E7700" s="270">
        <v>0</v>
      </c>
      <c r="F7700" s="270">
        <v>0</v>
      </c>
      <c r="G7700" s="270">
        <v>0</v>
      </c>
      <c r="H7700" s="270">
        <v>0</v>
      </c>
    </row>
    <row r="7701" spans="1:8">
      <c r="A7701" s="268">
        <v>42325</v>
      </c>
      <c r="B7701" s="269" t="s">
        <v>203</v>
      </c>
      <c r="C7701" s="270">
        <v>0</v>
      </c>
      <c r="D7701" s="270">
        <v>0</v>
      </c>
      <c r="E7701" s="270">
        <v>0</v>
      </c>
      <c r="F7701" s="270">
        <v>0</v>
      </c>
      <c r="G7701" s="270">
        <v>0</v>
      </c>
      <c r="H7701" s="270">
        <v>0</v>
      </c>
    </row>
    <row r="7702" spans="1:8">
      <c r="A7702" s="268">
        <v>42325</v>
      </c>
      <c r="B7702" s="269" t="s">
        <v>204</v>
      </c>
      <c r="C7702" s="270">
        <v>0</v>
      </c>
      <c r="D7702" s="270">
        <v>0</v>
      </c>
      <c r="E7702" s="270">
        <v>0</v>
      </c>
      <c r="F7702" s="270">
        <v>0</v>
      </c>
      <c r="G7702" s="270">
        <v>0</v>
      </c>
      <c r="H7702" s="270">
        <v>0</v>
      </c>
    </row>
    <row r="7703" spans="1:8">
      <c r="A7703" s="268">
        <v>42325</v>
      </c>
      <c r="B7703" s="269" t="s">
        <v>205</v>
      </c>
      <c r="C7703" s="270">
        <v>0</v>
      </c>
      <c r="D7703" s="270">
        <v>0</v>
      </c>
      <c r="E7703" s="270">
        <v>0</v>
      </c>
      <c r="F7703" s="270">
        <v>0</v>
      </c>
      <c r="G7703" s="270">
        <v>0</v>
      </c>
      <c r="H7703" s="270">
        <v>0</v>
      </c>
    </row>
    <row r="7704" spans="1:8">
      <c r="A7704" s="268">
        <v>42325</v>
      </c>
      <c r="B7704" s="269" t="s">
        <v>71</v>
      </c>
      <c r="C7704" s="270">
        <v>0</v>
      </c>
      <c r="D7704" s="270">
        <v>0</v>
      </c>
      <c r="E7704" s="270">
        <v>0</v>
      </c>
      <c r="F7704" s="270">
        <v>0</v>
      </c>
      <c r="G7704" s="270">
        <v>0</v>
      </c>
      <c r="H7704" s="270">
        <v>0</v>
      </c>
    </row>
    <row r="7705" spans="1:8">
      <c r="A7705" s="268">
        <v>42325</v>
      </c>
      <c r="B7705" s="269" t="s">
        <v>206</v>
      </c>
      <c r="C7705" s="270">
        <v>0</v>
      </c>
      <c r="D7705" s="270">
        <v>0</v>
      </c>
      <c r="E7705" s="270">
        <v>0</v>
      </c>
      <c r="F7705" s="270">
        <v>0</v>
      </c>
      <c r="G7705" s="270">
        <v>0</v>
      </c>
      <c r="H7705" s="270">
        <v>0</v>
      </c>
    </row>
    <row r="7706" spans="1:8">
      <c r="A7706" s="268">
        <v>42326</v>
      </c>
      <c r="B7706" s="269" t="s">
        <v>185</v>
      </c>
      <c r="C7706" s="270">
        <v>0</v>
      </c>
      <c r="D7706" s="270">
        <v>0</v>
      </c>
      <c r="E7706" s="270">
        <v>0</v>
      </c>
      <c r="F7706" s="270">
        <v>0</v>
      </c>
      <c r="G7706" s="270">
        <v>0</v>
      </c>
      <c r="H7706" s="270">
        <v>0</v>
      </c>
    </row>
    <row r="7707" spans="1:8">
      <c r="A7707" s="268">
        <v>42326</v>
      </c>
      <c r="B7707" s="269" t="s">
        <v>186</v>
      </c>
      <c r="C7707" s="270">
        <v>0</v>
      </c>
      <c r="D7707" s="270">
        <v>0</v>
      </c>
      <c r="E7707" s="270">
        <v>0</v>
      </c>
      <c r="F7707" s="270">
        <v>0</v>
      </c>
      <c r="G7707" s="270">
        <v>0</v>
      </c>
      <c r="H7707" s="270">
        <v>0</v>
      </c>
    </row>
    <row r="7708" spans="1:8">
      <c r="A7708" s="268">
        <v>42326</v>
      </c>
      <c r="B7708" s="269" t="s">
        <v>187</v>
      </c>
      <c r="C7708" s="270">
        <v>0</v>
      </c>
      <c r="D7708" s="270">
        <v>0</v>
      </c>
      <c r="E7708" s="270">
        <v>0</v>
      </c>
      <c r="F7708" s="270">
        <v>0</v>
      </c>
      <c r="G7708" s="270">
        <v>0</v>
      </c>
      <c r="H7708" s="270">
        <v>0</v>
      </c>
    </row>
    <row r="7709" spans="1:8">
      <c r="A7709" s="268">
        <v>42326</v>
      </c>
      <c r="B7709" s="269" t="s">
        <v>188</v>
      </c>
      <c r="C7709" s="270">
        <v>0</v>
      </c>
      <c r="D7709" s="270">
        <v>0</v>
      </c>
      <c r="E7709" s="270">
        <v>0</v>
      </c>
      <c r="F7709" s="270">
        <v>0</v>
      </c>
      <c r="G7709" s="270">
        <v>0</v>
      </c>
      <c r="H7709" s="270">
        <v>0</v>
      </c>
    </row>
    <row r="7710" spans="1:8">
      <c r="A7710" s="268">
        <v>42326</v>
      </c>
      <c r="B7710" s="269" t="s">
        <v>189</v>
      </c>
      <c r="C7710" s="270">
        <v>0</v>
      </c>
      <c r="D7710" s="270">
        <v>0</v>
      </c>
      <c r="E7710" s="270">
        <v>0</v>
      </c>
      <c r="F7710" s="270">
        <v>0</v>
      </c>
      <c r="G7710" s="270">
        <v>0</v>
      </c>
      <c r="H7710" s="270">
        <v>0</v>
      </c>
    </row>
    <row r="7711" spans="1:8">
      <c r="A7711" s="268">
        <v>42326</v>
      </c>
      <c r="B7711" s="269" t="s">
        <v>190</v>
      </c>
      <c r="C7711" s="270">
        <v>0</v>
      </c>
      <c r="D7711" s="270">
        <v>0</v>
      </c>
      <c r="E7711" s="270">
        <v>0</v>
      </c>
      <c r="F7711" s="270">
        <v>0</v>
      </c>
      <c r="G7711" s="270">
        <v>0</v>
      </c>
      <c r="H7711" s="270">
        <v>0</v>
      </c>
    </row>
    <row r="7712" spans="1:8">
      <c r="A7712" s="268">
        <v>42326</v>
      </c>
      <c r="B7712" s="269" t="s">
        <v>191</v>
      </c>
      <c r="C7712" s="270">
        <v>0</v>
      </c>
      <c r="D7712" s="270">
        <v>0</v>
      </c>
      <c r="E7712" s="270">
        <v>0</v>
      </c>
      <c r="F7712" s="270">
        <v>0</v>
      </c>
      <c r="G7712" s="270">
        <v>0</v>
      </c>
      <c r="H7712" s="270">
        <v>0</v>
      </c>
    </row>
    <row r="7713" spans="1:8">
      <c r="A7713" s="268">
        <v>42326</v>
      </c>
      <c r="B7713" s="269" t="s">
        <v>192</v>
      </c>
      <c r="C7713" s="270">
        <v>78.524699999999996</v>
      </c>
      <c r="D7713" s="270">
        <v>34.409700000000001</v>
      </c>
      <c r="E7713" s="270">
        <v>11.690899999999999</v>
      </c>
      <c r="F7713" s="270">
        <v>1.0157499999999999</v>
      </c>
      <c r="G7713" s="270">
        <v>14.324199999999999</v>
      </c>
      <c r="H7713" s="270">
        <v>139.96525</v>
      </c>
    </row>
    <row r="7714" spans="1:8">
      <c r="A7714" s="268">
        <v>42326</v>
      </c>
      <c r="B7714" s="269" t="s">
        <v>193</v>
      </c>
      <c r="C7714" s="270">
        <v>924.17610000000002</v>
      </c>
      <c r="D7714" s="270">
        <v>404.97739999999999</v>
      </c>
      <c r="E7714" s="270">
        <v>137.59205</v>
      </c>
      <c r="F7714" s="270">
        <v>11.95355</v>
      </c>
      <c r="G7714" s="270">
        <v>168.589</v>
      </c>
      <c r="H7714" s="270">
        <v>1647.2881</v>
      </c>
    </row>
    <row r="7715" spans="1:8">
      <c r="A7715" s="268">
        <v>42326</v>
      </c>
      <c r="B7715" s="269" t="s">
        <v>65</v>
      </c>
      <c r="C7715" s="270">
        <v>2349.7026000000001</v>
      </c>
      <c r="D7715" s="270">
        <v>1029.6492000000001</v>
      </c>
      <c r="E7715" s="270">
        <v>349.82599999999996</v>
      </c>
      <c r="F7715" s="270">
        <v>30.390899999999998</v>
      </c>
      <c r="G7715" s="270">
        <v>428.63374999999996</v>
      </c>
      <c r="H7715" s="270">
        <v>4188.2024500000007</v>
      </c>
    </row>
    <row r="7716" spans="1:8">
      <c r="A7716" s="268">
        <v>42326</v>
      </c>
      <c r="B7716" s="269" t="s">
        <v>194</v>
      </c>
      <c r="C7716" s="270">
        <v>3883.9559999999997</v>
      </c>
      <c r="D7716" s="270">
        <v>1701.9651999999999</v>
      </c>
      <c r="E7716" s="270">
        <v>578.24734999999998</v>
      </c>
      <c r="F7716" s="270">
        <v>50.234149999999993</v>
      </c>
      <c r="G7716" s="270">
        <v>708.51324999999997</v>
      </c>
      <c r="H7716" s="270">
        <v>6922.9159499999996</v>
      </c>
    </row>
    <row r="7717" spans="1:8">
      <c r="A7717" s="268">
        <v>42326</v>
      </c>
      <c r="B7717" s="269" t="s">
        <v>195</v>
      </c>
      <c r="C7717" s="270">
        <v>4844.3743999999997</v>
      </c>
      <c r="D7717" s="270">
        <v>2122.82485</v>
      </c>
      <c r="E7717" s="270">
        <v>721.23519999999996</v>
      </c>
      <c r="F7717" s="270">
        <v>62.656049999999993</v>
      </c>
      <c r="G7717" s="270">
        <v>883.71354999999994</v>
      </c>
      <c r="H7717" s="270">
        <v>8634.8040500000006</v>
      </c>
    </row>
    <row r="7718" spans="1:8">
      <c r="A7718" s="268">
        <v>42326</v>
      </c>
      <c r="B7718" s="269" t="s">
        <v>196</v>
      </c>
      <c r="C7718" s="270">
        <v>5599.4200499999997</v>
      </c>
      <c r="D7718" s="270">
        <v>2453.68905</v>
      </c>
      <c r="E7718" s="270">
        <v>833.64684999999997</v>
      </c>
      <c r="F7718" s="270">
        <v>72.421700000000001</v>
      </c>
      <c r="G7718" s="270">
        <v>1021.4492499999999</v>
      </c>
      <c r="H7718" s="270">
        <v>9980.6268999999993</v>
      </c>
    </row>
    <row r="7719" spans="1:8">
      <c r="A7719" s="268">
        <v>42326</v>
      </c>
      <c r="B7719" s="269" t="s">
        <v>197</v>
      </c>
      <c r="C7719" s="270">
        <v>6879.9773500000001</v>
      </c>
      <c r="D7719" s="270">
        <v>3014.8343999999997</v>
      </c>
      <c r="E7719" s="270">
        <v>1024.2976000000001</v>
      </c>
      <c r="F7719" s="270">
        <v>88.984799999999993</v>
      </c>
      <c r="G7719" s="270">
        <v>1255.0496499999999</v>
      </c>
      <c r="H7719" s="270">
        <v>12263.1438</v>
      </c>
    </row>
    <row r="7720" spans="1:8">
      <c r="A7720" s="268">
        <v>42326</v>
      </c>
      <c r="B7720" s="269" t="s">
        <v>198</v>
      </c>
      <c r="C7720" s="270">
        <v>8547.1188999999995</v>
      </c>
      <c r="D7720" s="270">
        <v>3745.3830499999995</v>
      </c>
      <c r="E7720" s="270">
        <v>1272.5035500000001</v>
      </c>
      <c r="F7720" s="270">
        <v>110.5476</v>
      </c>
      <c r="G7720" s="270">
        <v>1559.1703</v>
      </c>
      <c r="H7720" s="270">
        <v>15234.723400000001</v>
      </c>
    </row>
    <row r="7721" spans="1:8">
      <c r="A7721" s="268">
        <v>42326</v>
      </c>
      <c r="B7721" s="269" t="s">
        <v>199</v>
      </c>
      <c r="C7721" s="270">
        <v>5732.3081999999995</v>
      </c>
      <c r="D7721" s="270">
        <v>2511.92085</v>
      </c>
      <c r="E7721" s="270">
        <v>853.43145000000004</v>
      </c>
      <c r="F7721" s="270">
        <v>74.141249999999999</v>
      </c>
      <c r="G7721" s="270">
        <v>1045.6904</v>
      </c>
      <c r="H7721" s="270">
        <v>10217.492150000002</v>
      </c>
    </row>
    <row r="7722" spans="1:8">
      <c r="A7722" s="268">
        <v>42326</v>
      </c>
      <c r="B7722" s="269" t="s">
        <v>200</v>
      </c>
      <c r="C7722" s="270">
        <v>2289.2990500000001</v>
      </c>
      <c r="D7722" s="270">
        <v>1003.1802</v>
      </c>
      <c r="E7722" s="270">
        <v>340.83300000000003</v>
      </c>
      <c r="F7722" s="270">
        <v>29.609749999999998</v>
      </c>
      <c r="G7722" s="270">
        <v>417.61520000000002</v>
      </c>
      <c r="H7722" s="270">
        <v>4080.5372000000002</v>
      </c>
    </row>
    <row r="7723" spans="1:8">
      <c r="A7723" s="268">
        <v>42326</v>
      </c>
      <c r="B7723" s="269" t="s">
        <v>201</v>
      </c>
      <c r="C7723" s="270">
        <v>144.9692</v>
      </c>
      <c r="D7723" s="270">
        <v>63.525600000000004</v>
      </c>
      <c r="E7723" s="270">
        <v>21.583199999999998</v>
      </c>
      <c r="F7723" s="270">
        <v>1.8751</v>
      </c>
      <c r="G7723" s="270">
        <v>26.445199999999996</v>
      </c>
      <c r="H7723" s="270">
        <v>258.39830000000001</v>
      </c>
    </row>
    <row r="7724" spans="1:8">
      <c r="A7724" s="268">
        <v>42326</v>
      </c>
      <c r="B7724" s="269" t="s">
        <v>202</v>
      </c>
      <c r="C7724" s="270">
        <v>0</v>
      </c>
      <c r="D7724" s="270">
        <v>0</v>
      </c>
      <c r="E7724" s="270">
        <v>0</v>
      </c>
      <c r="F7724" s="270">
        <v>0</v>
      </c>
      <c r="G7724" s="270">
        <v>0</v>
      </c>
      <c r="H7724" s="270">
        <v>0</v>
      </c>
    </row>
    <row r="7725" spans="1:8">
      <c r="A7725" s="268">
        <v>42326</v>
      </c>
      <c r="B7725" s="269" t="s">
        <v>203</v>
      </c>
      <c r="C7725" s="270">
        <v>0</v>
      </c>
      <c r="D7725" s="270">
        <v>0</v>
      </c>
      <c r="E7725" s="270">
        <v>0</v>
      </c>
      <c r="F7725" s="270">
        <v>0</v>
      </c>
      <c r="G7725" s="270">
        <v>0</v>
      </c>
      <c r="H7725" s="270">
        <v>0</v>
      </c>
    </row>
    <row r="7726" spans="1:8">
      <c r="A7726" s="268">
        <v>42326</v>
      </c>
      <c r="B7726" s="269" t="s">
        <v>204</v>
      </c>
      <c r="C7726" s="270">
        <v>0</v>
      </c>
      <c r="D7726" s="270">
        <v>0</v>
      </c>
      <c r="E7726" s="270">
        <v>0</v>
      </c>
      <c r="F7726" s="270">
        <v>0</v>
      </c>
      <c r="G7726" s="270">
        <v>0</v>
      </c>
      <c r="H7726" s="270">
        <v>0</v>
      </c>
    </row>
    <row r="7727" spans="1:8">
      <c r="A7727" s="268">
        <v>42326</v>
      </c>
      <c r="B7727" s="269" t="s">
        <v>205</v>
      </c>
      <c r="C7727" s="270">
        <v>0</v>
      </c>
      <c r="D7727" s="270">
        <v>0</v>
      </c>
      <c r="E7727" s="270">
        <v>0</v>
      </c>
      <c r="F7727" s="270">
        <v>0</v>
      </c>
      <c r="G7727" s="270">
        <v>0</v>
      </c>
      <c r="H7727" s="270">
        <v>0</v>
      </c>
    </row>
    <row r="7728" spans="1:8">
      <c r="A7728" s="268">
        <v>42326</v>
      </c>
      <c r="B7728" s="269" t="s">
        <v>71</v>
      </c>
      <c r="C7728" s="270">
        <v>0</v>
      </c>
      <c r="D7728" s="270">
        <v>0</v>
      </c>
      <c r="E7728" s="270">
        <v>0</v>
      </c>
      <c r="F7728" s="270">
        <v>0</v>
      </c>
      <c r="G7728" s="270">
        <v>0</v>
      </c>
      <c r="H7728" s="270">
        <v>0</v>
      </c>
    </row>
    <row r="7729" spans="1:8">
      <c r="A7729" s="268">
        <v>42326</v>
      </c>
      <c r="B7729" s="269" t="s">
        <v>206</v>
      </c>
      <c r="C7729" s="270">
        <v>0</v>
      </c>
      <c r="D7729" s="270">
        <v>0</v>
      </c>
      <c r="E7729" s="270">
        <v>0</v>
      </c>
      <c r="F7729" s="270">
        <v>0</v>
      </c>
      <c r="G7729" s="270">
        <v>0</v>
      </c>
      <c r="H7729" s="270">
        <v>0</v>
      </c>
    </row>
    <row r="7730" spans="1:8">
      <c r="A7730" s="268">
        <v>42327</v>
      </c>
      <c r="B7730" s="269" t="s">
        <v>185</v>
      </c>
      <c r="C7730" s="270">
        <v>0</v>
      </c>
      <c r="D7730" s="270">
        <v>0</v>
      </c>
      <c r="E7730" s="270">
        <v>0</v>
      </c>
      <c r="F7730" s="270">
        <v>0</v>
      </c>
      <c r="G7730" s="270">
        <v>0</v>
      </c>
      <c r="H7730" s="270">
        <v>0</v>
      </c>
    </row>
    <row r="7731" spans="1:8">
      <c r="A7731" s="268">
        <v>42327</v>
      </c>
      <c r="B7731" s="269" t="s">
        <v>186</v>
      </c>
      <c r="C7731" s="270">
        <v>0</v>
      </c>
      <c r="D7731" s="270">
        <v>0</v>
      </c>
      <c r="E7731" s="270">
        <v>0</v>
      </c>
      <c r="F7731" s="270">
        <v>0</v>
      </c>
      <c r="G7731" s="270">
        <v>0</v>
      </c>
      <c r="H7731" s="270">
        <v>0</v>
      </c>
    </row>
    <row r="7732" spans="1:8">
      <c r="A7732" s="268">
        <v>42327</v>
      </c>
      <c r="B7732" s="269" t="s">
        <v>187</v>
      </c>
      <c r="C7732" s="270">
        <v>0</v>
      </c>
      <c r="D7732" s="270">
        <v>0</v>
      </c>
      <c r="E7732" s="270">
        <v>0</v>
      </c>
      <c r="F7732" s="270">
        <v>0</v>
      </c>
      <c r="G7732" s="270">
        <v>0</v>
      </c>
      <c r="H7732" s="270">
        <v>0</v>
      </c>
    </row>
    <row r="7733" spans="1:8">
      <c r="A7733" s="268">
        <v>42327</v>
      </c>
      <c r="B7733" s="269" t="s">
        <v>188</v>
      </c>
      <c r="C7733" s="270">
        <v>0</v>
      </c>
      <c r="D7733" s="270">
        <v>0</v>
      </c>
      <c r="E7733" s="270">
        <v>0</v>
      </c>
      <c r="F7733" s="270">
        <v>0</v>
      </c>
      <c r="G7733" s="270">
        <v>0</v>
      </c>
      <c r="H7733" s="270">
        <v>0</v>
      </c>
    </row>
    <row r="7734" spans="1:8">
      <c r="A7734" s="268">
        <v>42327</v>
      </c>
      <c r="B7734" s="269" t="s">
        <v>189</v>
      </c>
      <c r="C7734" s="270">
        <v>0</v>
      </c>
      <c r="D7734" s="270">
        <v>0</v>
      </c>
      <c r="E7734" s="270">
        <v>0</v>
      </c>
      <c r="F7734" s="270">
        <v>0</v>
      </c>
      <c r="G7734" s="270">
        <v>0</v>
      </c>
      <c r="H7734" s="270">
        <v>0</v>
      </c>
    </row>
    <row r="7735" spans="1:8">
      <c r="A7735" s="268">
        <v>42327</v>
      </c>
      <c r="B7735" s="269" t="s">
        <v>190</v>
      </c>
      <c r="C7735" s="270">
        <v>0</v>
      </c>
      <c r="D7735" s="270">
        <v>0</v>
      </c>
      <c r="E7735" s="270">
        <v>0</v>
      </c>
      <c r="F7735" s="270">
        <v>0</v>
      </c>
      <c r="G7735" s="270">
        <v>0</v>
      </c>
      <c r="H7735" s="270">
        <v>0</v>
      </c>
    </row>
    <row r="7736" spans="1:8">
      <c r="A7736" s="268">
        <v>42327</v>
      </c>
      <c r="B7736" s="269" t="s">
        <v>191</v>
      </c>
      <c r="C7736" s="270">
        <v>6.0400999999999998</v>
      </c>
      <c r="D7736" s="270">
        <v>2.6469</v>
      </c>
      <c r="E7736" s="270">
        <v>0.89929999999999999</v>
      </c>
      <c r="F7736" s="270">
        <v>7.8199999999999992E-2</v>
      </c>
      <c r="G7736" s="270">
        <v>1.1015999999999999</v>
      </c>
      <c r="H7736" s="270">
        <v>10.766099999999998</v>
      </c>
    </row>
    <row r="7737" spans="1:8">
      <c r="A7737" s="268">
        <v>42327</v>
      </c>
      <c r="B7737" s="269" t="s">
        <v>192</v>
      </c>
      <c r="C7737" s="270">
        <v>114.76700000000001</v>
      </c>
      <c r="D7737" s="270">
        <v>50.291099999999993</v>
      </c>
      <c r="E7737" s="270">
        <v>17.0867</v>
      </c>
      <c r="F7737" s="270">
        <v>1.4841</v>
      </c>
      <c r="G7737" s="270">
        <v>20.935499999999998</v>
      </c>
      <c r="H7737" s="270">
        <v>204.56440000000001</v>
      </c>
    </row>
    <row r="7738" spans="1:8">
      <c r="A7738" s="268">
        <v>42327</v>
      </c>
      <c r="B7738" s="269" t="s">
        <v>193</v>
      </c>
      <c r="C7738" s="270">
        <v>1365.1229499999999</v>
      </c>
      <c r="D7738" s="270">
        <v>598.20280000000002</v>
      </c>
      <c r="E7738" s="270">
        <v>203.24095</v>
      </c>
      <c r="F7738" s="270">
        <v>17.656199999999998</v>
      </c>
      <c r="G7738" s="270">
        <v>249.02619999999999</v>
      </c>
      <c r="H7738" s="270">
        <v>2433.2490999999995</v>
      </c>
    </row>
    <row r="7739" spans="1:8">
      <c r="A7739" s="268">
        <v>42327</v>
      </c>
      <c r="B7739" s="269" t="s">
        <v>65</v>
      </c>
      <c r="C7739" s="270">
        <v>4657.1228000000001</v>
      </c>
      <c r="D7739" s="270">
        <v>2040.7701</v>
      </c>
      <c r="E7739" s="270">
        <v>693.3569</v>
      </c>
      <c r="F7739" s="270">
        <v>60.234400000000001</v>
      </c>
      <c r="G7739" s="270">
        <v>849.55459999999994</v>
      </c>
      <c r="H7739" s="270">
        <v>8301.0388000000003</v>
      </c>
    </row>
    <row r="7740" spans="1:8">
      <c r="A7740" s="268">
        <v>42327</v>
      </c>
      <c r="B7740" s="269" t="s">
        <v>194</v>
      </c>
      <c r="C7740" s="270">
        <v>6910.1795499999998</v>
      </c>
      <c r="D7740" s="270">
        <v>3028.0689000000002</v>
      </c>
      <c r="E7740" s="270">
        <v>1028.7941000000001</v>
      </c>
      <c r="F7740" s="270">
        <v>89.374949999999998</v>
      </c>
      <c r="G7740" s="270">
        <v>1260.5584999999999</v>
      </c>
      <c r="H7740" s="270">
        <v>12316.976000000001</v>
      </c>
    </row>
    <row r="7741" spans="1:8">
      <c r="A7741" s="268">
        <v>42327</v>
      </c>
      <c r="B7741" s="269" t="s">
        <v>195</v>
      </c>
      <c r="C7741" s="270">
        <v>8722.2894500000002</v>
      </c>
      <c r="D7741" s="270">
        <v>3822.1431499999999</v>
      </c>
      <c r="E7741" s="270">
        <v>1298.5832499999999</v>
      </c>
      <c r="F7741" s="270">
        <v>112.81285</v>
      </c>
      <c r="G7741" s="270">
        <v>1591.1251999999999</v>
      </c>
      <c r="H7741" s="270">
        <v>15546.953899999999</v>
      </c>
    </row>
    <row r="7742" spans="1:8">
      <c r="A7742" s="268">
        <v>42327</v>
      </c>
      <c r="B7742" s="269" t="s">
        <v>196</v>
      </c>
      <c r="C7742" s="270">
        <v>9163.2363000000005</v>
      </c>
      <c r="D7742" s="270">
        <v>4015.3677000000002</v>
      </c>
      <c r="E7742" s="270">
        <v>1364.2312999999999</v>
      </c>
      <c r="F7742" s="270">
        <v>118.51635</v>
      </c>
      <c r="G7742" s="270">
        <v>1671.5624</v>
      </c>
      <c r="H7742" s="270">
        <v>16332.914050000001</v>
      </c>
    </row>
    <row r="7743" spans="1:8">
      <c r="A7743" s="268">
        <v>42327</v>
      </c>
      <c r="B7743" s="269" t="s">
        <v>197</v>
      </c>
      <c r="C7743" s="270">
        <v>6541.7172999999993</v>
      </c>
      <c r="D7743" s="270">
        <v>2866.6071499999998</v>
      </c>
      <c r="E7743" s="270">
        <v>973.93764999999996</v>
      </c>
      <c r="F7743" s="270">
        <v>84.609849999999994</v>
      </c>
      <c r="G7743" s="270">
        <v>1193.3438999999998</v>
      </c>
      <c r="H7743" s="270">
        <v>11660.215849999999</v>
      </c>
    </row>
    <row r="7744" spans="1:8">
      <c r="A7744" s="268">
        <v>42327</v>
      </c>
      <c r="B7744" s="269" t="s">
        <v>198</v>
      </c>
      <c r="C7744" s="270">
        <v>3914.1573499999995</v>
      </c>
      <c r="D7744" s="270">
        <v>1715.1997000000001</v>
      </c>
      <c r="E7744" s="270">
        <v>582.74384999999995</v>
      </c>
      <c r="F7744" s="270">
        <v>50.625149999999998</v>
      </c>
      <c r="G7744" s="270">
        <v>714.02295000000004</v>
      </c>
      <c r="H7744" s="270">
        <v>6976.7489999999989</v>
      </c>
    </row>
    <row r="7745" spans="1:8">
      <c r="A7745" s="268">
        <v>42327</v>
      </c>
      <c r="B7745" s="269" t="s">
        <v>199</v>
      </c>
      <c r="C7745" s="270">
        <v>2065.8051499999997</v>
      </c>
      <c r="D7745" s="270">
        <v>905.2440499999999</v>
      </c>
      <c r="E7745" s="270">
        <v>307.55889999999999</v>
      </c>
      <c r="F7745" s="270">
        <v>26.718900000000001</v>
      </c>
      <c r="G7745" s="270">
        <v>376.84494999999998</v>
      </c>
      <c r="H7745" s="270">
        <v>3682.1719499999995</v>
      </c>
    </row>
    <row r="7746" spans="1:8">
      <c r="A7746" s="268">
        <v>42327</v>
      </c>
      <c r="B7746" s="269" t="s">
        <v>200</v>
      </c>
      <c r="C7746" s="270">
        <v>585.91520000000003</v>
      </c>
      <c r="D7746" s="270">
        <v>256.75099999999998</v>
      </c>
      <c r="E7746" s="270">
        <v>87.232100000000003</v>
      </c>
      <c r="F7746" s="270">
        <v>7.5777499999999991</v>
      </c>
      <c r="G7746" s="270">
        <v>106.88325</v>
      </c>
      <c r="H7746" s="270">
        <v>1044.3592999999998</v>
      </c>
    </row>
    <row r="7747" spans="1:8">
      <c r="A7747" s="268">
        <v>42327</v>
      </c>
      <c r="B7747" s="269" t="s">
        <v>201</v>
      </c>
      <c r="C7747" s="270">
        <v>60.403550000000003</v>
      </c>
      <c r="D7747" s="270">
        <v>26.469000000000001</v>
      </c>
      <c r="E7747" s="270">
        <v>8.9930000000000003</v>
      </c>
      <c r="F7747" s="270">
        <v>0.78115000000000001</v>
      </c>
      <c r="G7747" s="270">
        <v>11.018549999999999</v>
      </c>
      <c r="H7747" s="270">
        <v>107.66524999999999</v>
      </c>
    </row>
    <row r="7748" spans="1:8">
      <c r="A7748" s="268">
        <v>42327</v>
      </c>
      <c r="B7748" s="269" t="s">
        <v>202</v>
      </c>
      <c r="C7748" s="270">
        <v>0</v>
      </c>
      <c r="D7748" s="270">
        <v>0</v>
      </c>
      <c r="E7748" s="270">
        <v>0</v>
      </c>
      <c r="F7748" s="270">
        <v>0</v>
      </c>
      <c r="G7748" s="270">
        <v>0</v>
      </c>
      <c r="H7748" s="270">
        <v>0</v>
      </c>
    </row>
    <row r="7749" spans="1:8">
      <c r="A7749" s="268">
        <v>42327</v>
      </c>
      <c r="B7749" s="269" t="s">
        <v>203</v>
      </c>
      <c r="C7749" s="270">
        <v>0</v>
      </c>
      <c r="D7749" s="270">
        <v>0</v>
      </c>
      <c r="E7749" s="270">
        <v>0</v>
      </c>
      <c r="F7749" s="270">
        <v>0</v>
      </c>
      <c r="G7749" s="270">
        <v>0</v>
      </c>
      <c r="H7749" s="270">
        <v>0</v>
      </c>
    </row>
    <row r="7750" spans="1:8">
      <c r="A7750" s="268">
        <v>42327</v>
      </c>
      <c r="B7750" s="269" t="s">
        <v>204</v>
      </c>
      <c r="C7750" s="270">
        <v>0</v>
      </c>
      <c r="D7750" s="270">
        <v>0</v>
      </c>
      <c r="E7750" s="270">
        <v>0</v>
      </c>
      <c r="F7750" s="270">
        <v>0</v>
      </c>
      <c r="G7750" s="270">
        <v>0</v>
      </c>
      <c r="H7750" s="270">
        <v>0</v>
      </c>
    </row>
    <row r="7751" spans="1:8">
      <c r="A7751" s="268">
        <v>42327</v>
      </c>
      <c r="B7751" s="269" t="s">
        <v>205</v>
      </c>
      <c r="C7751" s="270">
        <v>0</v>
      </c>
      <c r="D7751" s="270">
        <v>0</v>
      </c>
      <c r="E7751" s="270">
        <v>0</v>
      </c>
      <c r="F7751" s="270">
        <v>0</v>
      </c>
      <c r="G7751" s="270">
        <v>0</v>
      </c>
      <c r="H7751" s="270">
        <v>0</v>
      </c>
    </row>
    <row r="7752" spans="1:8">
      <c r="A7752" s="268">
        <v>42327</v>
      </c>
      <c r="B7752" s="269" t="s">
        <v>71</v>
      </c>
      <c r="C7752" s="270">
        <v>0</v>
      </c>
      <c r="D7752" s="270">
        <v>0</v>
      </c>
      <c r="E7752" s="270">
        <v>0</v>
      </c>
      <c r="F7752" s="270">
        <v>0</v>
      </c>
      <c r="G7752" s="270">
        <v>0</v>
      </c>
      <c r="H7752" s="270">
        <v>0</v>
      </c>
    </row>
    <row r="7753" spans="1:8">
      <c r="A7753" s="268">
        <v>42327</v>
      </c>
      <c r="B7753" s="269" t="s">
        <v>206</v>
      </c>
      <c r="C7753" s="270">
        <v>0</v>
      </c>
      <c r="D7753" s="270">
        <v>0</v>
      </c>
      <c r="E7753" s="270">
        <v>0</v>
      </c>
      <c r="F7753" s="270">
        <v>0</v>
      </c>
      <c r="G7753" s="270">
        <v>0</v>
      </c>
      <c r="H7753" s="270">
        <v>0</v>
      </c>
    </row>
    <row r="7754" spans="1:8">
      <c r="A7754" s="268">
        <v>42328</v>
      </c>
      <c r="B7754" s="269" t="s">
        <v>185</v>
      </c>
      <c r="C7754" s="270">
        <v>0</v>
      </c>
      <c r="D7754" s="270">
        <v>0</v>
      </c>
      <c r="E7754" s="270">
        <v>0</v>
      </c>
      <c r="F7754" s="270">
        <v>0</v>
      </c>
      <c r="G7754" s="270">
        <v>0</v>
      </c>
      <c r="H7754" s="270">
        <v>0</v>
      </c>
    </row>
    <row r="7755" spans="1:8">
      <c r="A7755" s="268">
        <v>42328</v>
      </c>
      <c r="B7755" s="269" t="s">
        <v>186</v>
      </c>
      <c r="C7755" s="270">
        <v>0</v>
      </c>
      <c r="D7755" s="270">
        <v>0</v>
      </c>
      <c r="E7755" s="270">
        <v>0</v>
      </c>
      <c r="F7755" s="270">
        <v>0</v>
      </c>
      <c r="G7755" s="270">
        <v>0</v>
      </c>
      <c r="H7755" s="270">
        <v>0</v>
      </c>
    </row>
    <row r="7756" spans="1:8">
      <c r="A7756" s="268">
        <v>42328</v>
      </c>
      <c r="B7756" s="269" t="s">
        <v>187</v>
      </c>
      <c r="C7756" s="270">
        <v>0</v>
      </c>
      <c r="D7756" s="270">
        <v>0</v>
      </c>
      <c r="E7756" s="270">
        <v>0</v>
      </c>
      <c r="F7756" s="270">
        <v>0</v>
      </c>
      <c r="G7756" s="270">
        <v>0</v>
      </c>
      <c r="H7756" s="270">
        <v>0</v>
      </c>
    </row>
    <row r="7757" spans="1:8">
      <c r="A7757" s="268">
        <v>42328</v>
      </c>
      <c r="B7757" s="269" t="s">
        <v>188</v>
      </c>
      <c r="C7757" s="270">
        <v>0</v>
      </c>
      <c r="D7757" s="270">
        <v>0</v>
      </c>
      <c r="E7757" s="270">
        <v>0</v>
      </c>
      <c r="F7757" s="270">
        <v>0</v>
      </c>
      <c r="G7757" s="270">
        <v>0</v>
      </c>
      <c r="H7757" s="270">
        <v>0</v>
      </c>
    </row>
    <row r="7758" spans="1:8">
      <c r="A7758" s="268">
        <v>42328</v>
      </c>
      <c r="B7758" s="269" t="s">
        <v>189</v>
      </c>
      <c r="C7758" s="270">
        <v>0</v>
      </c>
      <c r="D7758" s="270">
        <v>0</v>
      </c>
      <c r="E7758" s="270">
        <v>0</v>
      </c>
      <c r="F7758" s="270">
        <v>0</v>
      </c>
      <c r="G7758" s="270">
        <v>0</v>
      </c>
      <c r="H7758" s="270">
        <v>0</v>
      </c>
    </row>
    <row r="7759" spans="1:8">
      <c r="A7759" s="268">
        <v>42328</v>
      </c>
      <c r="B7759" s="269" t="s">
        <v>190</v>
      </c>
      <c r="C7759" s="270">
        <v>6.0400999999999998</v>
      </c>
      <c r="D7759" s="270">
        <v>2.6469</v>
      </c>
      <c r="E7759" s="270">
        <v>0.89929999999999999</v>
      </c>
      <c r="F7759" s="270">
        <v>7.8199999999999992E-2</v>
      </c>
      <c r="G7759" s="270">
        <v>1.1015999999999999</v>
      </c>
      <c r="H7759" s="270">
        <v>10.766099999999998</v>
      </c>
    </row>
    <row r="7760" spans="1:8">
      <c r="A7760" s="268">
        <v>42328</v>
      </c>
      <c r="B7760" s="269" t="s">
        <v>191</v>
      </c>
      <c r="C7760" s="270">
        <v>0</v>
      </c>
      <c r="D7760" s="270">
        <v>0</v>
      </c>
      <c r="E7760" s="270">
        <v>0</v>
      </c>
      <c r="F7760" s="270">
        <v>0</v>
      </c>
      <c r="G7760" s="270">
        <v>0</v>
      </c>
      <c r="H7760" s="270">
        <v>0</v>
      </c>
    </row>
    <row r="7761" spans="1:8">
      <c r="A7761" s="268">
        <v>42328</v>
      </c>
      <c r="B7761" s="269" t="s">
        <v>192</v>
      </c>
      <c r="C7761" s="270">
        <v>120.80710000000001</v>
      </c>
      <c r="D7761" s="270">
        <v>52.938000000000002</v>
      </c>
      <c r="E7761" s="270">
        <v>17.986000000000001</v>
      </c>
      <c r="F7761" s="270">
        <v>1.5623</v>
      </c>
      <c r="G7761" s="270">
        <v>22.037949999999999</v>
      </c>
      <c r="H7761" s="270">
        <v>215.33134999999999</v>
      </c>
    </row>
    <row r="7762" spans="1:8">
      <c r="A7762" s="268">
        <v>42328</v>
      </c>
      <c r="B7762" s="269" t="s">
        <v>193</v>
      </c>
      <c r="C7762" s="270">
        <v>2609.4387999999999</v>
      </c>
      <c r="D7762" s="270">
        <v>1143.46675</v>
      </c>
      <c r="E7762" s="270">
        <v>388.49589999999995</v>
      </c>
      <c r="F7762" s="270">
        <v>33.750100000000003</v>
      </c>
      <c r="G7762" s="270">
        <v>476.01530000000002</v>
      </c>
      <c r="H7762" s="270">
        <v>4651.1668500000005</v>
      </c>
    </row>
    <row r="7763" spans="1:8">
      <c r="A7763" s="268">
        <v>42328</v>
      </c>
      <c r="B7763" s="269" t="s">
        <v>65</v>
      </c>
      <c r="C7763" s="270">
        <v>7792.0732500000004</v>
      </c>
      <c r="D7763" s="270">
        <v>3414.5188499999999</v>
      </c>
      <c r="E7763" s="270">
        <v>1160.0919000000001</v>
      </c>
      <c r="F7763" s="270">
        <v>100.78194999999999</v>
      </c>
      <c r="G7763" s="270">
        <v>1421.4346</v>
      </c>
      <c r="H7763" s="270">
        <v>13888.90055</v>
      </c>
    </row>
    <row r="7764" spans="1:8">
      <c r="A7764" s="268">
        <v>42328</v>
      </c>
      <c r="B7764" s="269" t="s">
        <v>194</v>
      </c>
      <c r="C7764" s="270">
        <v>12334.429050000001</v>
      </c>
      <c r="D7764" s="270">
        <v>5404.9978499999997</v>
      </c>
      <c r="E7764" s="270">
        <v>1836.3620999999998</v>
      </c>
      <c r="F7764" s="270">
        <v>159.53139999999999</v>
      </c>
      <c r="G7764" s="270">
        <v>2250.05285</v>
      </c>
      <c r="H7764" s="270">
        <v>21985.373250000001</v>
      </c>
    </row>
    <row r="7765" spans="1:8">
      <c r="A7765" s="268">
        <v>42328</v>
      </c>
      <c r="B7765" s="269" t="s">
        <v>195</v>
      </c>
      <c r="C7765" s="270">
        <v>15868.043099999999</v>
      </c>
      <c r="D7765" s="270">
        <v>6953.442</v>
      </c>
      <c r="E7765" s="270">
        <v>2362.4500499999999</v>
      </c>
      <c r="F7765" s="270">
        <v>205.23505</v>
      </c>
      <c r="G7765" s="270">
        <v>2894.6571499999995</v>
      </c>
      <c r="H7765" s="270">
        <v>28283.82735</v>
      </c>
    </row>
    <row r="7766" spans="1:8">
      <c r="A7766" s="268">
        <v>42328</v>
      </c>
      <c r="B7766" s="269" t="s">
        <v>196</v>
      </c>
      <c r="C7766" s="270">
        <v>17637.870600000002</v>
      </c>
      <c r="D7766" s="270">
        <v>7728.9879499999997</v>
      </c>
      <c r="E7766" s="270">
        <v>2625.9432499999998</v>
      </c>
      <c r="F7766" s="270">
        <v>228.12554999999998</v>
      </c>
      <c r="G7766" s="270">
        <v>3217.5101</v>
      </c>
      <c r="H7766" s="270">
        <v>31438.437449999998</v>
      </c>
    </row>
    <row r="7767" spans="1:8">
      <c r="A7767" s="268">
        <v>42328</v>
      </c>
      <c r="B7767" s="269" t="s">
        <v>197</v>
      </c>
      <c r="C7767" s="270">
        <v>18471.441800000001</v>
      </c>
      <c r="D7767" s="270">
        <v>8094.2618499999999</v>
      </c>
      <c r="E7767" s="270">
        <v>2750.0466500000002</v>
      </c>
      <c r="F7767" s="270">
        <v>238.90694999999999</v>
      </c>
      <c r="G7767" s="270">
        <v>3369.5699999999997</v>
      </c>
      <c r="H7767" s="270">
        <v>32924.227250000004</v>
      </c>
    </row>
    <row r="7768" spans="1:8">
      <c r="A7768" s="268">
        <v>42328</v>
      </c>
      <c r="B7768" s="269" t="s">
        <v>198</v>
      </c>
      <c r="C7768" s="270">
        <v>15433.137200000001</v>
      </c>
      <c r="D7768" s="270">
        <v>6762.8643499999998</v>
      </c>
      <c r="E7768" s="270">
        <v>2297.7004500000003</v>
      </c>
      <c r="F7768" s="270">
        <v>199.60974999999999</v>
      </c>
      <c r="G7768" s="270">
        <v>2815.3215500000001</v>
      </c>
      <c r="H7768" s="270">
        <v>27508.633299999998</v>
      </c>
    </row>
    <row r="7769" spans="1:8">
      <c r="A7769" s="268">
        <v>42328</v>
      </c>
      <c r="B7769" s="269" t="s">
        <v>199</v>
      </c>
      <c r="C7769" s="270">
        <v>8837.05645</v>
      </c>
      <c r="D7769" s="270">
        <v>3872.4342500000002</v>
      </c>
      <c r="E7769" s="270">
        <v>1315.66995</v>
      </c>
      <c r="F7769" s="270">
        <v>114.29695000000001</v>
      </c>
      <c r="G7769" s="270">
        <v>1612.0607</v>
      </c>
      <c r="H7769" s="270">
        <v>15751.518300000003</v>
      </c>
    </row>
    <row r="7770" spans="1:8">
      <c r="A7770" s="268">
        <v>42328</v>
      </c>
      <c r="B7770" s="269" t="s">
        <v>200</v>
      </c>
      <c r="C7770" s="270">
        <v>2718.1648499999997</v>
      </c>
      <c r="D7770" s="270">
        <v>1191.11095</v>
      </c>
      <c r="E7770" s="270">
        <v>404.68329999999997</v>
      </c>
      <c r="F7770" s="270">
        <v>35.155999999999999</v>
      </c>
      <c r="G7770" s="270">
        <v>495.84919999999994</v>
      </c>
      <c r="H7770" s="270">
        <v>4844.9642999999996</v>
      </c>
    </row>
    <row r="7771" spans="1:8">
      <c r="A7771" s="268">
        <v>42328</v>
      </c>
      <c r="B7771" s="269" t="s">
        <v>201</v>
      </c>
      <c r="C7771" s="270">
        <v>102.68595000000001</v>
      </c>
      <c r="D7771" s="270">
        <v>44.997300000000003</v>
      </c>
      <c r="E7771" s="270">
        <v>15.2881</v>
      </c>
      <c r="F7771" s="270">
        <v>1.3285499999999999</v>
      </c>
      <c r="G7771" s="270">
        <v>18.732299999999999</v>
      </c>
      <c r="H7771" s="270">
        <v>183.03219999999999</v>
      </c>
    </row>
    <row r="7772" spans="1:8">
      <c r="A7772" s="268">
        <v>42328</v>
      </c>
      <c r="B7772" s="269" t="s">
        <v>202</v>
      </c>
      <c r="C7772" s="270">
        <v>0</v>
      </c>
      <c r="D7772" s="270">
        <v>0</v>
      </c>
      <c r="E7772" s="270">
        <v>0</v>
      </c>
      <c r="F7772" s="270">
        <v>0</v>
      </c>
      <c r="G7772" s="270">
        <v>0</v>
      </c>
      <c r="H7772" s="270">
        <v>0</v>
      </c>
    </row>
    <row r="7773" spans="1:8">
      <c r="A7773" s="268">
        <v>42328</v>
      </c>
      <c r="B7773" s="269" t="s">
        <v>203</v>
      </c>
      <c r="C7773" s="270">
        <v>0</v>
      </c>
      <c r="D7773" s="270">
        <v>0</v>
      </c>
      <c r="E7773" s="270">
        <v>0</v>
      </c>
      <c r="F7773" s="270">
        <v>0</v>
      </c>
      <c r="G7773" s="270">
        <v>0</v>
      </c>
      <c r="H7773" s="270">
        <v>0</v>
      </c>
    </row>
    <row r="7774" spans="1:8">
      <c r="A7774" s="268">
        <v>42328</v>
      </c>
      <c r="B7774" s="269" t="s">
        <v>204</v>
      </c>
      <c r="C7774" s="270">
        <v>0</v>
      </c>
      <c r="D7774" s="270">
        <v>0</v>
      </c>
      <c r="E7774" s="270">
        <v>0</v>
      </c>
      <c r="F7774" s="270">
        <v>0</v>
      </c>
      <c r="G7774" s="270">
        <v>0</v>
      </c>
      <c r="H7774" s="270">
        <v>0</v>
      </c>
    </row>
    <row r="7775" spans="1:8">
      <c r="A7775" s="268">
        <v>42328</v>
      </c>
      <c r="B7775" s="269" t="s">
        <v>205</v>
      </c>
      <c r="C7775" s="270">
        <v>0</v>
      </c>
      <c r="D7775" s="270">
        <v>0</v>
      </c>
      <c r="E7775" s="270">
        <v>0</v>
      </c>
      <c r="F7775" s="270">
        <v>0</v>
      </c>
      <c r="G7775" s="270">
        <v>0</v>
      </c>
      <c r="H7775" s="270">
        <v>0</v>
      </c>
    </row>
    <row r="7776" spans="1:8">
      <c r="A7776" s="268">
        <v>42328</v>
      </c>
      <c r="B7776" s="269" t="s">
        <v>71</v>
      </c>
      <c r="C7776" s="270">
        <v>0</v>
      </c>
      <c r="D7776" s="270">
        <v>0</v>
      </c>
      <c r="E7776" s="270">
        <v>0</v>
      </c>
      <c r="F7776" s="270">
        <v>0</v>
      </c>
      <c r="G7776" s="270">
        <v>0</v>
      </c>
      <c r="H7776" s="270">
        <v>0</v>
      </c>
    </row>
    <row r="7777" spans="1:8">
      <c r="A7777" s="268">
        <v>42328</v>
      </c>
      <c r="B7777" s="269" t="s">
        <v>206</v>
      </c>
      <c r="C7777" s="270">
        <v>0</v>
      </c>
      <c r="D7777" s="270">
        <v>0</v>
      </c>
      <c r="E7777" s="270">
        <v>0</v>
      </c>
      <c r="F7777" s="270">
        <v>0</v>
      </c>
      <c r="G7777" s="270">
        <v>0</v>
      </c>
      <c r="H7777" s="270">
        <v>0</v>
      </c>
    </row>
    <row r="7778" spans="1:8">
      <c r="A7778" s="268">
        <v>42329</v>
      </c>
      <c r="B7778" s="269" t="s">
        <v>185</v>
      </c>
      <c r="C7778" s="270">
        <v>0</v>
      </c>
      <c r="D7778" s="270">
        <v>0</v>
      </c>
      <c r="E7778" s="270">
        <v>0</v>
      </c>
      <c r="F7778" s="270">
        <v>0</v>
      </c>
      <c r="G7778" s="270">
        <v>0</v>
      </c>
      <c r="H7778" s="270">
        <v>0</v>
      </c>
    </row>
    <row r="7779" spans="1:8">
      <c r="A7779" s="268">
        <v>42329</v>
      </c>
      <c r="B7779" s="269" t="s">
        <v>186</v>
      </c>
      <c r="C7779" s="270">
        <v>0</v>
      </c>
      <c r="D7779" s="270">
        <v>0</v>
      </c>
      <c r="E7779" s="270">
        <v>0</v>
      </c>
      <c r="F7779" s="270">
        <v>0</v>
      </c>
      <c r="G7779" s="270">
        <v>0</v>
      </c>
      <c r="H7779" s="270">
        <v>0</v>
      </c>
    </row>
    <row r="7780" spans="1:8">
      <c r="A7780" s="268">
        <v>42329</v>
      </c>
      <c r="B7780" s="269" t="s">
        <v>187</v>
      </c>
      <c r="C7780" s="270">
        <v>0</v>
      </c>
      <c r="D7780" s="270">
        <v>0</v>
      </c>
      <c r="E7780" s="270">
        <v>0</v>
      </c>
      <c r="F7780" s="270">
        <v>0</v>
      </c>
      <c r="G7780" s="270">
        <v>0</v>
      </c>
      <c r="H7780" s="270">
        <v>0</v>
      </c>
    </row>
    <row r="7781" spans="1:8">
      <c r="A7781" s="268">
        <v>42329</v>
      </c>
      <c r="B7781" s="269" t="s">
        <v>188</v>
      </c>
      <c r="C7781" s="270">
        <v>0</v>
      </c>
      <c r="D7781" s="270">
        <v>0</v>
      </c>
      <c r="E7781" s="270">
        <v>0</v>
      </c>
      <c r="F7781" s="270">
        <v>0</v>
      </c>
      <c r="G7781" s="270">
        <v>0</v>
      </c>
      <c r="H7781" s="270">
        <v>0</v>
      </c>
    </row>
    <row r="7782" spans="1:8">
      <c r="A7782" s="268">
        <v>42329</v>
      </c>
      <c r="B7782" s="269" t="s">
        <v>189</v>
      </c>
      <c r="C7782" s="270">
        <v>0</v>
      </c>
      <c r="D7782" s="270">
        <v>0</v>
      </c>
      <c r="E7782" s="270">
        <v>0</v>
      </c>
      <c r="F7782" s="270">
        <v>0</v>
      </c>
      <c r="G7782" s="270">
        <v>0</v>
      </c>
      <c r="H7782" s="270">
        <v>0</v>
      </c>
    </row>
    <row r="7783" spans="1:8">
      <c r="A7783" s="268">
        <v>42329</v>
      </c>
      <c r="B7783" s="269" t="s">
        <v>190</v>
      </c>
      <c r="C7783" s="270">
        <v>0</v>
      </c>
      <c r="D7783" s="270">
        <v>0</v>
      </c>
      <c r="E7783" s="270">
        <v>0</v>
      </c>
      <c r="F7783" s="270">
        <v>0</v>
      </c>
      <c r="G7783" s="270">
        <v>0</v>
      </c>
      <c r="H7783" s="270">
        <v>0</v>
      </c>
    </row>
    <row r="7784" spans="1:8">
      <c r="A7784" s="268">
        <v>42329</v>
      </c>
      <c r="B7784" s="269" t="s">
        <v>191</v>
      </c>
      <c r="C7784" s="270">
        <v>0</v>
      </c>
      <c r="D7784" s="270">
        <v>0</v>
      </c>
      <c r="E7784" s="270">
        <v>0</v>
      </c>
      <c r="F7784" s="270">
        <v>0</v>
      </c>
      <c r="G7784" s="270">
        <v>0</v>
      </c>
      <c r="H7784" s="270">
        <v>0</v>
      </c>
    </row>
    <row r="7785" spans="1:8">
      <c r="A7785" s="268">
        <v>42329</v>
      </c>
      <c r="B7785" s="269" t="s">
        <v>192</v>
      </c>
      <c r="C7785" s="270">
        <v>241.61504999999997</v>
      </c>
      <c r="D7785" s="270">
        <v>105.87685</v>
      </c>
      <c r="E7785" s="270">
        <v>35.972000000000001</v>
      </c>
      <c r="F7785" s="270">
        <v>3.1246</v>
      </c>
      <c r="G7785" s="270">
        <v>44.075899999999997</v>
      </c>
      <c r="H7785" s="270">
        <v>430.66439999999994</v>
      </c>
    </row>
    <row r="7786" spans="1:8">
      <c r="A7786" s="268">
        <v>42329</v>
      </c>
      <c r="B7786" s="269" t="s">
        <v>193</v>
      </c>
      <c r="C7786" s="270">
        <v>3394.6857999999997</v>
      </c>
      <c r="D7786" s="270">
        <v>1487.5654500000001</v>
      </c>
      <c r="E7786" s="270">
        <v>505.40404999999993</v>
      </c>
      <c r="F7786" s="270">
        <v>43.906750000000002</v>
      </c>
      <c r="G7786" s="270">
        <v>619.26070000000004</v>
      </c>
      <c r="H7786" s="270">
        <v>6050.8227499999994</v>
      </c>
    </row>
    <row r="7787" spans="1:8">
      <c r="A7787" s="268">
        <v>42329</v>
      </c>
      <c r="B7787" s="269" t="s">
        <v>65</v>
      </c>
      <c r="C7787" s="270">
        <v>9501.4971999999998</v>
      </c>
      <c r="D7787" s="270">
        <v>4163.5949499999997</v>
      </c>
      <c r="E7787" s="270">
        <v>1414.5921000000001</v>
      </c>
      <c r="F7787" s="270">
        <v>122.8913</v>
      </c>
      <c r="G7787" s="270">
        <v>1733.2681499999999</v>
      </c>
      <c r="H7787" s="270">
        <v>16935.843700000001</v>
      </c>
    </row>
    <row r="7788" spans="1:8">
      <c r="A7788" s="268">
        <v>42329</v>
      </c>
      <c r="B7788" s="269" t="s">
        <v>194</v>
      </c>
      <c r="C7788" s="270">
        <v>14418.35535</v>
      </c>
      <c r="D7788" s="270">
        <v>6318.1826000000001</v>
      </c>
      <c r="E7788" s="270">
        <v>2146.6188999999999</v>
      </c>
      <c r="F7788" s="270">
        <v>186.48490000000001</v>
      </c>
      <c r="G7788" s="270">
        <v>2630.2042999999999</v>
      </c>
      <c r="H7788" s="270">
        <v>25699.84605</v>
      </c>
    </row>
    <row r="7789" spans="1:8">
      <c r="A7789" s="268">
        <v>42329</v>
      </c>
      <c r="B7789" s="269" t="s">
        <v>195</v>
      </c>
      <c r="C7789" s="270">
        <v>17360.014099999997</v>
      </c>
      <c r="D7789" s="270">
        <v>7607.2297000000008</v>
      </c>
      <c r="E7789" s="270">
        <v>2584.5762999999997</v>
      </c>
      <c r="F7789" s="270">
        <v>224.53174999999996</v>
      </c>
      <c r="G7789" s="270">
        <v>3166.8229000000001</v>
      </c>
      <c r="H7789" s="270">
        <v>30943.174749999998</v>
      </c>
    </row>
    <row r="7790" spans="1:8">
      <c r="A7790" s="268">
        <v>42329</v>
      </c>
      <c r="B7790" s="269" t="s">
        <v>196</v>
      </c>
      <c r="C7790" s="270">
        <v>18858.0252</v>
      </c>
      <c r="D7790" s="270">
        <v>8263.6643000000004</v>
      </c>
      <c r="E7790" s="270">
        <v>2807.6009999999997</v>
      </c>
      <c r="F7790" s="270">
        <v>243.90665000000001</v>
      </c>
      <c r="G7790" s="270">
        <v>3440.0911000000001</v>
      </c>
      <c r="H7790" s="270">
        <v>33613.288249999998</v>
      </c>
    </row>
    <row r="7791" spans="1:8">
      <c r="A7791" s="268">
        <v>42329</v>
      </c>
      <c r="B7791" s="269" t="s">
        <v>197</v>
      </c>
      <c r="C7791" s="270">
        <v>18586.2088</v>
      </c>
      <c r="D7791" s="270">
        <v>8144.5529499999993</v>
      </c>
      <c r="E7791" s="270">
        <v>2767.1333500000001</v>
      </c>
      <c r="F7791" s="270">
        <v>240.39104999999998</v>
      </c>
      <c r="G7791" s="270">
        <v>3390.5063500000001</v>
      </c>
      <c r="H7791" s="270">
        <v>33128.792500000003</v>
      </c>
    </row>
    <row r="7792" spans="1:8">
      <c r="A7792" s="268">
        <v>42329</v>
      </c>
      <c r="B7792" s="269" t="s">
        <v>198</v>
      </c>
      <c r="C7792" s="270">
        <v>15233.804549999999</v>
      </c>
      <c r="D7792" s="270">
        <v>6675.5157999999992</v>
      </c>
      <c r="E7792" s="270">
        <v>2268.0235499999999</v>
      </c>
      <c r="F7792" s="270">
        <v>197.0317</v>
      </c>
      <c r="G7792" s="270">
        <v>2778.9585499999998</v>
      </c>
      <c r="H7792" s="270">
        <v>27153.334149999999</v>
      </c>
    </row>
    <row r="7793" spans="1:8">
      <c r="A7793" s="268">
        <v>42329</v>
      </c>
      <c r="B7793" s="269" t="s">
        <v>199</v>
      </c>
      <c r="C7793" s="270">
        <v>8782.6929999999993</v>
      </c>
      <c r="D7793" s="270">
        <v>3848.6121500000004</v>
      </c>
      <c r="E7793" s="270">
        <v>1307.5762500000001</v>
      </c>
      <c r="F7793" s="270">
        <v>113.59399999999998</v>
      </c>
      <c r="G7793" s="270">
        <v>1602.14375</v>
      </c>
      <c r="H7793" s="270">
        <v>15654.61915</v>
      </c>
    </row>
    <row r="7794" spans="1:8">
      <c r="A7794" s="268">
        <v>42329</v>
      </c>
      <c r="B7794" s="269" t="s">
        <v>200</v>
      </c>
      <c r="C7794" s="270">
        <v>2941.6587500000001</v>
      </c>
      <c r="D7794" s="270">
        <v>1289.0471</v>
      </c>
      <c r="E7794" s="270">
        <v>437.95740000000001</v>
      </c>
      <c r="F7794" s="270">
        <v>38.046849999999999</v>
      </c>
      <c r="G7794" s="270">
        <v>536.61860000000001</v>
      </c>
      <c r="H7794" s="270">
        <v>5243.3287</v>
      </c>
    </row>
    <row r="7795" spans="1:8">
      <c r="A7795" s="268">
        <v>42329</v>
      </c>
      <c r="B7795" s="269" t="s">
        <v>201</v>
      </c>
      <c r="C7795" s="270">
        <v>108.7269</v>
      </c>
      <c r="D7795" s="270">
        <v>47.644199999999998</v>
      </c>
      <c r="E7795" s="270">
        <v>16.1874</v>
      </c>
      <c r="F7795" s="270">
        <v>1.4058999999999999</v>
      </c>
      <c r="G7795" s="270">
        <v>19.8339</v>
      </c>
      <c r="H7795" s="270">
        <v>193.79830000000001</v>
      </c>
    </row>
    <row r="7796" spans="1:8">
      <c r="A7796" s="268">
        <v>42329</v>
      </c>
      <c r="B7796" s="269" t="s">
        <v>202</v>
      </c>
      <c r="C7796" s="270">
        <v>0</v>
      </c>
      <c r="D7796" s="270">
        <v>0</v>
      </c>
      <c r="E7796" s="270">
        <v>0</v>
      </c>
      <c r="F7796" s="270">
        <v>0</v>
      </c>
      <c r="G7796" s="270">
        <v>0</v>
      </c>
      <c r="H7796" s="270">
        <v>0</v>
      </c>
    </row>
    <row r="7797" spans="1:8">
      <c r="A7797" s="268">
        <v>42329</v>
      </c>
      <c r="B7797" s="269" t="s">
        <v>203</v>
      </c>
      <c r="C7797" s="270">
        <v>0</v>
      </c>
      <c r="D7797" s="270">
        <v>0</v>
      </c>
      <c r="E7797" s="270">
        <v>0</v>
      </c>
      <c r="F7797" s="270">
        <v>0</v>
      </c>
      <c r="G7797" s="270">
        <v>0</v>
      </c>
      <c r="H7797" s="270">
        <v>0</v>
      </c>
    </row>
    <row r="7798" spans="1:8">
      <c r="A7798" s="268">
        <v>42329</v>
      </c>
      <c r="B7798" s="269" t="s">
        <v>204</v>
      </c>
      <c r="C7798" s="270">
        <v>0</v>
      </c>
      <c r="D7798" s="270">
        <v>0</v>
      </c>
      <c r="E7798" s="270">
        <v>0</v>
      </c>
      <c r="F7798" s="270">
        <v>0</v>
      </c>
      <c r="G7798" s="270">
        <v>0</v>
      </c>
      <c r="H7798" s="270">
        <v>0</v>
      </c>
    </row>
    <row r="7799" spans="1:8">
      <c r="A7799" s="268">
        <v>42329</v>
      </c>
      <c r="B7799" s="269" t="s">
        <v>205</v>
      </c>
      <c r="C7799" s="270">
        <v>0</v>
      </c>
      <c r="D7799" s="270">
        <v>0</v>
      </c>
      <c r="E7799" s="270">
        <v>0</v>
      </c>
      <c r="F7799" s="270">
        <v>0</v>
      </c>
      <c r="G7799" s="270">
        <v>0</v>
      </c>
      <c r="H7799" s="270">
        <v>0</v>
      </c>
    </row>
    <row r="7800" spans="1:8">
      <c r="A7800" s="268">
        <v>42329</v>
      </c>
      <c r="B7800" s="269" t="s">
        <v>71</v>
      </c>
      <c r="C7800" s="270">
        <v>0</v>
      </c>
      <c r="D7800" s="270">
        <v>0</v>
      </c>
      <c r="E7800" s="270">
        <v>0</v>
      </c>
      <c r="F7800" s="270">
        <v>0</v>
      </c>
      <c r="G7800" s="270">
        <v>0</v>
      </c>
      <c r="H7800" s="270">
        <v>0</v>
      </c>
    </row>
    <row r="7801" spans="1:8">
      <c r="A7801" s="268">
        <v>42329</v>
      </c>
      <c r="B7801" s="269" t="s">
        <v>206</v>
      </c>
      <c r="C7801" s="270">
        <v>0</v>
      </c>
      <c r="D7801" s="270">
        <v>0</v>
      </c>
      <c r="E7801" s="270">
        <v>0</v>
      </c>
      <c r="F7801" s="270">
        <v>0</v>
      </c>
      <c r="G7801" s="270">
        <v>0</v>
      </c>
      <c r="H7801" s="270">
        <v>0</v>
      </c>
    </row>
    <row r="7802" spans="1:8">
      <c r="A7802" s="268">
        <v>42330</v>
      </c>
      <c r="B7802" s="269" t="s">
        <v>185</v>
      </c>
      <c r="C7802" s="270">
        <v>0</v>
      </c>
      <c r="D7802" s="270">
        <v>0</v>
      </c>
      <c r="E7802" s="270">
        <v>0</v>
      </c>
      <c r="F7802" s="270">
        <v>0</v>
      </c>
      <c r="G7802" s="270">
        <v>0</v>
      </c>
      <c r="H7802" s="270">
        <v>0</v>
      </c>
    </row>
    <row r="7803" spans="1:8">
      <c r="A7803" s="268">
        <v>42330</v>
      </c>
      <c r="B7803" s="269" t="s">
        <v>186</v>
      </c>
      <c r="C7803" s="270">
        <v>0</v>
      </c>
      <c r="D7803" s="270">
        <v>0</v>
      </c>
      <c r="E7803" s="270">
        <v>0</v>
      </c>
      <c r="F7803" s="270">
        <v>0</v>
      </c>
      <c r="G7803" s="270">
        <v>0</v>
      </c>
      <c r="H7803" s="270">
        <v>0</v>
      </c>
    </row>
    <row r="7804" spans="1:8">
      <c r="A7804" s="268">
        <v>42330</v>
      </c>
      <c r="B7804" s="269" t="s">
        <v>187</v>
      </c>
      <c r="C7804" s="270">
        <v>0</v>
      </c>
      <c r="D7804" s="270">
        <v>0</v>
      </c>
      <c r="E7804" s="270">
        <v>0</v>
      </c>
      <c r="F7804" s="270">
        <v>0</v>
      </c>
      <c r="G7804" s="270">
        <v>0</v>
      </c>
      <c r="H7804" s="270">
        <v>0</v>
      </c>
    </row>
    <row r="7805" spans="1:8">
      <c r="A7805" s="268">
        <v>42330</v>
      </c>
      <c r="B7805" s="269" t="s">
        <v>188</v>
      </c>
      <c r="C7805" s="270">
        <v>0</v>
      </c>
      <c r="D7805" s="270">
        <v>0</v>
      </c>
      <c r="E7805" s="270">
        <v>0</v>
      </c>
      <c r="F7805" s="270">
        <v>0</v>
      </c>
      <c r="G7805" s="270">
        <v>0</v>
      </c>
      <c r="H7805" s="270">
        <v>0</v>
      </c>
    </row>
    <row r="7806" spans="1:8">
      <c r="A7806" s="268">
        <v>42330</v>
      </c>
      <c r="B7806" s="269" t="s">
        <v>189</v>
      </c>
      <c r="C7806" s="270">
        <v>0</v>
      </c>
      <c r="D7806" s="270">
        <v>0</v>
      </c>
      <c r="E7806" s="270">
        <v>0</v>
      </c>
      <c r="F7806" s="270">
        <v>0</v>
      </c>
      <c r="G7806" s="270">
        <v>0</v>
      </c>
      <c r="H7806" s="270">
        <v>0</v>
      </c>
    </row>
    <row r="7807" spans="1:8">
      <c r="A7807" s="268">
        <v>42330</v>
      </c>
      <c r="B7807" s="269" t="s">
        <v>190</v>
      </c>
      <c r="C7807" s="270">
        <v>0</v>
      </c>
      <c r="D7807" s="270">
        <v>0</v>
      </c>
      <c r="E7807" s="270">
        <v>0</v>
      </c>
      <c r="F7807" s="270">
        <v>0</v>
      </c>
      <c r="G7807" s="270">
        <v>0</v>
      </c>
      <c r="H7807" s="270">
        <v>0</v>
      </c>
    </row>
    <row r="7808" spans="1:8">
      <c r="A7808" s="268">
        <v>42330</v>
      </c>
      <c r="B7808" s="269" t="s">
        <v>191</v>
      </c>
      <c r="C7808" s="270">
        <v>0</v>
      </c>
      <c r="D7808" s="270">
        <v>0</v>
      </c>
      <c r="E7808" s="270">
        <v>0</v>
      </c>
      <c r="F7808" s="270">
        <v>0</v>
      </c>
      <c r="G7808" s="270">
        <v>0</v>
      </c>
      <c r="H7808" s="270">
        <v>0</v>
      </c>
    </row>
    <row r="7809" spans="1:8">
      <c r="A7809" s="268">
        <v>42330</v>
      </c>
      <c r="B7809" s="269" t="s">
        <v>192</v>
      </c>
      <c r="C7809" s="270">
        <v>247.65514999999996</v>
      </c>
      <c r="D7809" s="270">
        <v>108.52374999999999</v>
      </c>
      <c r="E7809" s="270">
        <v>36.871299999999998</v>
      </c>
      <c r="F7809" s="270">
        <v>3.2027999999999999</v>
      </c>
      <c r="G7809" s="270">
        <v>45.177499999999995</v>
      </c>
      <c r="H7809" s="270">
        <v>441.43049999999994</v>
      </c>
    </row>
    <row r="7810" spans="1:8">
      <c r="A7810" s="268">
        <v>42330</v>
      </c>
      <c r="B7810" s="269" t="s">
        <v>193</v>
      </c>
      <c r="C7810" s="270">
        <v>3201.3941</v>
      </c>
      <c r="D7810" s="270">
        <v>1402.8638000000001</v>
      </c>
      <c r="E7810" s="270">
        <v>476.62644999999998</v>
      </c>
      <c r="F7810" s="270">
        <v>41.40605</v>
      </c>
      <c r="G7810" s="270">
        <v>584.00014999999996</v>
      </c>
      <c r="H7810" s="270">
        <v>5706.2905499999997</v>
      </c>
    </row>
    <row r="7811" spans="1:8">
      <c r="A7811" s="268">
        <v>42330</v>
      </c>
      <c r="B7811" s="269" t="s">
        <v>65</v>
      </c>
      <c r="C7811" s="270">
        <v>9193.4385000000002</v>
      </c>
      <c r="D7811" s="270">
        <v>4028.6021999999998</v>
      </c>
      <c r="E7811" s="270">
        <v>1368.7277999999999</v>
      </c>
      <c r="F7811" s="270">
        <v>118.90649999999998</v>
      </c>
      <c r="G7811" s="270">
        <v>1677.0721000000001</v>
      </c>
      <c r="H7811" s="270">
        <v>16386.747100000001</v>
      </c>
    </row>
    <row r="7812" spans="1:8">
      <c r="A7812" s="268">
        <v>42330</v>
      </c>
      <c r="B7812" s="269" t="s">
        <v>194</v>
      </c>
      <c r="C7812" s="270">
        <v>14146.53895</v>
      </c>
      <c r="D7812" s="270">
        <v>6199.07125</v>
      </c>
      <c r="E7812" s="270">
        <v>2106.1504</v>
      </c>
      <c r="F7812" s="270">
        <v>182.9693</v>
      </c>
      <c r="G7812" s="270">
        <v>2580.6195499999999</v>
      </c>
      <c r="H7812" s="270">
        <v>25215.349450000005</v>
      </c>
    </row>
    <row r="7813" spans="1:8">
      <c r="A7813" s="268">
        <v>42330</v>
      </c>
      <c r="B7813" s="269" t="s">
        <v>195</v>
      </c>
      <c r="C7813" s="270">
        <v>17136.520199999999</v>
      </c>
      <c r="D7813" s="270">
        <v>7509.2935499999994</v>
      </c>
      <c r="E7813" s="270">
        <v>2551.3022000000001</v>
      </c>
      <c r="F7813" s="270">
        <v>221.64090000000002</v>
      </c>
      <c r="G7813" s="270">
        <v>3126.0535</v>
      </c>
      <c r="H7813" s="270">
        <v>30544.810350000003</v>
      </c>
    </row>
    <row r="7814" spans="1:8">
      <c r="A7814" s="268">
        <v>42330</v>
      </c>
      <c r="B7814" s="269" t="s">
        <v>196</v>
      </c>
      <c r="C7814" s="270">
        <v>18682.854650000001</v>
      </c>
      <c r="D7814" s="270">
        <v>8186.9041999999999</v>
      </c>
      <c r="E7814" s="270">
        <v>2781.5221499999998</v>
      </c>
      <c r="F7814" s="270">
        <v>241.64139999999998</v>
      </c>
      <c r="G7814" s="270">
        <v>3408.1361999999999</v>
      </c>
      <c r="H7814" s="270">
        <v>33301.058599999997</v>
      </c>
    </row>
    <row r="7815" spans="1:8">
      <c r="A7815" s="268">
        <v>42330</v>
      </c>
      <c r="B7815" s="269" t="s">
        <v>197</v>
      </c>
      <c r="C7815" s="270">
        <v>18235.866849999999</v>
      </c>
      <c r="D7815" s="270">
        <v>7991.0319</v>
      </c>
      <c r="E7815" s="270">
        <v>2714.9739500000001</v>
      </c>
      <c r="F7815" s="270">
        <v>235.8597</v>
      </c>
      <c r="G7815" s="270">
        <v>3326.5965499999998</v>
      </c>
      <c r="H7815" s="270">
        <v>32504.328950000003</v>
      </c>
    </row>
    <row r="7816" spans="1:8">
      <c r="A7816" s="268">
        <v>42330</v>
      </c>
      <c r="B7816" s="269" t="s">
        <v>198</v>
      </c>
      <c r="C7816" s="270">
        <v>15004.270549999999</v>
      </c>
      <c r="D7816" s="270">
        <v>6574.9336000000003</v>
      </c>
      <c r="E7816" s="270">
        <v>2233.8510000000001</v>
      </c>
      <c r="F7816" s="270">
        <v>194.06264999999999</v>
      </c>
      <c r="G7816" s="270">
        <v>2737.0875500000002</v>
      </c>
      <c r="H7816" s="270">
        <v>26744.20535</v>
      </c>
    </row>
    <row r="7817" spans="1:8">
      <c r="A7817" s="268">
        <v>42330</v>
      </c>
      <c r="B7817" s="269" t="s">
        <v>199</v>
      </c>
      <c r="C7817" s="270">
        <v>8619.6034999999993</v>
      </c>
      <c r="D7817" s="270">
        <v>3777.1458499999999</v>
      </c>
      <c r="E7817" s="270">
        <v>1283.2951499999999</v>
      </c>
      <c r="F7817" s="270">
        <v>111.48429999999999</v>
      </c>
      <c r="G7817" s="270">
        <v>1572.3929000000001</v>
      </c>
      <c r="H7817" s="270">
        <v>15363.921700000001</v>
      </c>
    </row>
    <row r="7818" spans="1:8">
      <c r="A7818" s="268">
        <v>42330</v>
      </c>
      <c r="B7818" s="269" t="s">
        <v>200</v>
      </c>
      <c r="C7818" s="270">
        <v>2845.0129000000002</v>
      </c>
      <c r="D7818" s="270">
        <v>1246.6967</v>
      </c>
      <c r="E7818" s="270">
        <v>423.56859999999995</v>
      </c>
      <c r="F7818" s="270">
        <v>36.797349999999994</v>
      </c>
      <c r="G7818" s="270">
        <v>518.98874999999998</v>
      </c>
      <c r="H7818" s="270">
        <v>5071.0643</v>
      </c>
    </row>
    <row r="7819" spans="1:8">
      <c r="A7819" s="268">
        <v>42330</v>
      </c>
      <c r="B7819" s="269" t="s">
        <v>201</v>
      </c>
      <c r="C7819" s="270">
        <v>102.68595000000001</v>
      </c>
      <c r="D7819" s="270">
        <v>44.997300000000003</v>
      </c>
      <c r="E7819" s="270">
        <v>15.2881</v>
      </c>
      <c r="F7819" s="270">
        <v>1.3285499999999999</v>
      </c>
      <c r="G7819" s="270">
        <v>18.732299999999999</v>
      </c>
      <c r="H7819" s="270">
        <v>183.03219999999999</v>
      </c>
    </row>
    <row r="7820" spans="1:8">
      <c r="A7820" s="268">
        <v>42330</v>
      </c>
      <c r="B7820" s="269" t="s">
        <v>202</v>
      </c>
      <c r="C7820" s="270">
        <v>0</v>
      </c>
      <c r="D7820" s="270">
        <v>0</v>
      </c>
      <c r="E7820" s="270">
        <v>0</v>
      </c>
      <c r="F7820" s="270">
        <v>0</v>
      </c>
      <c r="G7820" s="270">
        <v>0</v>
      </c>
      <c r="H7820" s="270">
        <v>0</v>
      </c>
    </row>
    <row r="7821" spans="1:8">
      <c r="A7821" s="268">
        <v>42330</v>
      </c>
      <c r="B7821" s="269" t="s">
        <v>203</v>
      </c>
      <c r="C7821" s="270">
        <v>0</v>
      </c>
      <c r="D7821" s="270">
        <v>0</v>
      </c>
      <c r="E7821" s="270">
        <v>0</v>
      </c>
      <c r="F7821" s="270">
        <v>0</v>
      </c>
      <c r="G7821" s="270">
        <v>0</v>
      </c>
      <c r="H7821" s="270">
        <v>0</v>
      </c>
    </row>
    <row r="7822" spans="1:8">
      <c r="A7822" s="268">
        <v>42330</v>
      </c>
      <c r="B7822" s="269" t="s">
        <v>204</v>
      </c>
      <c r="C7822" s="270">
        <v>0</v>
      </c>
      <c r="D7822" s="270">
        <v>0</v>
      </c>
      <c r="E7822" s="270">
        <v>0</v>
      </c>
      <c r="F7822" s="270">
        <v>0</v>
      </c>
      <c r="G7822" s="270">
        <v>0</v>
      </c>
      <c r="H7822" s="270">
        <v>0</v>
      </c>
    </row>
    <row r="7823" spans="1:8">
      <c r="A7823" s="268">
        <v>42330</v>
      </c>
      <c r="B7823" s="269" t="s">
        <v>205</v>
      </c>
      <c r="C7823" s="270">
        <v>0</v>
      </c>
      <c r="D7823" s="270">
        <v>0</v>
      </c>
      <c r="E7823" s="270">
        <v>0</v>
      </c>
      <c r="F7823" s="270">
        <v>0</v>
      </c>
      <c r="G7823" s="270">
        <v>0</v>
      </c>
      <c r="H7823" s="270">
        <v>0</v>
      </c>
    </row>
    <row r="7824" spans="1:8">
      <c r="A7824" s="268">
        <v>42330</v>
      </c>
      <c r="B7824" s="269" t="s">
        <v>71</v>
      </c>
      <c r="C7824" s="270">
        <v>0</v>
      </c>
      <c r="D7824" s="270">
        <v>0</v>
      </c>
      <c r="E7824" s="270">
        <v>0</v>
      </c>
      <c r="F7824" s="270">
        <v>0</v>
      </c>
      <c r="G7824" s="270">
        <v>0</v>
      </c>
      <c r="H7824" s="270">
        <v>0</v>
      </c>
    </row>
    <row r="7825" spans="1:8">
      <c r="A7825" s="268">
        <v>42330</v>
      </c>
      <c r="B7825" s="269" t="s">
        <v>206</v>
      </c>
      <c r="C7825" s="270">
        <v>0</v>
      </c>
      <c r="D7825" s="270">
        <v>0</v>
      </c>
      <c r="E7825" s="270">
        <v>0</v>
      </c>
      <c r="F7825" s="270">
        <v>0</v>
      </c>
      <c r="G7825" s="270">
        <v>0</v>
      </c>
      <c r="H7825" s="270">
        <v>0</v>
      </c>
    </row>
    <row r="7826" spans="1:8">
      <c r="A7826" s="268">
        <v>42331</v>
      </c>
      <c r="B7826" s="269" t="s">
        <v>185</v>
      </c>
      <c r="C7826" s="270">
        <v>0</v>
      </c>
      <c r="D7826" s="270">
        <v>0</v>
      </c>
      <c r="E7826" s="270">
        <v>0</v>
      </c>
      <c r="F7826" s="270">
        <v>0</v>
      </c>
      <c r="G7826" s="270">
        <v>0</v>
      </c>
      <c r="H7826" s="270">
        <v>0</v>
      </c>
    </row>
    <row r="7827" spans="1:8">
      <c r="A7827" s="268">
        <v>42331</v>
      </c>
      <c r="B7827" s="269" t="s">
        <v>186</v>
      </c>
      <c r="C7827" s="270">
        <v>0</v>
      </c>
      <c r="D7827" s="270">
        <v>0</v>
      </c>
      <c r="E7827" s="270">
        <v>0</v>
      </c>
      <c r="F7827" s="270">
        <v>0</v>
      </c>
      <c r="G7827" s="270">
        <v>0</v>
      </c>
      <c r="H7827" s="270">
        <v>0</v>
      </c>
    </row>
    <row r="7828" spans="1:8">
      <c r="A7828" s="268">
        <v>42331</v>
      </c>
      <c r="B7828" s="269" t="s">
        <v>187</v>
      </c>
      <c r="C7828" s="270">
        <v>0</v>
      </c>
      <c r="D7828" s="270">
        <v>0</v>
      </c>
      <c r="E7828" s="270">
        <v>0</v>
      </c>
      <c r="F7828" s="270">
        <v>0</v>
      </c>
      <c r="G7828" s="270">
        <v>0</v>
      </c>
      <c r="H7828" s="270">
        <v>0</v>
      </c>
    </row>
    <row r="7829" spans="1:8">
      <c r="A7829" s="268">
        <v>42331</v>
      </c>
      <c r="B7829" s="269" t="s">
        <v>188</v>
      </c>
      <c r="C7829" s="270">
        <v>0</v>
      </c>
      <c r="D7829" s="270">
        <v>0</v>
      </c>
      <c r="E7829" s="270">
        <v>0</v>
      </c>
      <c r="F7829" s="270">
        <v>0</v>
      </c>
      <c r="G7829" s="270">
        <v>0</v>
      </c>
      <c r="H7829" s="270">
        <v>0</v>
      </c>
    </row>
    <row r="7830" spans="1:8">
      <c r="A7830" s="268">
        <v>42331</v>
      </c>
      <c r="B7830" s="269" t="s">
        <v>189</v>
      </c>
      <c r="C7830" s="270">
        <v>0</v>
      </c>
      <c r="D7830" s="270">
        <v>0</v>
      </c>
      <c r="E7830" s="270">
        <v>0</v>
      </c>
      <c r="F7830" s="270">
        <v>0</v>
      </c>
      <c r="G7830" s="270">
        <v>0</v>
      </c>
      <c r="H7830" s="270">
        <v>0</v>
      </c>
    </row>
    <row r="7831" spans="1:8">
      <c r="A7831" s="268">
        <v>42331</v>
      </c>
      <c r="B7831" s="269" t="s">
        <v>190</v>
      </c>
      <c r="C7831" s="270">
        <v>0</v>
      </c>
      <c r="D7831" s="270">
        <v>0</v>
      </c>
      <c r="E7831" s="270">
        <v>0</v>
      </c>
      <c r="F7831" s="270">
        <v>0</v>
      </c>
      <c r="G7831" s="270">
        <v>0</v>
      </c>
      <c r="H7831" s="270">
        <v>0</v>
      </c>
    </row>
    <row r="7832" spans="1:8">
      <c r="A7832" s="268">
        <v>42331</v>
      </c>
      <c r="B7832" s="269" t="s">
        <v>191</v>
      </c>
      <c r="C7832" s="270">
        <v>0</v>
      </c>
      <c r="D7832" s="270">
        <v>0</v>
      </c>
      <c r="E7832" s="270">
        <v>0</v>
      </c>
      <c r="F7832" s="270">
        <v>0</v>
      </c>
      <c r="G7832" s="270">
        <v>0</v>
      </c>
      <c r="H7832" s="270">
        <v>0</v>
      </c>
    </row>
    <row r="7833" spans="1:8">
      <c r="A7833" s="268">
        <v>42331</v>
      </c>
      <c r="B7833" s="269" t="s">
        <v>192</v>
      </c>
      <c r="C7833" s="270">
        <v>259.73535000000004</v>
      </c>
      <c r="D7833" s="270">
        <v>113.81754999999998</v>
      </c>
      <c r="E7833" s="270">
        <v>38.669899999999998</v>
      </c>
      <c r="F7833" s="270">
        <v>3.3592</v>
      </c>
      <c r="G7833" s="270">
        <v>47.381549999999997</v>
      </c>
      <c r="H7833" s="270">
        <v>462.96355000000011</v>
      </c>
    </row>
    <row r="7834" spans="1:8">
      <c r="A7834" s="268">
        <v>42331</v>
      </c>
      <c r="B7834" s="269" t="s">
        <v>193</v>
      </c>
      <c r="C7834" s="270">
        <v>3201.3941</v>
      </c>
      <c r="D7834" s="270">
        <v>1402.8638000000001</v>
      </c>
      <c r="E7834" s="270">
        <v>476.62644999999998</v>
      </c>
      <c r="F7834" s="270">
        <v>41.40605</v>
      </c>
      <c r="G7834" s="270">
        <v>584.00014999999996</v>
      </c>
      <c r="H7834" s="270">
        <v>5706.2905499999997</v>
      </c>
    </row>
    <row r="7835" spans="1:8">
      <c r="A7835" s="268">
        <v>42331</v>
      </c>
      <c r="B7835" s="269" t="s">
        <v>65</v>
      </c>
      <c r="C7835" s="270">
        <v>8474.6342999999997</v>
      </c>
      <c r="D7835" s="270">
        <v>3713.6194</v>
      </c>
      <c r="E7835" s="270">
        <v>1261.7119499999999</v>
      </c>
      <c r="F7835" s="270">
        <v>109.61005</v>
      </c>
      <c r="G7835" s="270">
        <v>1545.9476999999999</v>
      </c>
      <c r="H7835" s="270">
        <v>15105.523399999998</v>
      </c>
    </row>
    <row r="7836" spans="1:8">
      <c r="A7836" s="268">
        <v>42331</v>
      </c>
      <c r="B7836" s="269" t="s">
        <v>194</v>
      </c>
      <c r="C7836" s="270">
        <v>11899.522300000001</v>
      </c>
      <c r="D7836" s="270">
        <v>5214.4201999999996</v>
      </c>
      <c r="E7836" s="270">
        <v>1771.6125</v>
      </c>
      <c r="F7836" s="270">
        <v>153.90694999999999</v>
      </c>
      <c r="G7836" s="270">
        <v>2170.7172499999997</v>
      </c>
      <c r="H7836" s="270">
        <v>21210.179199999999</v>
      </c>
    </row>
    <row r="7837" spans="1:8">
      <c r="A7837" s="268">
        <v>42331</v>
      </c>
      <c r="B7837" s="269" t="s">
        <v>195</v>
      </c>
      <c r="C7837" s="270">
        <v>15076.755149999999</v>
      </c>
      <c r="D7837" s="270">
        <v>6606.6963999999998</v>
      </c>
      <c r="E7837" s="270">
        <v>2244.6425999999997</v>
      </c>
      <c r="F7837" s="270">
        <v>195.00020000000001</v>
      </c>
      <c r="G7837" s="270">
        <v>2750.3101499999998</v>
      </c>
      <c r="H7837" s="270">
        <v>26873.404500000001</v>
      </c>
    </row>
    <row r="7838" spans="1:8">
      <c r="A7838" s="268">
        <v>42331</v>
      </c>
      <c r="B7838" s="269" t="s">
        <v>196</v>
      </c>
      <c r="C7838" s="270">
        <v>16997.591950000002</v>
      </c>
      <c r="D7838" s="270">
        <v>7448.4148500000001</v>
      </c>
      <c r="E7838" s="270">
        <v>2530.6182999999996</v>
      </c>
      <c r="F7838" s="270">
        <v>219.84399999999999</v>
      </c>
      <c r="G7838" s="270">
        <v>3100.7098999999998</v>
      </c>
      <c r="H7838" s="270">
        <v>30297.178999999996</v>
      </c>
    </row>
    <row r="7839" spans="1:8">
      <c r="A7839" s="268">
        <v>42331</v>
      </c>
      <c r="B7839" s="269" t="s">
        <v>197</v>
      </c>
      <c r="C7839" s="270">
        <v>15288.168000000001</v>
      </c>
      <c r="D7839" s="270">
        <v>6699.3387499999999</v>
      </c>
      <c r="E7839" s="270">
        <v>2276.1172499999998</v>
      </c>
      <c r="F7839" s="270">
        <v>197.73464999999999</v>
      </c>
      <c r="G7839" s="270">
        <v>2788.87635</v>
      </c>
      <c r="H7839" s="270">
        <v>27250.235000000001</v>
      </c>
    </row>
    <row r="7840" spans="1:8">
      <c r="A7840" s="268">
        <v>42331</v>
      </c>
      <c r="B7840" s="269" t="s">
        <v>198</v>
      </c>
      <c r="C7840" s="270">
        <v>10794.135549999999</v>
      </c>
      <c r="D7840" s="270">
        <v>4730.0349500000002</v>
      </c>
      <c r="E7840" s="270">
        <v>1607.0414499999999</v>
      </c>
      <c r="F7840" s="270">
        <v>139.60995</v>
      </c>
      <c r="G7840" s="270">
        <v>1969.0717499999998</v>
      </c>
      <c r="H7840" s="270">
        <v>19239.893649999998</v>
      </c>
    </row>
    <row r="7841" spans="1:8">
      <c r="A7841" s="268">
        <v>42331</v>
      </c>
      <c r="B7841" s="269" t="s">
        <v>199</v>
      </c>
      <c r="C7841" s="270">
        <v>5617.5411999999997</v>
      </c>
      <c r="D7841" s="270">
        <v>2461.6297499999996</v>
      </c>
      <c r="E7841" s="270">
        <v>836.34474999999998</v>
      </c>
      <c r="F7841" s="270">
        <v>72.656299999999987</v>
      </c>
      <c r="G7841" s="270">
        <v>1024.7548999999999</v>
      </c>
      <c r="H7841" s="270">
        <v>10012.926899999997</v>
      </c>
    </row>
    <row r="7842" spans="1:8">
      <c r="A7842" s="268">
        <v>42331</v>
      </c>
      <c r="B7842" s="269" t="s">
        <v>200</v>
      </c>
      <c r="C7842" s="270">
        <v>1437.6075499999999</v>
      </c>
      <c r="D7842" s="270">
        <v>629.96559999999999</v>
      </c>
      <c r="E7842" s="270">
        <v>214.03254999999999</v>
      </c>
      <c r="F7842" s="270">
        <v>18.59375</v>
      </c>
      <c r="G7842" s="270">
        <v>262.24880000000002</v>
      </c>
      <c r="H7842" s="270">
        <v>2562.4482500000004</v>
      </c>
    </row>
    <row r="7843" spans="1:8">
      <c r="A7843" s="268">
        <v>42331</v>
      </c>
      <c r="B7843" s="269" t="s">
        <v>201</v>
      </c>
      <c r="C7843" s="270">
        <v>108.7269</v>
      </c>
      <c r="D7843" s="270">
        <v>47.644199999999998</v>
      </c>
      <c r="E7843" s="270">
        <v>16.1874</v>
      </c>
      <c r="F7843" s="270">
        <v>1.4058999999999999</v>
      </c>
      <c r="G7843" s="270">
        <v>19.8339</v>
      </c>
      <c r="H7843" s="270">
        <v>193.79830000000001</v>
      </c>
    </row>
    <row r="7844" spans="1:8">
      <c r="A7844" s="268">
        <v>42331</v>
      </c>
      <c r="B7844" s="269" t="s">
        <v>202</v>
      </c>
      <c r="C7844" s="270">
        <v>0</v>
      </c>
      <c r="D7844" s="270">
        <v>0</v>
      </c>
      <c r="E7844" s="270">
        <v>0</v>
      </c>
      <c r="F7844" s="270">
        <v>0</v>
      </c>
      <c r="G7844" s="270">
        <v>0</v>
      </c>
      <c r="H7844" s="270">
        <v>0</v>
      </c>
    </row>
    <row r="7845" spans="1:8">
      <c r="A7845" s="268">
        <v>42331</v>
      </c>
      <c r="B7845" s="269" t="s">
        <v>203</v>
      </c>
      <c r="C7845" s="270">
        <v>0</v>
      </c>
      <c r="D7845" s="270">
        <v>0</v>
      </c>
      <c r="E7845" s="270">
        <v>0</v>
      </c>
      <c r="F7845" s="270">
        <v>0</v>
      </c>
      <c r="G7845" s="270">
        <v>0</v>
      </c>
      <c r="H7845" s="270">
        <v>0</v>
      </c>
    </row>
    <row r="7846" spans="1:8">
      <c r="A7846" s="268">
        <v>42331</v>
      </c>
      <c r="B7846" s="269" t="s">
        <v>204</v>
      </c>
      <c r="C7846" s="270">
        <v>0</v>
      </c>
      <c r="D7846" s="270">
        <v>0</v>
      </c>
      <c r="E7846" s="270">
        <v>0</v>
      </c>
      <c r="F7846" s="270">
        <v>0</v>
      </c>
      <c r="G7846" s="270">
        <v>0</v>
      </c>
      <c r="H7846" s="270">
        <v>0</v>
      </c>
    </row>
    <row r="7847" spans="1:8">
      <c r="A7847" s="268">
        <v>42331</v>
      </c>
      <c r="B7847" s="269" t="s">
        <v>205</v>
      </c>
      <c r="C7847" s="270">
        <v>0</v>
      </c>
      <c r="D7847" s="270">
        <v>0</v>
      </c>
      <c r="E7847" s="270">
        <v>0</v>
      </c>
      <c r="F7847" s="270">
        <v>0</v>
      </c>
      <c r="G7847" s="270">
        <v>0</v>
      </c>
      <c r="H7847" s="270">
        <v>0</v>
      </c>
    </row>
    <row r="7848" spans="1:8">
      <c r="A7848" s="268">
        <v>42331</v>
      </c>
      <c r="B7848" s="269" t="s">
        <v>71</v>
      </c>
      <c r="C7848" s="270">
        <v>0</v>
      </c>
      <c r="D7848" s="270">
        <v>0</v>
      </c>
      <c r="E7848" s="270">
        <v>0</v>
      </c>
      <c r="F7848" s="270">
        <v>0</v>
      </c>
      <c r="G7848" s="270">
        <v>0</v>
      </c>
      <c r="H7848" s="270">
        <v>0</v>
      </c>
    </row>
    <row r="7849" spans="1:8">
      <c r="A7849" s="268">
        <v>42331</v>
      </c>
      <c r="B7849" s="269" t="s">
        <v>206</v>
      </c>
      <c r="C7849" s="270">
        <v>0</v>
      </c>
      <c r="D7849" s="270">
        <v>0</v>
      </c>
      <c r="E7849" s="270">
        <v>0</v>
      </c>
      <c r="F7849" s="270">
        <v>0</v>
      </c>
      <c r="G7849" s="270">
        <v>0</v>
      </c>
      <c r="H7849" s="270">
        <v>0</v>
      </c>
    </row>
    <row r="7850" spans="1:8">
      <c r="A7850" s="268">
        <v>42332</v>
      </c>
      <c r="B7850" s="269" t="s">
        <v>185</v>
      </c>
      <c r="C7850" s="270">
        <v>0</v>
      </c>
      <c r="D7850" s="270">
        <v>0</v>
      </c>
      <c r="E7850" s="270">
        <v>0</v>
      </c>
      <c r="F7850" s="270">
        <v>0</v>
      </c>
      <c r="G7850" s="270">
        <v>0</v>
      </c>
      <c r="H7850" s="270">
        <v>0</v>
      </c>
    </row>
    <row r="7851" spans="1:8">
      <c r="A7851" s="268">
        <v>42332</v>
      </c>
      <c r="B7851" s="269" t="s">
        <v>186</v>
      </c>
      <c r="C7851" s="270">
        <v>0</v>
      </c>
      <c r="D7851" s="270">
        <v>0</v>
      </c>
      <c r="E7851" s="270">
        <v>0</v>
      </c>
      <c r="F7851" s="270">
        <v>0</v>
      </c>
      <c r="G7851" s="270">
        <v>0</v>
      </c>
      <c r="H7851" s="270">
        <v>0</v>
      </c>
    </row>
    <row r="7852" spans="1:8">
      <c r="A7852" s="268">
        <v>42332</v>
      </c>
      <c r="B7852" s="269" t="s">
        <v>187</v>
      </c>
      <c r="C7852" s="270">
        <v>0</v>
      </c>
      <c r="D7852" s="270">
        <v>0</v>
      </c>
      <c r="E7852" s="270">
        <v>0</v>
      </c>
      <c r="F7852" s="270">
        <v>0</v>
      </c>
      <c r="G7852" s="270">
        <v>0</v>
      </c>
      <c r="H7852" s="270">
        <v>0</v>
      </c>
    </row>
    <row r="7853" spans="1:8">
      <c r="A7853" s="268">
        <v>42332</v>
      </c>
      <c r="B7853" s="269" t="s">
        <v>188</v>
      </c>
      <c r="C7853" s="270">
        <v>0</v>
      </c>
      <c r="D7853" s="270">
        <v>0</v>
      </c>
      <c r="E7853" s="270">
        <v>0</v>
      </c>
      <c r="F7853" s="270">
        <v>0</v>
      </c>
      <c r="G7853" s="270">
        <v>0</v>
      </c>
      <c r="H7853" s="270">
        <v>0</v>
      </c>
    </row>
    <row r="7854" spans="1:8">
      <c r="A7854" s="268">
        <v>42332</v>
      </c>
      <c r="B7854" s="269" t="s">
        <v>189</v>
      </c>
      <c r="C7854" s="270">
        <v>0</v>
      </c>
      <c r="D7854" s="270">
        <v>0</v>
      </c>
      <c r="E7854" s="270">
        <v>0</v>
      </c>
      <c r="F7854" s="270">
        <v>0</v>
      </c>
      <c r="G7854" s="270">
        <v>0</v>
      </c>
      <c r="H7854" s="270">
        <v>0</v>
      </c>
    </row>
    <row r="7855" spans="1:8">
      <c r="A7855" s="268">
        <v>42332</v>
      </c>
      <c r="B7855" s="269" t="s">
        <v>190</v>
      </c>
      <c r="C7855" s="270">
        <v>0</v>
      </c>
      <c r="D7855" s="270">
        <v>0</v>
      </c>
      <c r="E7855" s="270">
        <v>0</v>
      </c>
      <c r="F7855" s="270">
        <v>0</v>
      </c>
      <c r="G7855" s="270">
        <v>0</v>
      </c>
      <c r="H7855" s="270">
        <v>0</v>
      </c>
    </row>
    <row r="7856" spans="1:8">
      <c r="A7856" s="268">
        <v>42332</v>
      </c>
      <c r="B7856" s="269" t="s">
        <v>191</v>
      </c>
      <c r="C7856" s="270">
        <v>0</v>
      </c>
      <c r="D7856" s="270">
        <v>0</v>
      </c>
      <c r="E7856" s="270">
        <v>0</v>
      </c>
      <c r="F7856" s="270">
        <v>0</v>
      </c>
      <c r="G7856" s="270">
        <v>0</v>
      </c>
      <c r="H7856" s="270">
        <v>0</v>
      </c>
    </row>
    <row r="7857" spans="1:8">
      <c r="A7857" s="268">
        <v>42332</v>
      </c>
      <c r="B7857" s="269" t="s">
        <v>192</v>
      </c>
      <c r="C7857" s="270">
        <v>235.57410000000002</v>
      </c>
      <c r="D7857" s="270">
        <v>103.22995</v>
      </c>
      <c r="E7857" s="270">
        <v>35.072699999999998</v>
      </c>
      <c r="F7857" s="270">
        <v>3.04725</v>
      </c>
      <c r="G7857" s="270">
        <v>42.97345</v>
      </c>
      <c r="H7857" s="270">
        <v>419.89744999999999</v>
      </c>
    </row>
    <row r="7858" spans="1:8">
      <c r="A7858" s="268">
        <v>42332</v>
      </c>
      <c r="B7858" s="269" t="s">
        <v>193</v>
      </c>
      <c r="C7858" s="270">
        <v>2681.9225499999998</v>
      </c>
      <c r="D7858" s="270">
        <v>1175.22955</v>
      </c>
      <c r="E7858" s="270">
        <v>399.28749999999997</v>
      </c>
      <c r="F7858" s="270">
        <v>34.687649999999998</v>
      </c>
      <c r="G7858" s="270">
        <v>489.23789999999997</v>
      </c>
      <c r="H7858" s="270">
        <v>4780.3651499999996</v>
      </c>
    </row>
    <row r="7859" spans="1:8">
      <c r="A7859" s="268">
        <v>42332</v>
      </c>
      <c r="B7859" s="269" t="s">
        <v>65</v>
      </c>
      <c r="C7859" s="270">
        <v>5593.3799499999996</v>
      </c>
      <c r="D7859" s="270">
        <v>2451.0421500000002</v>
      </c>
      <c r="E7859" s="270">
        <v>832.74754999999993</v>
      </c>
      <c r="F7859" s="270">
        <v>72.344350000000006</v>
      </c>
      <c r="G7859" s="270">
        <v>1020.34765</v>
      </c>
      <c r="H7859" s="270">
        <v>9969.8616499999989</v>
      </c>
    </row>
    <row r="7860" spans="1:8">
      <c r="A7860" s="268">
        <v>42332</v>
      </c>
      <c r="B7860" s="269" t="s">
        <v>194</v>
      </c>
      <c r="C7860" s="270">
        <v>6952.4619499999999</v>
      </c>
      <c r="D7860" s="270">
        <v>3046.5971999999997</v>
      </c>
      <c r="E7860" s="270">
        <v>1035.0891999999999</v>
      </c>
      <c r="F7860" s="270">
        <v>89.922349999999994</v>
      </c>
      <c r="G7860" s="270">
        <v>1268.27225</v>
      </c>
      <c r="H7860" s="270">
        <v>12392.342949999998</v>
      </c>
    </row>
    <row r="7861" spans="1:8">
      <c r="A7861" s="268">
        <v>42332</v>
      </c>
      <c r="B7861" s="269" t="s">
        <v>195</v>
      </c>
      <c r="C7861" s="270">
        <v>6173.2550499999998</v>
      </c>
      <c r="D7861" s="270">
        <v>2705.1453999999999</v>
      </c>
      <c r="E7861" s="270">
        <v>919.08034999999995</v>
      </c>
      <c r="F7861" s="270">
        <v>79.843899999999991</v>
      </c>
      <c r="G7861" s="270">
        <v>1126.1284499999999</v>
      </c>
      <c r="H7861" s="270">
        <v>11003.453149999999</v>
      </c>
    </row>
    <row r="7862" spans="1:8">
      <c r="A7862" s="268">
        <v>42332</v>
      </c>
      <c r="B7862" s="269" t="s">
        <v>196</v>
      </c>
      <c r="C7862" s="270">
        <v>4735.6475</v>
      </c>
      <c r="D7862" s="270">
        <v>2075.1806500000002</v>
      </c>
      <c r="E7862" s="270">
        <v>705.04779999999994</v>
      </c>
      <c r="F7862" s="270">
        <v>61.250149999999998</v>
      </c>
      <c r="G7862" s="270">
        <v>863.87964999999997</v>
      </c>
      <c r="H7862" s="270">
        <v>8441.0057499999984</v>
      </c>
    </row>
    <row r="7863" spans="1:8">
      <c r="A7863" s="268">
        <v>42332</v>
      </c>
      <c r="B7863" s="269" t="s">
        <v>197</v>
      </c>
      <c r="C7863" s="270">
        <v>4101.40895</v>
      </c>
      <c r="D7863" s="270">
        <v>1797.2544499999999</v>
      </c>
      <c r="E7863" s="270">
        <v>610.62215000000003</v>
      </c>
      <c r="F7863" s="270">
        <v>53.046799999999998</v>
      </c>
      <c r="G7863" s="270">
        <v>748.18104999999991</v>
      </c>
      <c r="H7863" s="270">
        <v>7310.5133999999989</v>
      </c>
    </row>
    <row r="7864" spans="1:8">
      <c r="A7864" s="268">
        <v>42332</v>
      </c>
      <c r="B7864" s="269" t="s">
        <v>198</v>
      </c>
      <c r="C7864" s="270">
        <v>2869.1741499999998</v>
      </c>
      <c r="D7864" s="270">
        <v>1257.2842999999998</v>
      </c>
      <c r="E7864" s="270">
        <v>427.16579999999999</v>
      </c>
      <c r="F7864" s="270">
        <v>37.109299999999998</v>
      </c>
      <c r="G7864" s="270">
        <v>523.39599999999996</v>
      </c>
      <c r="H7864" s="270">
        <v>5114.1295499999997</v>
      </c>
    </row>
    <row r="7865" spans="1:8">
      <c r="A7865" s="268">
        <v>42332</v>
      </c>
      <c r="B7865" s="269" t="s">
        <v>199</v>
      </c>
      <c r="C7865" s="270">
        <v>1504.0511999999999</v>
      </c>
      <c r="D7865" s="270">
        <v>659.08150000000001</v>
      </c>
      <c r="E7865" s="270">
        <v>223.92484999999996</v>
      </c>
      <c r="F7865" s="270">
        <v>19.453099999999999</v>
      </c>
      <c r="G7865" s="270">
        <v>274.3698</v>
      </c>
      <c r="H7865" s="270">
        <v>2680.8804499999997</v>
      </c>
    </row>
    <row r="7866" spans="1:8">
      <c r="A7866" s="268">
        <v>42332</v>
      </c>
      <c r="B7866" s="269" t="s">
        <v>200</v>
      </c>
      <c r="C7866" s="270">
        <v>422.82569999999998</v>
      </c>
      <c r="D7866" s="270">
        <v>185.28385</v>
      </c>
      <c r="E7866" s="270">
        <v>62.951000000000001</v>
      </c>
      <c r="F7866" s="270">
        <v>5.4688999999999997</v>
      </c>
      <c r="G7866" s="270">
        <v>77.132400000000004</v>
      </c>
      <c r="H7866" s="270">
        <v>753.66184999999996</v>
      </c>
    </row>
    <row r="7867" spans="1:8">
      <c r="A7867" s="268">
        <v>42332</v>
      </c>
      <c r="B7867" s="269" t="s">
        <v>201</v>
      </c>
      <c r="C7867" s="270">
        <v>30.202199999999998</v>
      </c>
      <c r="D7867" s="270">
        <v>13.234500000000001</v>
      </c>
      <c r="E7867" s="270">
        <v>4.4965000000000002</v>
      </c>
      <c r="F7867" s="270">
        <v>0.39100000000000001</v>
      </c>
      <c r="G7867" s="270">
        <v>5.5096999999999996</v>
      </c>
      <c r="H7867" s="270">
        <v>53.833899999999993</v>
      </c>
    </row>
    <row r="7868" spans="1:8">
      <c r="A7868" s="268">
        <v>42332</v>
      </c>
      <c r="B7868" s="269" t="s">
        <v>202</v>
      </c>
      <c r="C7868" s="270">
        <v>0</v>
      </c>
      <c r="D7868" s="270">
        <v>0</v>
      </c>
      <c r="E7868" s="270">
        <v>0</v>
      </c>
      <c r="F7868" s="270">
        <v>0</v>
      </c>
      <c r="G7868" s="270">
        <v>0</v>
      </c>
      <c r="H7868" s="270">
        <v>0</v>
      </c>
    </row>
    <row r="7869" spans="1:8">
      <c r="A7869" s="268">
        <v>42332</v>
      </c>
      <c r="B7869" s="269" t="s">
        <v>203</v>
      </c>
      <c r="C7869" s="270">
        <v>0</v>
      </c>
      <c r="D7869" s="270">
        <v>0</v>
      </c>
      <c r="E7869" s="270">
        <v>0</v>
      </c>
      <c r="F7869" s="270">
        <v>0</v>
      </c>
      <c r="G7869" s="270">
        <v>0</v>
      </c>
      <c r="H7869" s="270">
        <v>0</v>
      </c>
    </row>
    <row r="7870" spans="1:8">
      <c r="A7870" s="268">
        <v>42332</v>
      </c>
      <c r="B7870" s="269" t="s">
        <v>204</v>
      </c>
      <c r="C7870" s="270">
        <v>0</v>
      </c>
      <c r="D7870" s="270">
        <v>0</v>
      </c>
      <c r="E7870" s="270">
        <v>0</v>
      </c>
      <c r="F7870" s="270">
        <v>0</v>
      </c>
      <c r="G7870" s="270">
        <v>0</v>
      </c>
      <c r="H7870" s="270">
        <v>0</v>
      </c>
    </row>
    <row r="7871" spans="1:8">
      <c r="A7871" s="268">
        <v>42332</v>
      </c>
      <c r="B7871" s="269" t="s">
        <v>205</v>
      </c>
      <c r="C7871" s="270">
        <v>0</v>
      </c>
      <c r="D7871" s="270">
        <v>0</v>
      </c>
      <c r="E7871" s="270">
        <v>0</v>
      </c>
      <c r="F7871" s="270">
        <v>0</v>
      </c>
      <c r="G7871" s="270">
        <v>0</v>
      </c>
      <c r="H7871" s="270">
        <v>0</v>
      </c>
    </row>
    <row r="7872" spans="1:8">
      <c r="A7872" s="268">
        <v>42332</v>
      </c>
      <c r="B7872" s="269" t="s">
        <v>71</v>
      </c>
      <c r="C7872" s="270">
        <v>0</v>
      </c>
      <c r="D7872" s="270">
        <v>0</v>
      </c>
      <c r="E7872" s="270">
        <v>0</v>
      </c>
      <c r="F7872" s="270">
        <v>0</v>
      </c>
      <c r="G7872" s="270">
        <v>0</v>
      </c>
      <c r="H7872" s="270">
        <v>0</v>
      </c>
    </row>
    <row r="7873" spans="1:8">
      <c r="A7873" s="268">
        <v>42332</v>
      </c>
      <c r="B7873" s="269" t="s">
        <v>206</v>
      </c>
      <c r="C7873" s="270">
        <v>0</v>
      </c>
      <c r="D7873" s="270">
        <v>0</v>
      </c>
      <c r="E7873" s="270">
        <v>0</v>
      </c>
      <c r="F7873" s="270">
        <v>0</v>
      </c>
      <c r="G7873" s="270">
        <v>0</v>
      </c>
      <c r="H7873" s="270">
        <v>0</v>
      </c>
    </row>
    <row r="7874" spans="1:8">
      <c r="A7874" s="268">
        <v>42333</v>
      </c>
      <c r="B7874" s="269" t="s">
        <v>185</v>
      </c>
      <c r="C7874" s="270">
        <v>0</v>
      </c>
      <c r="D7874" s="270">
        <v>0</v>
      </c>
      <c r="E7874" s="270">
        <v>0</v>
      </c>
      <c r="F7874" s="270">
        <v>0</v>
      </c>
      <c r="G7874" s="270">
        <v>0</v>
      </c>
      <c r="H7874" s="270">
        <v>0</v>
      </c>
    </row>
    <row r="7875" spans="1:8">
      <c r="A7875" s="268">
        <v>42333</v>
      </c>
      <c r="B7875" s="269" t="s">
        <v>186</v>
      </c>
      <c r="C7875" s="270">
        <v>0</v>
      </c>
      <c r="D7875" s="270">
        <v>0</v>
      </c>
      <c r="E7875" s="270">
        <v>0</v>
      </c>
      <c r="F7875" s="270">
        <v>0</v>
      </c>
      <c r="G7875" s="270">
        <v>0</v>
      </c>
      <c r="H7875" s="270">
        <v>0</v>
      </c>
    </row>
    <row r="7876" spans="1:8">
      <c r="A7876" s="268">
        <v>42333</v>
      </c>
      <c r="B7876" s="269" t="s">
        <v>187</v>
      </c>
      <c r="C7876" s="270">
        <v>0</v>
      </c>
      <c r="D7876" s="270">
        <v>0</v>
      </c>
      <c r="E7876" s="270">
        <v>0</v>
      </c>
      <c r="F7876" s="270">
        <v>0</v>
      </c>
      <c r="G7876" s="270">
        <v>0</v>
      </c>
      <c r="H7876" s="270">
        <v>0</v>
      </c>
    </row>
    <row r="7877" spans="1:8">
      <c r="A7877" s="268">
        <v>42333</v>
      </c>
      <c r="B7877" s="269" t="s">
        <v>188</v>
      </c>
      <c r="C7877" s="270">
        <v>0</v>
      </c>
      <c r="D7877" s="270">
        <v>0</v>
      </c>
      <c r="E7877" s="270">
        <v>0</v>
      </c>
      <c r="F7877" s="270">
        <v>0</v>
      </c>
      <c r="G7877" s="270">
        <v>0</v>
      </c>
      <c r="H7877" s="270">
        <v>0</v>
      </c>
    </row>
    <row r="7878" spans="1:8">
      <c r="A7878" s="268">
        <v>42333</v>
      </c>
      <c r="B7878" s="269" t="s">
        <v>189</v>
      </c>
      <c r="C7878" s="270">
        <v>0</v>
      </c>
      <c r="D7878" s="270">
        <v>0</v>
      </c>
      <c r="E7878" s="270">
        <v>0</v>
      </c>
      <c r="F7878" s="270">
        <v>0</v>
      </c>
      <c r="G7878" s="270">
        <v>0</v>
      </c>
      <c r="H7878" s="270">
        <v>0</v>
      </c>
    </row>
    <row r="7879" spans="1:8">
      <c r="A7879" s="268">
        <v>42333</v>
      </c>
      <c r="B7879" s="269" t="s">
        <v>190</v>
      </c>
      <c r="C7879" s="270">
        <v>0</v>
      </c>
      <c r="D7879" s="270">
        <v>0</v>
      </c>
      <c r="E7879" s="270">
        <v>0</v>
      </c>
      <c r="F7879" s="270">
        <v>0</v>
      </c>
      <c r="G7879" s="270">
        <v>0</v>
      </c>
      <c r="H7879" s="270">
        <v>0</v>
      </c>
    </row>
    <row r="7880" spans="1:8">
      <c r="A7880" s="268">
        <v>42333</v>
      </c>
      <c r="B7880" s="269" t="s">
        <v>191</v>
      </c>
      <c r="C7880" s="270">
        <v>0</v>
      </c>
      <c r="D7880" s="270">
        <v>0</v>
      </c>
      <c r="E7880" s="270">
        <v>0</v>
      </c>
      <c r="F7880" s="270">
        <v>0</v>
      </c>
      <c r="G7880" s="270">
        <v>0</v>
      </c>
      <c r="H7880" s="270">
        <v>0</v>
      </c>
    </row>
    <row r="7881" spans="1:8">
      <c r="A7881" s="268">
        <v>42333</v>
      </c>
      <c r="B7881" s="269" t="s">
        <v>192</v>
      </c>
      <c r="C7881" s="270">
        <v>169.13045</v>
      </c>
      <c r="D7881" s="270">
        <v>74.113199999999992</v>
      </c>
      <c r="E7881" s="270">
        <v>25.180399999999999</v>
      </c>
      <c r="F7881" s="270">
        <v>2.1879</v>
      </c>
      <c r="G7881" s="270">
        <v>30.852449999999997</v>
      </c>
      <c r="H7881" s="270">
        <v>301.46439999999996</v>
      </c>
    </row>
    <row r="7882" spans="1:8">
      <c r="A7882" s="268">
        <v>42333</v>
      </c>
      <c r="B7882" s="269" t="s">
        <v>193</v>
      </c>
      <c r="C7882" s="270">
        <v>1636.9393499999999</v>
      </c>
      <c r="D7882" s="270">
        <v>717.31330000000003</v>
      </c>
      <c r="E7882" s="270">
        <v>243.70944999999998</v>
      </c>
      <c r="F7882" s="270">
        <v>21.171800000000001</v>
      </c>
      <c r="G7882" s="270">
        <v>298.61095</v>
      </c>
      <c r="H7882" s="270">
        <v>2917.7448499999996</v>
      </c>
    </row>
    <row r="7883" spans="1:8">
      <c r="A7883" s="268">
        <v>42333</v>
      </c>
      <c r="B7883" s="269" t="s">
        <v>65</v>
      </c>
      <c r="C7883" s="270">
        <v>5158.4732000000004</v>
      </c>
      <c r="D7883" s="270">
        <v>2260.4645</v>
      </c>
      <c r="E7883" s="270">
        <v>767.99879999999996</v>
      </c>
      <c r="F7883" s="270">
        <v>66.719049999999996</v>
      </c>
      <c r="G7883" s="270">
        <v>941.01119999999992</v>
      </c>
      <c r="H7883" s="270">
        <v>9194.6667500000003</v>
      </c>
    </row>
    <row r="7884" spans="1:8">
      <c r="A7884" s="268">
        <v>42333</v>
      </c>
      <c r="B7884" s="269" t="s">
        <v>194</v>
      </c>
      <c r="C7884" s="270">
        <v>8311.5447999999997</v>
      </c>
      <c r="D7884" s="270">
        <v>3642.1531000000004</v>
      </c>
      <c r="E7884" s="270">
        <v>1237.43085</v>
      </c>
      <c r="F7884" s="270">
        <v>107.50035</v>
      </c>
      <c r="G7884" s="270">
        <v>1516.19685</v>
      </c>
      <c r="H7884" s="270">
        <v>14814.825949999999</v>
      </c>
    </row>
    <row r="7885" spans="1:8">
      <c r="A7885" s="268">
        <v>42333</v>
      </c>
      <c r="B7885" s="269" t="s">
        <v>195</v>
      </c>
      <c r="C7885" s="270">
        <v>8577.3210999999992</v>
      </c>
      <c r="D7885" s="270">
        <v>3758.6175499999999</v>
      </c>
      <c r="E7885" s="270">
        <v>1277.0000500000001</v>
      </c>
      <c r="F7885" s="270">
        <v>110.93774999999998</v>
      </c>
      <c r="G7885" s="270">
        <v>1564.6791499999999</v>
      </c>
      <c r="H7885" s="270">
        <v>15288.5556</v>
      </c>
    </row>
    <row r="7886" spans="1:8">
      <c r="A7886" s="268">
        <v>42333</v>
      </c>
      <c r="B7886" s="269" t="s">
        <v>196</v>
      </c>
      <c r="C7886" s="270">
        <v>6191.3761999999997</v>
      </c>
      <c r="D7886" s="270">
        <v>2713.0861</v>
      </c>
      <c r="E7886" s="270">
        <v>921.77824999999996</v>
      </c>
      <c r="F7886" s="270">
        <v>80.078499999999991</v>
      </c>
      <c r="G7886" s="270">
        <v>1129.4340999999999</v>
      </c>
      <c r="H7886" s="270">
        <v>11035.753149999999</v>
      </c>
    </row>
    <row r="7887" spans="1:8">
      <c r="A7887" s="268">
        <v>42333</v>
      </c>
      <c r="B7887" s="269" t="s">
        <v>197</v>
      </c>
      <c r="C7887" s="270">
        <v>3358.4434999999999</v>
      </c>
      <c r="D7887" s="270">
        <v>1471.6840500000001</v>
      </c>
      <c r="E7887" s="270">
        <v>500.00824999999998</v>
      </c>
      <c r="F7887" s="270">
        <v>43.437550000000002</v>
      </c>
      <c r="G7887" s="270">
        <v>612.64940000000001</v>
      </c>
      <c r="H7887" s="270">
        <v>5986.2227500000008</v>
      </c>
    </row>
    <row r="7888" spans="1:8">
      <c r="A7888" s="268">
        <v>42333</v>
      </c>
      <c r="B7888" s="269" t="s">
        <v>198</v>
      </c>
      <c r="C7888" s="270">
        <v>1655.0605</v>
      </c>
      <c r="D7888" s="270">
        <v>725.25400000000002</v>
      </c>
      <c r="E7888" s="270">
        <v>246.40735000000001</v>
      </c>
      <c r="F7888" s="270">
        <v>21.406400000000001</v>
      </c>
      <c r="G7888" s="270">
        <v>301.91744999999997</v>
      </c>
      <c r="H7888" s="270">
        <v>2950.0457000000001</v>
      </c>
    </row>
    <row r="7889" spans="1:8">
      <c r="A7889" s="268">
        <v>42333</v>
      </c>
      <c r="B7889" s="269" t="s">
        <v>199</v>
      </c>
      <c r="C7889" s="270">
        <v>1026.86205</v>
      </c>
      <c r="D7889" s="270">
        <v>449.97555</v>
      </c>
      <c r="E7889" s="270">
        <v>152.88015000000001</v>
      </c>
      <c r="F7889" s="270">
        <v>13.28125</v>
      </c>
      <c r="G7889" s="270">
        <v>187.32044999999999</v>
      </c>
      <c r="H7889" s="270">
        <v>1830.31945</v>
      </c>
    </row>
    <row r="7890" spans="1:8">
      <c r="A7890" s="268">
        <v>42333</v>
      </c>
      <c r="B7890" s="269" t="s">
        <v>200</v>
      </c>
      <c r="C7890" s="270">
        <v>368.46224999999998</v>
      </c>
      <c r="D7890" s="270">
        <v>161.46174999999999</v>
      </c>
      <c r="E7890" s="270">
        <v>54.857299999999995</v>
      </c>
      <c r="F7890" s="270">
        <v>4.7659500000000001</v>
      </c>
      <c r="G7890" s="270">
        <v>67.21544999999999</v>
      </c>
      <c r="H7890" s="270">
        <v>656.7627</v>
      </c>
    </row>
    <row r="7891" spans="1:8">
      <c r="A7891" s="268">
        <v>42333</v>
      </c>
      <c r="B7891" s="269" t="s">
        <v>201</v>
      </c>
      <c r="C7891" s="270">
        <v>36.2423</v>
      </c>
      <c r="D7891" s="270">
        <v>15.881400000000001</v>
      </c>
      <c r="E7891" s="270">
        <v>5.3957999999999995</v>
      </c>
      <c r="F7891" s="270">
        <v>0.46835000000000004</v>
      </c>
      <c r="G7891" s="270">
        <v>6.6112999999999991</v>
      </c>
      <c r="H7891" s="270">
        <v>64.599150000000009</v>
      </c>
    </row>
    <row r="7892" spans="1:8">
      <c r="A7892" s="268">
        <v>42333</v>
      </c>
      <c r="B7892" s="269" t="s">
        <v>202</v>
      </c>
      <c r="C7892" s="270">
        <v>0</v>
      </c>
      <c r="D7892" s="270">
        <v>0</v>
      </c>
      <c r="E7892" s="270">
        <v>0</v>
      </c>
      <c r="F7892" s="270">
        <v>0</v>
      </c>
      <c r="G7892" s="270">
        <v>0</v>
      </c>
      <c r="H7892" s="270">
        <v>0</v>
      </c>
    </row>
    <row r="7893" spans="1:8">
      <c r="A7893" s="268">
        <v>42333</v>
      </c>
      <c r="B7893" s="269" t="s">
        <v>203</v>
      </c>
      <c r="C7893" s="270">
        <v>0</v>
      </c>
      <c r="D7893" s="270">
        <v>0</v>
      </c>
      <c r="E7893" s="270">
        <v>0</v>
      </c>
      <c r="F7893" s="270">
        <v>0</v>
      </c>
      <c r="G7893" s="270">
        <v>0</v>
      </c>
      <c r="H7893" s="270">
        <v>0</v>
      </c>
    </row>
    <row r="7894" spans="1:8">
      <c r="A7894" s="268">
        <v>42333</v>
      </c>
      <c r="B7894" s="269" t="s">
        <v>204</v>
      </c>
      <c r="C7894" s="270">
        <v>0</v>
      </c>
      <c r="D7894" s="270">
        <v>0</v>
      </c>
      <c r="E7894" s="270">
        <v>0</v>
      </c>
      <c r="F7894" s="270">
        <v>0</v>
      </c>
      <c r="G7894" s="270">
        <v>0</v>
      </c>
      <c r="H7894" s="270">
        <v>0</v>
      </c>
    </row>
    <row r="7895" spans="1:8">
      <c r="A7895" s="268">
        <v>42333</v>
      </c>
      <c r="B7895" s="269" t="s">
        <v>205</v>
      </c>
      <c r="C7895" s="270">
        <v>0</v>
      </c>
      <c r="D7895" s="270">
        <v>0</v>
      </c>
      <c r="E7895" s="270">
        <v>0</v>
      </c>
      <c r="F7895" s="270">
        <v>0</v>
      </c>
      <c r="G7895" s="270">
        <v>0</v>
      </c>
      <c r="H7895" s="270">
        <v>0</v>
      </c>
    </row>
    <row r="7896" spans="1:8">
      <c r="A7896" s="268">
        <v>42333</v>
      </c>
      <c r="B7896" s="269" t="s">
        <v>71</v>
      </c>
      <c r="C7896" s="270">
        <v>0</v>
      </c>
      <c r="D7896" s="270">
        <v>0</v>
      </c>
      <c r="E7896" s="270">
        <v>0</v>
      </c>
      <c r="F7896" s="270">
        <v>0</v>
      </c>
      <c r="G7896" s="270">
        <v>0</v>
      </c>
      <c r="H7896" s="270">
        <v>0</v>
      </c>
    </row>
    <row r="7897" spans="1:8">
      <c r="A7897" s="268">
        <v>42333</v>
      </c>
      <c r="B7897" s="269" t="s">
        <v>206</v>
      </c>
      <c r="C7897" s="270">
        <v>0</v>
      </c>
      <c r="D7897" s="270">
        <v>0</v>
      </c>
      <c r="E7897" s="270">
        <v>0</v>
      </c>
      <c r="F7897" s="270">
        <v>0</v>
      </c>
      <c r="G7897" s="270">
        <v>0</v>
      </c>
      <c r="H7897" s="270">
        <v>0</v>
      </c>
    </row>
    <row r="7898" spans="1:8">
      <c r="A7898" s="268">
        <v>42334</v>
      </c>
      <c r="B7898" s="269" t="s">
        <v>185</v>
      </c>
      <c r="C7898" s="270">
        <v>0</v>
      </c>
      <c r="D7898" s="270">
        <v>0</v>
      </c>
      <c r="E7898" s="270">
        <v>0</v>
      </c>
      <c r="F7898" s="270">
        <v>0</v>
      </c>
      <c r="G7898" s="270">
        <v>0</v>
      </c>
      <c r="H7898" s="270">
        <v>0</v>
      </c>
    </row>
    <row r="7899" spans="1:8">
      <c r="A7899" s="268">
        <v>42334</v>
      </c>
      <c r="B7899" s="269" t="s">
        <v>186</v>
      </c>
      <c r="C7899" s="270">
        <v>0</v>
      </c>
      <c r="D7899" s="270">
        <v>0</v>
      </c>
      <c r="E7899" s="270">
        <v>0</v>
      </c>
      <c r="F7899" s="270">
        <v>0</v>
      </c>
      <c r="G7899" s="270">
        <v>0</v>
      </c>
      <c r="H7899" s="270">
        <v>0</v>
      </c>
    </row>
    <row r="7900" spans="1:8">
      <c r="A7900" s="268">
        <v>42334</v>
      </c>
      <c r="B7900" s="269" t="s">
        <v>187</v>
      </c>
      <c r="C7900" s="270">
        <v>0</v>
      </c>
      <c r="D7900" s="270">
        <v>0</v>
      </c>
      <c r="E7900" s="270">
        <v>0</v>
      </c>
      <c r="F7900" s="270">
        <v>0</v>
      </c>
      <c r="G7900" s="270">
        <v>0</v>
      </c>
      <c r="H7900" s="270">
        <v>0</v>
      </c>
    </row>
    <row r="7901" spans="1:8">
      <c r="A7901" s="268">
        <v>42334</v>
      </c>
      <c r="B7901" s="269" t="s">
        <v>188</v>
      </c>
      <c r="C7901" s="270">
        <v>0</v>
      </c>
      <c r="D7901" s="270">
        <v>0</v>
      </c>
      <c r="E7901" s="270">
        <v>0</v>
      </c>
      <c r="F7901" s="270">
        <v>0</v>
      </c>
      <c r="G7901" s="270">
        <v>0</v>
      </c>
      <c r="H7901" s="270">
        <v>0</v>
      </c>
    </row>
    <row r="7902" spans="1:8">
      <c r="A7902" s="268">
        <v>42334</v>
      </c>
      <c r="B7902" s="269" t="s">
        <v>189</v>
      </c>
      <c r="C7902" s="270">
        <v>0</v>
      </c>
      <c r="D7902" s="270">
        <v>0</v>
      </c>
      <c r="E7902" s="270">
        <v>0</v>
      </c>
      <c r="F7902" s="270">
        <v>0</v>
      </c>
      <c r="G7902" s="270">
        <v>0</v>
      </c>
      <c r="H7902" s="270">
        <v>0</v>
      </c>
    </row>
    <row r="7903" spans="1:8">
      <c r="A7903" s="268">
        <v>42334</v>
      </c>
      <c r="B7903" s="269" t="s">
        <v>190</v>
      </c>
      <c r="C7903" s="270">
        <v>0</v>
      </c>
      <c r="D7903" s="270">
        <v>0</v>
      </c>
      <c r="E7903" s="270">
        <v>0</v>
      </c>
      <c r="F7903" s="270">
        <v>0</v>
      </c>
      <c r="G7903" s="270">
        <v>0</v>
      </c>
      <c r="H7903" s="270">
        <v>0</v>
      </c>
    </row>
    <row r="7904" spans="1:8">
      <c r="A7904" s="268">
        <v>42334</v>
      </c>
      <c r="B7904" s="269" t="s">
        <v>191</v>
      </c>
      <c r="C7904" s="270">
        <v>0</v>
      </c>
      <c r="D7904" s="270">
        <v>0</v>
      </c>
      <c r="E7904" s="270">
        <v>0</v>
      </c>
      <c r="F7904" s="270">
        <v>0</v>
      </c>
      <c r="G7904" s="270">
        <v>0</v>
      </c>
      <c r="H7904" s="270">
        <v>0</v>
      </c>
    </row>
    <row r="7905" spans="1:8">
      <c r="A7905" s="268">
        <v>42334</v>
      </c>
      <c r="B7905" s="269" t="s">
        <v>192</v>
      </c>
      <c r="C7905" s="270">
        <v>24.161249999999999</v>
      </c>
      <c r="D7905" s="270">
        <v>10.5876</v>
      </c>
      <c r="E7905" s="270">
        <v>3.5972</v>
      </c>
      <c r="F7905" s="270">
        <v>0.31279999999999997</v>
      </c>
      <c r="G7905" s="270">
        <v>4.4072499999999994</v>
      </c>
      <c r="H7905" s="270">
        <v>43.066099999999999</v>
      </c>
    </row>
    <row r="7906" spans="1:8">
      <c r="A7906" s="268">
        <v>42334</v>
      </c>
      <c r="B7906" s="269" t="s">
        <v>193</v>
      </c>
      <c r="C7906" s="270">
        <v>1147.67</v>
      </c>
      <c r="D7906" s="270">
        <v>502.91354999999999</v>
      </c>
      <c r="E7906" s="270">
        <v>170.86615</v>
      </c>
      <c r="F7906" s="270">
        <v>14.84355</v>
      </c>
      <c r="G7906" s="270">
        <v>209.35839999999999</v>
      </c>
      <c r="H7906" s="270">
        <v>2045.6516500000002</v>
      </c>
    </row>
    <row r="7907" spans="1:8">
      <c r="A7907" s="268">
        <v>42334</v>
      </c>
      <c r="B7907" s="269" t="s">
        <v>65</v>
      </c>
      <c r="C7907" s="270">
        <v>4367.1852499999995</v>
      </c>
      <c r="D7907" s="270">
        <v>1913.7189000000001</v>
      </c>
      <c r="E7907" s="270">
        <v>650.19049999999993</v>
      </c>
      <c r="F7907" s="270">
        <v>56.484199999999994</v>
      </c>
      <c r="G7907" s="270">
        <v>796.66419999999994</v>
      </c>
      <c r="H7907" s="270">
        <v>7784.2430500000009</v>
      </c>
    </row>
    <row r="7908" spans="1:8">
      <c r="A7908" s="268">
        <v>42334</v>
      </c>
      <c r="B7908" s="269" t="s">
        <v>194</v>
      </c>
      <c r="C7908" s="270">
        <v>5937.6801000000005</v>
      </c>
      <c r="D7908" s="270">
        <v>2601.9162999999999</v>
      </c>
      <c r="E7908" s="270">
        <v>884.00765000000001</v>
      </c>
      <c r="F7908" s="270">
        <v>76.797499999999999</v>
      </c>
      <c r="G7908" s="270">
        <v>1083.155</v>
      </c>
      <c r="H7908" s="270">
        <v>10583.556549999999</v>
      </c>
    </row>
    <row r="7909" spans="1:8">
      <c r="A7909" s="268">
        <v>42334</v>
      </c>
      <c r="B7909" s="269" t="s">
        <v>195</v>
      </c>
      <c r="C7909" s="270">
        <v>6898.0985000000001</v>
      </c>
      <c r="D7909" s="270">
        <v>3022.7750999999998</v>
      </c>
      <c r="E7909" s="270">
        <v>1026.9955</v>
      </c>
      <c r="F7909" s="270">
        <v>89.219399999999993</v>
      </c>
      <c r="G7909" s="270">
        <v>1258.3552999999999</v>
      </c>
      <c r="H7909" s="270">
        <v>12295.443799999999</v>
      </c>
    </row>
    <row r="7910" spans="1:8">
      <c r="A7910" s="268">
        <v>42334</v>
      </c>
      <c r="B7910" s="269" t="s">
        <v>196</v>
      </c>
      <c r="C7910" s="270">
        <v>9712.9100499999986</v>
      </c>
      <c r="D7910" s="270">
        <v>4256.2372999999998</v>
      </c>
      <c r="E7910" s="270">
        <v>1446.0676000000001</v>
      </c>
      <c r="F7910" s="270">
        <v>125.62574999999998</v>
      </c>
      <c r="G7910" s="270">
        <v>1771.8343499999999</v>
      </c>
      <c r="H7910" s="270">
        <v>17312.675049999994</v>
      </c>
    </row>
    <row r="7911" spans="1:8">
      <c r="A7911" s="268">
        <v>42334</v>
      </c>
      <c r="B7911" s="269" t="s">
        <v>197</v>
      </c>
      <c r="C7911" s="270">
        <v>9779.3536999999997</v>
      </c>
      <c r="D7911" s="270">
        <v>4285.3531999999996</v>
      </c>
      <c r="E7911" s="270">
        <v>1455.9599000000001</v>
      </c>
      <c r="F7911" s="270">
        <v>126.4851</v>
      </c>
      <c r="G7911" s="270">
        <v>1783.9553500000002</v>
      </c>
      <c r="H7911" s="270">
        <v>17431.107250000001</v>
      </c>
    </row>
    <row r="7912" spans="1:8">
      <c r="A7912" s="268">
        <v>42334</v>
      </c>
      <c r="B7912" s="269" t="s">
        <v>198</v>
      </c>
      <c r="C7912" s="270">
        <v>6426.9503000000004</v>
      </c>
      <c r="D7912" s="270">
        <v>2816.3160499999999</v>
      </c>
      <c r="E7912" s="270">
        <v>956.85095000000001</v>
      </c>
      <c r="F7912" s="270">
        <v>83.124899999999997</v>
      </c>
      <c r="G7912" s="270">
        <v>1172.4075500000001</v>
      </c>
      <c r="H7912" s="270">
        <v>11455.64975</v>
      </c>
    </row>
    <row r="7913" spans="1:8">
      <c r="A7913" s="268">
        <v>42334</v>
      </c>
      <c r="B7913" s="269" t="s">
        <v>199</v>
      </c>
      <c r="C7913" s="270">
        <v>5164.5132999999996</v>
      </c>
      <c r="D7913" s="270">
        <v>2263.1113999999998</v>
      </c>
      <c r="E7913" s="270">
        <v>768.8981</v>
      </c>
      <c r="F7913" s="270">
        <v>66.797249999999991</v>
      </c>
      <c r="G7913" s="270">
        <v>942.11364999999989</v>
      </c>
      <c r="H7913" s="270">
        <v>9205.4336999999978</v>
      </c>
    </row>
    <row r="7914" spans="1:8">
      <c r="A7914" s="268">
        <v>42334</v>
      </c>
      <c r="B7914" s="269" t="s">
        <v>200</v>
      </c>
      <c r="C7914" s="270">
        <v>1365.1229499999999</v>
      </c>
      <c r="D7914" s="270">
        <v>598.20280000000002</v>
      </c>
      <c r="E7914" s="270">
        <v>203.24095</v>
      </c>
      <c r="F7914" s="270">
        <v>17.656199999999998</v>
      </c>
      <c r="G7914" s="270">
        <v>249.02619999999999</v>
      </c>
      <c r="H7914" s="270">
        <v>2433.2490999999995</v>
      </c>
    </row>
    <row r="7915" spans="1:8">
      <c r="A7915" s="268">
        <v>42334</v>
      </c>
      <c r="B7915" s="269" t="s">
        <v>201</v>
      </c>
      <c r="C7915" s="270">
        <v>66.443649999999991</v>
      </c>
      <c r="D7915" s="270">
        <v>29.115899999999996</v>
      </c>
      <c r="E7915" s="270">
        <v>9.8923000000000005</v>
      </c>
      <c r="F7915" s="270">
        <v>0.85934999999999984</v>
      </c>
      <c r="G7915" s="270">
        <v>12.120999999999999</v>
      </c>
      <c r="H7915" s="270">
        <v>118.43219999999999</v>
      </c>
    </row>
    <row r="7916" spans="1:8">
      <c r="A7916" s="268">
        <v>42334</v>
      </c>
      <c r="B7916" s="269" t="s">
        <v>202</v>
      </c>
      <c r="C7916" s="270">
        <v>0</v>
      </c>
      <c r="D7916" s="270">
        <v>0</v>
      </c>
      <c r="E7916" s="270">
        <v>0</v>
      </c>
      <c r="F7916" s="270">
        <v>0</v>
      </c>
      <c r="G7916" s="270">
        <v>0</v>
      </c>
      <c r="H7916" s="270">
        <v>0</v>
      </c>
    </row>
    <row r="7917" spans="1:8">
      <c r="A7917" s="268">
        <v>42334</v>
      </c>
      <c r="B7917" s="269" t="s">
        <v>203</v>
      </c>
      <c r="C7917" s="270">
        <v>0</v>
      </c>
      <c r="D7917" s="270">
        <v>0</v>
      </c>
      <c r="E7917" s="270">
        <v>0</v>
      </c>
      <c r="F7917" s="270">
        <v>0</v>
      </c>
      <c r="G7917" s="270">
        <v>0</v>
      </c>
      <c r="H7917" s="270">
        <v>0</v>
      </c>
    </row>
    <row r="7918" spans="1:8">
      <c r="A7918" s="268">
        <v>42334</v>
      </c>
      <c r="B7918" s="269" t="s">
        <v>204</v>
      </c>
      <c r="C7918" s="270">
        <v>0</v>
      </c>
      <c r="D7918" s="270">
        <v>0</v>
      </c>
      <c r="E7918" s="270">
        <v>0</v>
      </c>
      <c r="F7918" s="270">
        <v>0</v>
      </c>
      <c r="G7918" s="270">
        <v>0</v>
      </c>
      <c r="H7918" s="270">
        <v>0</v>
      </c>
    </row>
    <row r="7919" spans="1:8">
      <c r="A7919" s="268">
        <v>42334</v>
      </c>
      <c r="B7919" s="269" t="s">
        <v>205</v>
      </c>
      <c r="C7919" s="270">
        <v>0</v>
      </c>
      <c r="D7919" s="270">
        <v>0</v>
      </c>
      <c r="E7919" s="270">
        <v>0</v>
      </c>
      <c r="F7919" s="270">
        <v>0</v>
      </c>
      <c r="G7919" s="270">
        <v>0</v>
      </c>
      <c r="H7919" s="270">
        <v>0</v>
      </c>
    </row>
    <row r="7920" spans="1:8">
      <c r="A7920" s="268">
        <v>42334</v>
      </c>
      <c r="B7920" s="269" t="s">
        <v>71</v>
      </c>
      <c r="C7920" s="270">
        <v>0</v>
      </c>
      <c r="D7920" s="270">
        <v>0</v>
      </c>
      <c r="E7920" s="270">
        <v>0</v>
      </c>
      <c r="F7920" s="270">
        <v>0</v>
      </c>
      <c r="G7920" s="270">
        <v>0</v>
      </c>
      <c r="H7920" s="270">
        <v>0</v>
      </c>
    </row>
    <row r="7921" spans="1:8">
      <c r="A7921" s="268">
        <v>42334</v>
      </c>
      <c r="B7921" s="269" t="s">
        <v>206</v>
      </c>
      <c r="C7921" s="270">
        <v>0</v>
      </c>
      <c r="D7921" s="270">
        <v>0</v>
      </c>
      <c r="E7921" s="270">
        <v>0</v>
      </c>
      <c r="F7921" s="270">
        <v>0</v>
      </c>
      <c r="G7921" s="270">
        <v>0</v>
      </c>
      <c r="H7921" s="270">
        <v>0</v>
      </c>
    </row>
    <row r="7922" spans="1:8">
      <c r="A7922" s="268">
        <v>42335</v>
      </c>
      <c r="B7922" s="269" t="s">
        <v>185</v>
      </c>
      <c r="C7922" s="270">
        <v>0</v>
      </c>
      <c r="D7922" s="270">
        <v>0</v>
      </c>
      <c r="E7922" s="270">
        <v>0</v>
      </c>
      <c r="F7922" s="270">
        <v>0</v>
      </c>
      <c r="G7922" s="270">
        <v>0</v>
      </c>
      <c r="H7922" s="270">
        <v>0</v>
      </c>
    </row>
    <row r="7923" spans="1:8">
      <c r="A7923" s="268">
        <v>42335</v>
      </c>
      <c r="B7923" s="269" t="s">
        <v>186</v>
      </c>
      <c r="C7923" s="270">
        <v>0</v>
      </c>
      <c r="D7923" s="270">
        <v>0</v>
      </c>
      <c r="E7923" s="270">
        <v>0</v>
      </c>
      <c r="F7923" s="270">
        <v>0</v>
      </c>
      <c r="G7923" s="270">
        <v>0</v>
      </c>
      <c r="H7923" s="270">
        <v>0</v>
      </c>
    </row>
    <row r="7924" spans="1:8">
      <c r="A7924" s="268">
        <v>42335</v>
      </c>
      <c r="B7924" s="269" t="s">
        <v>187</v>
      </c>
      <c r="C7924" s="270">
        <v>0</v>
      </c>
      <c r="D7924" s="270">
        <v>0</v>
      </c>
      <c r="E7924" s="270">
        <v>0</v>
      </c>
      <c r="F7924" s="270">
        <v>0</v>
      </c>
      <c r="G7924" s="270">
        <v>0</v>
      </c>
      <c r="H7924" s="270">
        <v>0</v>
      </c>
    </row>
    <row r="7925" spans="1:8">
      <c r="A7925" s="268">
        <v>42335</v>
      </c>
      <c r="B7925" s="269" t="s">
        <v>188</v>
      </c>
      <c r="C7925" s="270">
        <v>0</v>
      </c>
      <c r="D7925" s="270">
        <v>0</v>
      </c>
      <c r="E7925" s="270">
        <v>0</v>
      </c>
      <c r="F7925" s="270">
        <v>0</v>
      </c>
      <c r="G7925" s="270">
        <v>0</v>
      </c>
      <c r="H7925" s="270">
        <v>0</v>
      </c>
    </row>
    <row r="7926" spans="1:8">
      <c r="A7926" s="268">
        <v>42335</v>
      </c>
      <c r="B7926" s="269" t="s">
        <v>189</v>
      </c>
      <c r="C7926" s="270">
        <v>0</v>
      </c>
      <c r="D7926" s="270">
        <v>0</v>
      </c>
      <c r="E7926" s="270">
        <v>0</v>
      </c>
      <c r="F7926" s="270">
        <v>0</v>
      </c>
      <c r="G7926" s="270">
        <v>0</v>
      </c>
      <c r="H7926" s="270">
        <v>0</v>
      </c>
    </row>
    <row r="7927" spans="1:8">
      <c r="A7927" s="268">
        <v>42335</v>
      </c>
      <c r="B7927" s="269" t="s">
        <v>190</v>
      </c>
      <c r="C7927" s="270">
        <v>0</v>
      </c>
      <c r="D7927" s="270">
        <v>0</v>
      </c>
      <c r="E7927" s="270">
        <v>0</v>
      </c>
      <c r="F7927" s="270">
        <v>0</v>
      </c>
      <c r="G7927" s="270">
        <v>0</v>
      </c>
      <c r="H7927" s="270">
        <v>0</v>
      </c>
    </row>
    <row r="7928" spans="1:8">
      <c r="A7928" s="268">
        <v>42335</v>
      </c>
      <c r="B7928" s="269" t="s">
        <v>191</v>
      </c>
      <c r="C7928" s="270">
        <v>0</v>
      </c>
      <c r="D7928" s="270">
        <v>0</v>
      </c>
      <c r="E7928" s="270">
        <v>0</v>
      </c>
      <c r="F7928" s="270">
        <v>0</v>
      </c>
      <c r="G7928" s="270">
        <v>0</v>
      </c>
      <c r="H7928" s="270">
        <v>0</v>
      </c>
    </row>
    <row r="7929" spans="1:8">
      <c r="A7929" s="268">
        <v>42335</v>
      </c>
      <c r="B7929" s="269" t="s">
        <v>192</v>
      </c>
      <c r="C7929" s="270">
        <v>54.36345</v>
      </c>
      <c r="D7929" s="270">
        <v>23.822099999999999</v>
      </c>
      <c r="E7929" s="270">
        <v>8.0937000000000001</v>
      </c>
      <c r="F7929" s="270">
        <v>0.70294999999999996</v>
      </c>
      <c r="G7929" s="270">
        <v>9.9169499999999999</v>
      </c>
      <c r="H7929" s="270">
        <v>96.899150000000006</v>
      </c>
    </row>
    <row r="7930" spans="1:8">
      <c r="A7930" s="268">
        <v>42335</v>
      </c>
      <c r="B7930" s="269" t="s">
        <v>193</v>
      </c>
      <c r="C7930" s="270">
        <v>1655.0605</v>
      </c>
      <c r="D7930" s="270">
        <v>725.25400000000002</v>
      </c>
      <c r="E7930" s="270">
        <v>246.40735000000001</v>
      </c>
      <c r="F7930" s="270">
        <v>21.406400000000001</v>
      </c>
      <c r="G7930" s="270">
        <v>301.91744999999997</v>
      </c>
      <c r="H7930" s="270">
        <v>2950.0457000000001</v>
      </c>
    </row>
    <row r="7931" spans="1:8">
      <c r="A7931" s="268">
        <v>42335</v>
      </c>
      <c r="B7931" s="269" t="s">
        <v>65</v>
      </c>
      <c r="C7931" s="270">
        <v>4941.0202499999996</v>
      </c>
      <c r="D7931" s="270">
        <v>2165.1752499999998</v>
      </c>
      <c r="E7931" s="270">
        <v>735.62400000000002</v>
      </c>
      <c r="F7931" s="270">
        <v>63.906399999999998</v>
      </c>
      <c r="G7931" s="270">
        <v>901.34339999999997</v>
      </c>
      <c r="H7931" s="270">
        <v>8807.0692999999992</v>
      </c>
    </row>
    <row r="7932" spans="1:8">
      <c r="A7932" s="268">
        <v>42335</v>
      </c>
      <c r="B7932" s="269" t="s">
        <v>194</v>
      </c>
      <c r="C7932" s="270">
        <v>9555.8598000000002</v>
      </c>
      <c r="D7932" s="270">
        <v>4187.4170499999991</v>
      </c>
      <c r="E7932" s="270">
        <v>1422.6858</v>
      </c>
      <c r="F7932" s="270">
        <v>123.59425</v>
      </c>
      <c r="G7932" s="270">
        <v>1743.1850999999999</v>
      </c>
      <c r="H7932" s="270">
        <v>17032.741999999998</v>
      </c>
    </row>
    <row r="7933" spans="1:8">
      <c r="A7933" s="268">
        <v>42335</v>
      </c>
      <c r="B7933" s="269" t="s">
        <v>195</v>
      </c>
      <c r="C7933" s="270">
        <v>12497.518549999999</v>
      </c>
      <c r="D7933" s="270">
        <v>5476.4641499999998</v>
      </c>
      <c r="E7933" s="270">
        <v>1860.6432000000002</v>
      </c>
      <c r="F7933" s="270">
        <v>161.64109999999999</v>
      </c>
      <c r="G7933" s="270">
        <v>2279.8045499999998</v>
      </c>
      <c r="H7933" s="270">
        <v>22276.071550000001</v>
      </c>
    </row>
    <row r="7934" spans="1:8">
      <c r="A7934" s="268">
        <v>42335</v>
      </c>
      <c r="B7934" s="269" t="s">
        <v>196</v>
      </c>
      <c r="C7934" s="270">
        <v>13808.278049999999</v>
      </c>
      <c r="D7934" s="270">
        <v>6050.8448499999995</v>
      </c>
      <c r="E7934" s="270">
        <v>2055.79045</v>
      </c>
      <c r="F7934" s="270">
        <v>178.59434999999999</v>
      </c>
      <c r="G7934" s="270">
        <v>2518.9137999999998</v>
      </c>
      <c r="H7934" s="270">
        <v>24612.4215</v>
      </c>
    </row>
    <row r="7935" spans="1:8">
      <c r="A7935" s="268">
        <v>42335</v>
      </c>
      <c r="B7935" s="269" t="s">
        <v>197</v>
      </c>
      <c r="C7935" s="270">
        <v>13675.3899</v>
      </c>
      <c r="D7935" s="270">
        <v>5992.6121999999996</v>
      </c>
      <c r="E7935" s="270">
        <v>2036.0058499999998</v>
      </c>
      <c r="F7935" s="270">
        <v>176.87565000000001</v>
      </c>
      <c r="G7935" s="270">
        <v>2494.6718000000001</v>
      </c>
      <c r="H7935" s="270">
        <v>24375.555399999997</v>
      </c>
    </row>
    <row r="7936" spans="1:8">
      <c r="A7936" s="268">
        <v>42335</v>
      </c>
      <c r="B7936" s="269" t="s">
        <v>198</v>
      </c>
      <c r="C7936" s="270">
        <v>10395.471100000001</v>
      </c>
      <c r="D7936" s="270">
        <v>4555.3386999999993</v>
      </c>
      <c r="E7936" s="270">
        <v>1547.6876499999998</v>
      </c>
      <c r="F7936" s="270">
        <v>134.45385000000002</v>
      </c>
      <c r="G7936" s="270">
        <v>1896.3474499999998</v>
      </c>
      <c r="H7936" s="270">
        <v>18529.298750000002</v>
      </c>
    </row>
    <row r="7937" spans="1:8">
      <c r="A7937" s="268">
        <v>42335</v>
      </c>
      <c r="B7937" s="269" t="s">
        <v>199</v>
      </c>
      <c r="C7937" s="270">
        <v>5104.1097499999996</v>
      </c>
      <c r="D7937" s="270">
        <v>2236.6424000000002</v>
      </c>
      <c r="E7937" s="270">
        <v>759.90509999999995</v>
      </c>
      <c r="F7937" s="270">
        <v>66.016099999999994</v>
      </c>
      <c r="G7937" s="270">
        <v>931.09424999999999</v>
      </c>
      <c r="H7937" s="270">
        <v>9097.7675999999992</v>
      </c>
    </row>
    <row r="7938" spans="1:8">
      <c r="A7938" s="268">
        <v>42335</v>
      </c>
      <c r="B7938" s="269" t="s">
        <v>200</v>
      </c>
      <c r="C7938" s="270">
        <v>1606.7371499999999</v>
      </c>
      <c r="D7938" s="270">
        <v>704.0788</v>
      </c>
      <c r="E7938" s="270">
        <v>239.21295000000001</v>
      </c>
      <c r="F7938" s="270">
        <v>20.781649999999999</v>
      </c>
      <c r="G7938" s="270">
        <v>293.10210000000001</v>
      </c>
      <c r="H7938" s="270">
        <v>2863.9126500000002</v>
      </c>
    </row>
    <row r="7939" spans="1:8">
      <c r="A7939" s="268">
        <v>42335</v>
      </c>
      <c r="B7939" s="269" t="s">
        <v>201</v>
      </c>
      <c r="C7939" s="270">
        <v>96.645849999999996</v>
      </c>
      <c r="D7939" s="270">
        <v>42.3504</v>
      </c>
      <c r="E7939" s="270">
        <v>14.3888</v>
      </c>
      <c r="F7939" s="270">
        <v>1.2503500000000001</v>
      </c>
      <c r="G7939" s="270">
        <v>17.629849999999998</v>
      </c>
      <c r="H7939" s="270">
        <v>172.26524999999995</v>
      </c>
    </row>
    <row r="7940" spans="1:8">
      <c r="A7940" s="268">
        <v>42335</v>
      </c>
      <c r="B7940" s="269" t="s">
        <v>202</v>
      </c>
      <c r="C7940" s="270">
        <v>0</v>
      </c>
      <c r="D7940" s="270">
        <v>0</v>
      </c>
      <c r="E7940" s="270">
        <v>0</v>
      </c>
      <c r="F7940" s="270">
        <v>0</v>
      </c>
      <c r="G7940" s="270">
        <v>0</v>
      </c>
      <c r="H7940" s="270">
        <v>0</v>
      </c>
    </row>
    <row r="7941" spans="1:8">
      <c r="A7941" s="268">
        <v>42335</v>
      </c>
      <c r="B7941" s="269" t="s">
        <v>203</v>
      </c>
      <c r="C7941" s="270">
        <v>0</v>
      </c>
      <c r="D7941" s="270">
        <v>0</v>
      </c>
      <c r="E7941" s="270">
        <v>0</v>
      </c>
      <c r="F7941" s="270">
        <v>0</v>
      </c>
      <c r="G7941" s="270">
        <v>0</v>
      </c>
      <c r="H7941" s="270">
        <v>0</v>
      </c>
    </row>
    <row r="7942" spans="1:8">
      <c r="A7942" s="268">
        <v>42335</v>
      </c>
      <c r="B7942" s="269" t="s">
        <v>204</v>
      </c>
      <c r="C7942" s="270">
        <v>0</v>
      </c>
      <c r="D7942" s="270">
        <v>0</v>
      </c>
      <c r="E7942" s="270">
        <v>0</v>
      </c>
      <c r="F7942" s="270">
        <v>0</v>
      </c>
      <c r="G7942" s="270">
        <v>0</v>
      </c>
      <c r="H7942" s="270">
        <v>0</v>
      </c>
    </row>
    <row r="7943" spans="1:8">
      <c r="A7943" s="268">
        <v>42335</v>
      </c>
      <c r="B7943" s="269" t="s">
        <v>205</v>
      </c>
      <c r="C7943" s="270">
        <v>0</v>
      </c>
      <c r="D7943" s="270">
        <v>0</v>
      </c>
      <c r="E7943" s="270">
        <v>0</v>
      </c>
      <c r="F7943" s="270">
        <v>0</v>
      </c>
      <c r="G7943" s="270">
        <v>0</v>
      </c>
      <c r="H7943" s="270">
        <v>0</v>
      </c>
    </row>
    <row r="7944" spans="1:8">
      <c r="A7944" s="268">
        <v>42335</v>
      </c>
      <c r="B7944" s="269" t="s">
        <v>71</v>
      </c>
      <c r="C7944" s="270">
        <v>0</v>
      </c>
      <c r="D7944" s="270">
        <v>0</v>
      </c>
      <c r="E7944" s="270">
        <v>0</v>
      </c>
      <c r="F7944" s="270">
        <v>0</v>
      </c>
      <c r="G7944" s="270">
        <v>0</v>
      </c>
      <c r="H7944" s="270">
        <v>0</v>
      </c>
    </row>
    <row r="7945" spans="1:8">
      <c r="A7945" s="268">
        <v>42335</v>
      </c>
      <c r="B7945" s="269" t="s">
        <v>206</v>
      </c>
      <c r="C7945" s="270">
        <v>0</v>
      </c>
      <c r="D7945" s="270">
        <v>0</v>
      </c>
      <c r="E7945" s="270">
        <v>0</v>
      </c>
      <c r="F7945" s="270">
        <v>0</v>
      </c>
      <c r="G7945" s="270">
        <v>0</v>
      </c>
      <c r="H7945" s="270">
        <v>0</v>
      </c>
    </row>
    <row r="7946" spans="1:8">
      <c r="A7946" s="268">
        <v>42336</v>
      </c>
      <c r="B7946" s="269" t="s">
        <v>185</v>
      </c>
      <c r="C7946" s="270">
        <v>6.0400999999999998</v>
      </c>
      <c r="D7946" s="270">
        <v>2.6469</v>
      </c>
      <c r="E7946" s="270">
        <v>0.89929999999999999</v>
      </c>
      <c r="F7946" s="270">
        <v>7.8199999999999992E-2</v>
      </c>
      <c r="G7946" s="270">
        <v>1.1015999999999999</v>
      </c>
      <c r="H7946" s="270">
        <v>10.766099999999998</v>
      </c>
    </row>
    <row r="7947" spans="1:8">
      <c r="A7947" s="268">
        <v>42336</v>
      </c>
      <c r="B7947" s="269" t="s">
        <v>186</v>
      </c>
      <c r="C7947" s="270">
        <v>0</v>
      </c>
      <c r="D7947" s="270">
        <v>0</v>
      </c>
      <c r="E7947" s="270">
        <v>0</v>
      </c>
      <c r="F7947" s="270">
        <v>0</v>
      </c>
      <c r="G7947" s="270">
        <v>0</v>
      </c>
      <c r="H7947" s="270">
        <v>0</v>
      </c>
    </row>
    <row r="7948" spans="1:8">
      <c r="A7948" s="268">
        <v>42336</v>
      </c>
      <c r="B7948" s="269" t="s">
        <v>187</v>
      </c>
      <c r="C7948" s="270">
        <v>0</v>
      </c>
      <c r="D7948" s="270">
        <v>0</v>
      </c>
      <c r="E7948" s="270">
        <v>0</v>
      </c>
      <c r="F7948" s="270">
        <v>0</v>
      </c>
      <c r="G7948" s="270">
        <v>0</v>
      </c>
      <c r="H7948" s="270">
        <v>0</v>
      </c>
    </row>
    <row r="7949" spans="1:8">
      <c r="A7949" s="268">
        <v>42336</v>
      </c>
      <c r="B7949" s="269" t="s">
        <v>188</v>
      </c>
      <c r="C7949" s="270">
        <v>0</v>
      </c>
      <c r="D7949" s="270">
        <v>0</v>
      </c>
      <c r="E7949" s="270">
        <v>0</v>
      </c>
      <c r="F7949" s="270">
        <v>0</v>
      </c>
      <c r="G7949" s="270">
        <v>0</v>
      </c>
      <c r="H7949" s="270">
        <v>0</v>
      </c>
    </row>
    <row r="7950" spans="1:8">
      <c r="A7950" s="268">
        <v>42336</v>
      </c>
      <c r="B7950" s="269" t="s">
        <v>189</v>
      </c>
      <c r="C7950" s="270">
        <v>0</v>
      </c>
      <c r="D7950" s="270">
        <v>0</v>
      </c>
      <c r="E7950" s="270">
        <v>0</v>
      </c>
      <c r="F7950" s="270">
        <v>0</v>
      </c>
      <c r="G7950" s="270">
        <v>0</v>
      </c>
      <c r="H7950" s="270">
        <v>0</v>
      </c>
    </row>
    <row r="7951" spans="1:8">
      <c r="A7951" s="268">
        <v>42336</v>
      </c>
      <c r="B7951" s="269" t="s">
        <v>190</v>
      </c>
      <c r="C7951" s="270">
        <v>0</v>
      </c>
      <c r="D7951" s="270">
        <v>0</v>
      </c>
      <c r="E7951" s="270">
        <v>0</v>
      </c>
      <c r="F7951" s="270">
        <v>0</v>
      </c>
      <c r="G7951" s="270">
        <v>0</v>
      </c>
      <c r="H7951" s="270">
        <v>0</v>
      </c>
    </row>
    <row r="7952" spans="1:8">
      <c r="A7952" s="268">
        <v>42336</v>
      </c>
      <c r="B7952" s="269" t="s">
        <v>191</v>
      </c>
      <c r="C7952" s="270">
        <v>0</v>
      </c>
      <c r="D7952" s="270">
        <v>0</v>
      </c>
      <c r="E7952" s="270">
        <v>0</v>
      </c>
      <c r="F7952" s="270">
        <v>0</v>
      </c>
      <c r="G7952" s="270">
        <v>0</v>
      </c>
      <c r="H7952" s="270">
        <v>0</v>
      </c>
    </row>
    <row r="7953" spans="1:8">
      <c r="A7953" s="268">
        <v>42336</v>
      </c>
      <c r="B7953" s="269" t="s">
        <v>192</v>
      </c>
      <c r="C7953" s="270">
        <v>12.081049999999999</v>
      </c>
      <c r="D7953" s="270">
        <v>5.2938000000000001</v>
      </c>
      <c r="E7953" s="270">
        <v>1.7986</v>
      </c>
      <c r="F7953" s="270">
        <v>0.15639999999999998</v>
      </c>
      <c r="G7953" s="270">
        <v>2.2040500000000001</v>
      </c>
      <c r="H7953" s="270">
        <v>21.533899999999999</v>
      </c>
    </row>
    <row r="7954" spans="1:8">
      <c r="A7954" s="268">
        <v>42336</v>
      </c>
      <c r="B7954" s="269" t="s">
        <v>193</v>
      </c>
      <c r="C7954" s="270">
        <v>217.45294999999999</v>
      </c>
      <c r="D7954" s="270">
        <v>95.289249999999996</v>
      </c>
      <c r="E7954" s="270">
        <v>32.3748</v>
      </c>
      <c r="F7954" s="270">
        <v>2.8126500000000001</v>
      </c>
      <c r="G7954" s="270">
        <v>39.6678</v>
      </c>
      <c r="H7954" s="270">
        <v>387.59745000000004</v>
      </c>
    </row>
    <row r="7955" spans="1:8">
      <c r="A7955" s="268">
        <v>42336</v>
      </c>
      <c r="B7955" s="269" t="s">
        <v>65</v>
      </c>
      <c r="C7955" s="270">
        <v>833.57035000000008</v>
      </c>
      <c r="D7955" s="270">
        <v>365.27389999999997</v>
      </c>
      <c r="E7955" s="270">
        <v>124.10254999999998</v>
      </c>
      <c r="F7955" s="270">
        <v>10.7814</v>
      </c>
      <c r="G7955" s="270">
        <v>152.06075000000001</v>
      </c>
      <c r="H7955" s="270">
        <v>1485.7889499999999</v>
      </c>
    </row>
    <row r="7956" spans="1:8">
      <c r="A7956" s="268">
        <v>42336</v>
      </c>
      <c r="B7956" s="269" t="s">
        <v>194</v>
      </c>
      <c r="C7956" s="270">
        <v>1824.1909499999999</v>
      </c>
      <c r="D7956" s="270">
        <v>799.36804999999993</v>
      </c>
      <c r="E7956" s="270">
        <v>271.58690000000001</v>
      </c>
      <c r="F7956" s="270">
        <v>23.593450000000001</v>
      </c>
      <c r="G7956" s="270">
        <v>332.76990000000001</v>
      </c>
      <c r="H7956" s="270">
        <v>3251.5092500000001</v>
      </c>
    </row>
    <row r="7957" spans="1:8">
      <c r="A7957" s="268">
        <v>42336</v>
      </c>
      <c r="B7957" s="269" t="s">
        <v>195</v>
      </c>
      <c r="C7957" s="270">
        <v>2198.6932999999999</v>
      </c>
      <c r="D7957" s="270">
        <v>963.47669999999994</v>
      </c>
      <c r="E7957" s="270">
        <v>327.34350000000001</v>
      </c>
      <c r="F7957" s="270">
        <v>28.437600000000003</v>
      </c>
      <c r="G7957" s="270">
        <v>401.08695</v>
      </c>
      <c r="H7957" s="270">
        <v>3919.0380499999997</v>
      </c>
    </row>
    <row r="7958" spans="1:8">
      <c r="A7958" s="268">
        <v>42336</v>
      </c>
      <c r="B7958" s="269" t="s">
        <v>196</v>
      </c>
      <c r="C7958" s="270">
        <v>2863.1340500000001</v>
      </c>
      <c r="D7958" s="270">
        <v>1254.6374000000001</v>
      </c>
      <c r="E7958" s="270">
        <v>426.26650000000001</v>
      </c>
      <c r="F7958" s="270">
        <v>37.031100000000002</v>
      </c>
      <c r="G7958" s="270">
        <v>522.2944</v>
      </c>
      <c r="H7958" s="270">
        <v>5103.3634499999998</v>
      </c>
    </row>
    <row r="7959" spans="1:8">
      <c r="A7959" s="268">
        <v>42336</v>
      </c>
      <c r="B7959" s="269" t="s">
        <v>197</v>
      </c>
      <c r="C7959" s="270">
        <v>3128.9103499999997</v>
      </c>
      <c r="D7959" s="270">
        <v>1371.1009999999999</v>
      </c>
      <c r="E7959" s="270">
        <v>465.83485000000002</v>
      </c>
      <c r="F7959" s="270">
        <v>40.468499999999999</v>
      </c>
      <c r="G7959" s="270">
        <v>570.77755000000002</v>
      </c>
      <c r="H7959" s="270">
        <v>5577.0922499999988</v>
      </c>
    </row>
    <row r="7960" spans="1:8">
      <c r="A7960" s="268">
        <v>42336</v>
      </c>
      <c r="B7960" s="269" t="s">
        <v>198</v>
      </c>
      <c r="C7960" s="270">
        <v>2536.9542000000001</v>
      </c>
      <c r="D7960" s="270">
        <v>1111.7039499999998</v>
      </c>
      <c r="E7960" s="270">
        <v>377.70429999999999</v>
      </c>
      <c r="F7960" s="270">
        <v>32.812550000000002</v>
      </c>
      <c r="G7960" s="270">
        <v>462.79269999999997</v>
      </c>
      <c r="H7960" s="270">
        <v>4521.9676999999992</v>
      </c>
    </row>
    <row r="7961" spans="1:8">
      <c r="A7961" s="268">
        <v>42336</v>
      </c>
      <c r="B7961" s="269" t="s">
        <v>199</v>
      </c>
      <c r="C7961" s="270">
        <v>1624.8582999999999</v>
      </c>
      <c r="D7961" s="270">
        <v>712.01949999999999</v>
      </c>
      <c r="E7961" s="270">
        <v>241.91084999999998</v>
      </c>
      <c r="F7961" s="270">
        <v>21.0154</v>
      </c>
      <c r="G7961" s="270">
        <v>296.40774999999996</v>
      </c>
      <c r="H7961" s="270">
        <v>2896.2118000000005</v>
      </c>
    </row>
    <row r="7962" spans="1:8">
      <c r="A7962" s="268">
        <v>42336</v>
      </c>
      <c r="B7962" s="269" t="s">
        <v>200</v>
      </c>
      <c r="C7962" s="270">
        <v>477.18914999999998</v>
      </c>
      <c r="D7962" s="270">
        <v>209.10595000000001</v>
      </c>
      <c r="E7962" s="270">
        <v>71.044699999999992</v>
      </c>
      <c r="F7962" s="270">
        <v>6.1718500000000001</v>
      </c>
      <c r="G7962" s="270">
        <v>87.049350000000004</v>
      </c>
      <c r="H7962" s="270">
        <v>850.56099999999981</v>
      </c>
    </row>
    <row r="7963" spans="1:8">
      <c r="A7963" s="268">
        <v>42336</v>
      </c>
      <c r="B7963" s="269" t="s">
        <v>201</v>
      </c>
      <c r="C7963" s="270">
        <v>48.323349999999998</v>
      </c>
      <c r="D7963" s="270">
        <v>21.1752</v>
      </c>
      <c r="E7963" s="270">
        <v>7.1943999999999999</v>
      </c>
      <c r="F7963" s="270">
        <v>0.62475000000000003</v>
      </c>
      <c r="G7963" s="270">
        <v>8.8153500000000005</v>
      </c>
      <c r="H7963" s="270">
        <v>86.133049999999997</v>
      </c>
    </row>
    <row r="7964" spans="1:8">
      <c r="A7964" s="268">
        <v>42336</v>
      </c>
      <c r="B7964" s="269" t="s">
        <v>202</v>
      </c>
      <c r="C7964" s="270">
        <v>0</v>
      </c>
      <c r="D7964" s="270">
        <v>0</v>
      </c>
      <c r="E7964" s="270">
        <v>0</v>
      </c>
      <c r="F7964" s="270">
        <v>0</v>
      </c>
      <c r="G7964" s="270">
        <v>0</v>
      </c>
      <c r="H7964" s="270">
        <v>0</v>
      </c>
    </row>
    <row r="7965" spans="1:8">
      <c r="A7965" s="268">
        <v>42336</v>
      </c>
      <c r="B7965" s="269" t="s">
        <v>203</v>
      </c>
      <c r="C7965" s="270">
        <v>0</v>
      </c>
      <c r="D7965" s="270">
        <v>0</v>
      </c>
      <c r="E7965" s="270">
        <v>0</v>
      </c>
      <c r="F7965" s="270">
        <v>0</v>
      </c>
      <c r="G7965" s="270">
        <v>0</v>
      </c>
      <c r="H7965" s="270">
        <v>0</v>
      </c>
    </row>
    <row r="7966" spans="1:8">
      <c r="A7966" s="268">
        <v>42336</v>
      </c>
      <c r="B7966" s="269" t="s">
        <v>204</v>
      </c>
      <c r="C7966" s="270">
        <v>0</v>
      </c>
      <c r="D7966" s="270">
        <v>0</v>
      </c>
      <c r="E7966" s="270">
        <v>0</v>
      </c>
      <c r="F7966" s="270">
        <v>0</v>
      </c>
      <c r="G7966" s="270">
        <v>0</v>
      </c>
      <c r="H7966" s="270">
        <v>0</v>
      </c>
    </row>
    <row r="7967" spans="1:8">
      <c r="A7967" s="268">
        <v>42336</v>
      </c>
      <c r="B7967" s="269" t="s">
        <v>205</v>
      </c>
      <c r="C7967" s="270">
        <v>0</v>
      </c>
      <c r="D7967" s="270">
        <v>0</v>
      </c>
      <c r="E7967" s="270">
        <v>0</v>
      </c>
      <c r="F7967" s="270">
        <v>0</v>
      </c>
      <c r="G7967" s="270">
        <v>0</v>
      </c>
      <c r="H7967" s="270">
        <v>0</v>
      </c>
    </row>
    <row r="7968" spans="1:8">
      <c r="A7968" s="268">
        <v>42336</v>
      </c>
      <c r="B7968" s="269" t="s">
        <v>71</v>
      </c>
      <c r="C7968" s="270">
        <v>0</v>
      </c>
      <c r="D7968" s="270">
        <v>0</v>
      </c>
      <c r="E7968" s="270">
        <v>0</v>
      </c>
      <c r="F7968" s="270">
        <v>0</v>
      </c>
      <c r="G7968" s="270">
        <v>0</v>
      </c>
      <c r="H7968" s="270">
        <v>0</v>
      </c>
    </row>
    <row r="7969" spans="1:8">
      <c r="A7969" s="268">
        <v>42336</v>
      </c>
      <c r="B7969" s="269" t="s">
        <v>206</v>
      </c>
      <c r="C7969" s="270">
        <v>0</v>
      </c>
      <c r="D7969" s="270">
        <v>0</v>
      </c>
      <c r="E7969" s="270">
        <v>0</v>
      </c>
      <c r="F7969" s="270">
        <v>0</v>
      </c>
      <c r="G7969" s="270">
        <v>0</v>
      </c>
      <c r="H7969" s="270">
        <v>0</v>
      </c>
    </row>
    <row r="7970" spans="1:8">
      <c r="A7970" s="268">
        <v>42337</v>
      </c>
      <c r="B7970" s="269" t="s">
        <v>185</v>
      </c>
      <c r="C7970" s="270">
        <v>0</v>
      </c>
      <c r="D7970" s="270">
        <v>0</v>
      </c>
      <c r="E7970" s="270">
        <v>0</v>
      </c>
      <c r="F7970" s="270">
        <v>0</v>
      </c>
      <c r="G7970" s="270">
        <v>0</v>
      </c>
      <c r="H7970" s="270">
        <v>0</v>
      </c>
    </row>
    <row r="7971" spans="1:8">
      <c r="A7971" s="268">
        <v>42337</v>
      </c>
      <c r="B7971" s="269" t="s">
        <v>186</v>
      </c>
      <c r="C7971" s="270">
        <v>0</v>
      </c>
      <c r="D7971" s="270">
        <v>0</v>
      </c>
      <c r="E7971" s="270">
        <v>0</v>
      </c>
      <c r="F7971" s="270">
        <v>0</v>
      </c>
      <c r="G7971" s="270">
        <v>0</v>
      </c>
      <c r="H7971" s="270">
        <v>0</v>
      </c>
    </row>
    <row r="7972" spans="1:8">
      <c r="A7972" s="268">
        <v>42337</v>
      </c>
      <c r="B7972" s="269" t="s">
        <v>187</v>
      </c>
      <c r="C7972" s="270">
        <v>0</v>
      </c>
      <c r="D7972" s="270">
        <v>0</v>
      </c>
      <c r="E7972" s="270">
        <v>0</v>
      </c>
      <c r="F7972" s="270">
        <v>0</v>
      </c>
      <c r="G7972" s="270">
        <v>0</v>
      </c>
      <c r="H7972" s="270">
        <v>0</v>
      </c>
    </row>
    <row r="7973" spans="1:8">
      <c r="A7973" s="268">
        <v>42337</v>
      </c>
      <c r="B7973" s="269" t="s">
        <v>188</v>
      </c>
      <c r="C7973" s="270">
        <v>0</v>
      </c>
      <c r="D7973" s="270">
        <v>0</v>
      </c>
      <c r="E7973" s="270">
        <v>0</v>
      </c>
      <c r="F7973" s="270">
        <v>0</v>
      </c>
      <c r="G7973" s="270">
        <v>0</v>
      </c>
      <c r="H7973" s="270">
        <v>0</v>
      </c>
    </row>
    <row r="7974" spans="1:8">
      <c r="A7974" s="268">
        <v>42337</v>
      </c>
      <c r="B7974" s="269" t="s">
        <v>189</v>
      </c>
      <c r="C7974" s="270">
        <v>0</v>
      </c>
      <c r="D7974" s="270">
        <v>0</v>
      </c>
      <c r="E7974" s="270">
        <v>0</v>
      </c>
      <c r="F7974" s="270">
        <v>0</v>
      </c>
      <c r="G7974" s="270">
        <v>0</v>
      </c>
      <c r="H7974" s="270">
        <v>0</v>
      </c>
    </row>
    <row r="7975" spans="1:8">
      <c r="A7975" s="268">
        <v>42337</v>
      </c>
      <c r="B7975" s="269" t="s">
        <v>190</v>
      </c>
      <c r="C7975" s="270">
        <v>0</v>
      </c>
      <c r="D7975" s="270">
        <v>0</v>
      </c>
      <c r="E7975" s="270">
        <v>0</v>
      </c>
      <c r="F7975" s="270">
        <v>0</v>
      </c>
      <c r="G7975" s="270">
        <v>0</v>
      </c>
      <c r="H7975" s="270">
        <v>0</v>
      </c>
    </row>
    <row r="7976" spans="1:8">
      <c r="A7976" s="268">
        <v>42337</v>
      </c>
      <c r="B7976" s="269" t="s">
        <v>191</v>
      </c>
      <c r="C7976" s="270">
        <v>0</v>
      </c>
      <c r="D7976" s="270">
        <v>0</v>
      </c>
      <c r="E7976" s="270">
        <v>0</v>
      </c>
      <c r="F7976" s="270">
        <v>0</v>
      </c>
      <c r="G7976" s="270">
        <v>0</v>
      </c>
      <c r="H7976" s="270">
        <v>0</v>
      </c>
    </row>
    <row r="7977" spans="1:8">
      <c r="A7977" s="268">
        <v>42337</v>
      </c>
      <c r="B7977" s="269" t="s">
        <v>192</v>
      </c>
      <c r="C7977" s="270">
        <v>12.081049999999999</v>
      </c>
      <c r="D7977" s="270">
        <v>5.2938000000000001</v>
      </c>
      <c r="E7977" s="270">
        <v>1.7986</v>
      </c>
      <c r="F7977" s="270">
        <v>0.15639999999999998</v>
      </c>
      <c r="G7977" s="270">
        <v>2.2040500000000001</v>
      </c>
      <c r="H7977" s="270">
        <v>21.533899999999999</v>
      </c>
    </row>
    <row r="7978" spans="1:8">
      <c r="A7978" s="268">
        <v>42337</v>
      </c>
      <c r="B7978" s="269" t="s">
        <v>193</v>
      </c>
      <c r="C7978" s="270">
        <v>320.13974999999999</v>
      </c>
      <c r="D7978" s="270">
        <v>140.28655000000001</v>
      </c>
      <c r="E7978" s="270">
        <v>47.6629</v>
      </c>
      <c r="F7978" s="270">
        <v>4.1403500000000006</v>
      </c>
      <c r="G7978" s="270">
        <v>58.400100000000002</v>
      </c>
      <c r="H7978" s="270">
        <v>570.62964999999997</v>
      </c>
    </row>
    <row r="7979" spans="1:8">
      <c r="A7979" s="268">
        <v>42337</v>
      </c>
      <c r="B7979" s="269" t="s">
        <v>65</v>
      </c>
      <c r="C7979" s="270">
        <v>1195.9924999999998</v>
      </c>
      <c r="D7979" s="270">
        <v>524.08875</v>
      </c>
      <c r="E7979" s="270">
        <v>178.06055000000001</v>
      </c>
      <c r="F7979" s="270">
        <v>15.469150000000001</v>
      </c>
      <c r="G7979" s="270">
        <v>218.17375000000001</v>
      </c>
      <c r="H7979" s="270">
        <v>2131.7847000000002</v>
      </c>
    </row>
    <row r="7980" spans="1:8">
      <c r="A7980" s="268">
        <v>42337</v>
      </c>
      <c r="B7980" s="269" t="s">
        <v>194</v>
      </c>
      <c r="C7980" s="270">
        <v>2784.6093499999997</v>
      </c>
      <c r="D7980" s="270">
        <v>1220.22685</v>
      </c>
      <c r="E7980" s="270">
        <v>414.57560000000001</v>
      </c>
      <c r="F7980" s="270">
        <v>36.015349999999998</v>
      </c>
      <c r="G7980" s="270">
        <v>507.97019999999998</v>
      </c>
      <c r="H7980" s="270">
        <v>4963.3973500000002</v>
      </c>
    </row>
    <row r="7981" spans="1:8">
      <c r="A7981" s="268">
        <v>42337</v>
      </c>
      <c r="B7981" s="269" t="s">
        <v>195</v>
      </c>
      <c r="C7981" s="270">
        <v>4343.0239999999994</v>
      </c>
      <c r="D7981" s="270">
        <v>1903.1313</v>
      </c>
      <c r="E7981" s="270">
        <v>646.5933</v>
      </c>
      <c r="F7981" s="270">
        <v>56.172249999999991</v>
      </c>
      <c r="G7981" s="270">
        <v>792.25694999999996</v>
      </c>
      <c r="H7981" s="270">
        <v>7741.1777999999995</v>
      </c>
    </row>
    <row r="7982" spans="1:8">
      <c r="A7982" s="268">
        <v>42337</v>
      </c>
      <c r="B7982" s="269" t="s">
        <v>196</v>
      </c>
      <c r="C7982" s="270">
        <v>4475.9121500000001</v>
      </c>
      <c r="D7982" s="270">
        <v>1961.3630999999998</v>
      </c>
      <c r="E7982" s="270">
        <v>666.37790000000007</v>
      </c>
      <c r="F7982" s="270">
        <v>57.890949999999997</v>
      </c>
      <c r="G7982" s="270">
        <v>816.49810000000002</v>
      </c>
      <c r="H7982" s="270">
        <v>7978.042199999999</v>
      </c>
    </row>
    <row r="7983" spans="1:8">
      <c r="A7983" s="268">
        <v>42337</v>
      </c>
      <c r="B7983" s="269" t="s">
        <v>197</v>
      </c>
      <c r="C7983" s="270">
        <v>4016.8441499999994</v>
      </c>
      <c r="D7983" s="270">
        <v>1760.1978499999998</v>
      </c>
      <c r="E7983" s="270">
        <v>598.03194999999994</v>
      </c>
      <c r="F7983" s="270">
        <v>51.953699999999998</v>
      </c>
      <c r="G7983" s="270">
        <v>732.75525000000005</v>
      </c>
      <c r="H7983" s="270">
        <v>7159.7828999999992</v>
      </c>
    </row>
    <row r="7984" spans="1:8">
      <c r="A7984" s="268">
        <v>42337</v>
      </c>
      <c r="B7984" s="269" t="s">
        <v>198</v>
      </c>
      <c r="C7984" s="270">
        <v>4294.7006499999998</v>
      </c>
      <c r="D7984" s="270">
        <v>1881.95525</v>
      </c>
      <c r="E7984" s="270">
        <v>639.39890000000003</v>
      </c>
      <c r="F7984" s="270">
        <v>55.54665</v>
      </c>
      <c r="G7984" s="270">
        <v>783.44159999999999</v>
      </c>
      <c r="H7984" s="270">
        <v>7655.0430500000002</v>
      </c>
    </row>
    <row r="7985" spans="1:8">
      <c r="A7985" s="268">
        <v>42337</v>
      </c>
      <c r="B7985" s="269" t="s">
        <v>199</v>
      </c>
      <c r="C7985" s="270">
        <v>2935.6178</v>
      </c>
      <c r="D7985" s="270">
        <v>1286.4002</v>
      </c>
      <c r="E7985" s="270">
        <v>437.05810000000002</v>
      </c>
      <c r="F7985" s="270">
        <v>37.968649999999997</v>
      </c>
      <c r="G7985" s="270">
        <v>535.51699999999994</v>
      </c>
      <c r="H7985" s="270">
        <v>5232.5617499999998</v>
      </c>
    </row>
    <row r="7986" spans="1:8">
      <c r="A7986" s="268">
        <v>42337</v>
      </c>
      <c r="B7986" s="269" t="s">
        <v>200</v>
      </c>
      <c r="C7986" s="270">
        <v>978.53954999999996</v>
      </c>
      <c r="D7986" s="270">
        <v>428.80034999999998</v>
      </c>
      <c r="E7986" s="270">
        <v>145.68575000000001</v>
      </c>
      <c r="F7986" s="270">
        <v>12.656499999999999</v>
      </c>
      <c r="G7986" s="270">
        <v>178.50595000000001</v>
      </c>
      <c r="H7986" s="270">
        <v>1744.1880999999998</v>
      </c>
    </row>
    <row r="7987" spans="1:8">
      <c r="A7987" s="268">
        <v>42337</v>
      </c>
      <c r="B7987" s="269" t="s">
        <v>201</v>
      </c>
      <c r="C7987" s="270">
        <v>90.60575</v>
      </c>
      <c r="D7987" s="270">
        <v>39.703499999999998</v>
      </c>
      <c r="E7987" s="270">
        <v>13.4895</v>
      </c>
      <c r="F7987" s="270">
        <v>1.17215</v>
      </c>
      <c r="G7987" s="270">
        <v>16.52825</v>
      </c>
      <c r="H7987" s="270">
        <v>161.49914999999999</v>
      </c>
    </row>
    <row r="7988" spans="1:8">
      <c r="A7988" s="268">
        <v>42337</v>
      </c>
      <c r="B7988" s="269" t="s">
        <v>202</v>
      </c>
      <c r="C7988" s="270">
        <v>0</v>
      </c>
      <c r="D7988" s="270">
        <v>0</v>
      </c>
      <c r="E7988" s="270">
        <v>0</v>
      </c>
      <c r="F7988" s="270">
        <v>0</v>
      </c>
      <c r="G7988" s="270">
        <v>0</v>
      </c>
      <c r="H7988" s="270">
        <v>0</v>
      </c>
    </row>
    <row r="7989" spans="1:8">
      <c r="A7989" s="268">
        <v>42337</v>
      </c>
      <c r="B7989" s="269" t="s">
        <v>203</v>
      </c>
      <c r="C7989" s="270">
        <v>0</v>
      </c>
      <c r="D7989" s="270">
        <v>0</v>
      </c>
      <c r="E7989" s="270">
        <v>0</v>
      </c>
      <c r="F7989" s="270">
        <v>0</v>
      </c>
      <c r="G7989" s="270">
        <v>0</v>
      </c>
      <c r="H7989" s="270">
        <v>0</v>
      </c>
    </row>
    <row r="7990" spans="1:8">
      <c r="A7990" s="268">
        <v>42337</v>
      </c>
      <c r="B7990" s="269" t="s">
        <v>204</v>
      </c>
      <c r="C7990" s="270">
        <v>0</v>
      </c>
      <c r="D7990" s="270">
        <v>0</v>
      </c>
      <c r="E7990" s="270">
        <v>0</v>
      </c>
      <c r="F7990" s="270">
        <v>0</v>
      </c>
      <c r="G7990" s="270">
        <v>0</v>
      </c>
      <c r="H7990" s="270">
        <v>0</v>
      </c>
    </row>
    <row r="7991" spans="1:8">
      <c r="A7991" s="268">
        <v>42337</v>
      </c>
      <c r="B7991" s="269" t="s">
        <v>205</v>
      </c>
      <c r="C7991" s="270">
        <v>0</v>
      </c>
      <c r="D7991" s="270">
        <v>0</v>
      </c>
      <c r="E7991" s="270">
        <v>0</v>
      </c>
      <c r="F7991" s="270">
        <v>0</v>
      </c>
      <c r="G7991" s="270">
        <v>0</v>
      </c>
      <c r="H7991" s="270">
        <v>0</v>
      </c>
    </row>
    <row r="7992" spans="1:8">
      <c r="A7992" s="268">
        <v>42337</v>
      </c>
      <c r="B7992" s="269" t="s">
        <v>71</v>
      </c>
      <c r="C7992" s="270">
        <v>0</v>
      </c>
      <c r="D7992" s="270">
        <v>0</v>
      </c>
      <c r="E7992" s="270">
        <v>0</v>
      </c>
      <c r="F7992" s="270">
        <v>0</v>
      </c>
      <c r="G7992" s="270">
        <v>0</v>
      </c>
      <c r="H7992" s="270">
        <v>0</v>
      </c>
    </row>
    <row r="7993" spans="1:8">
      <c r="A7993" s="268">
        <v>42337</v>
      </c>
      <c r="B7993" s="269" t="s">
        <v>206</v>
      </c>
      <c r="C7993" s="270">
        <v>0</v>
      </c>
      <c r="D7993" s="270">
        <v>0</v>
      </c>
      <c r="E7993" s="270">
        <v>0</v>
      </c>
      <c r="F7993" s="270">
        <v>0</v>
      </c>
      <c r="G7993" s="270">
        <v>0</v>
      </c>
      <c r="H7993" s="270">
        <v>0</v>
      </c>
    </row>
    <row r="7994" spans="1:8">
      <c r="A7994" s="268">
        <v>42338</v>
      </c>
      <c r="B7994" s="269" t="s">
        <v>185</v>
      </c>
      <c r="C7994" s="270">
        <v>0</v>
      </c>
      <c r="D7994" s="270">
        <v>0</v>
      </c>
      <c r="E7994" s="270">
        <v>0</v>
      </c>
      <c r="F7994" s="270">
        <v>0</v>
      </c>
      <c r="G7994" s="270">
        <v>0</v>
      </c>
      <c r="H7994" s="270">
        <v>0</v>
      </c>
    </row>
    <row r="7995" spans="1:8">
      <c r="A7995" s="268">
        <v>42338</v>
      </c>
      <c r="B7995" s="269" t="s">
        <v>186</v>
      </c>
      <c r="C7995" s="270">
        <v>0</v>
      </c>
      <c r="D7995" s="270">
        <v>0</v>
      </c>
      <c r="E7995" s="270">
        <v>0</v>
      </c>
      <c r="F7995" s="270">
        <v>0</v>
      </c>
      <c r="G7995" s="270">
        <v>0</v>
      </c>
      <c r="H7995" s="270">
        <v>0</v>
      </c>
    </row>
    <row r="7996" spans="1:8">
      <c r="A7996" s="268">
        <v>42338</v>
      </c>
      <c r="B7996" s="269" t="s">
        <v>187</v>
      </c>
      <c r="C7996" s="270">
        <v>0</v>
      </c>
      <c r="D7996" s="270">
        <v>0</v>
      </c>
      <c r="E7996" s="270">
        <v>0</v>
      </c>
      <c r="F7996" s="270">
        <v>0</v>
      </c>
      <c r="G7996" s="270">
        <v>0</v>
      </c>
      <c r="H7996" s="270">
        <v>0</v>
      </c>
    </row>
    <row r="7997" spans="1:8">
      <c r="A7997" s="268">
        <v>42338</v>
      </c>
      <c r="B7997" s="269" t="s">
        <v>188</v>
      </c>
      <c r="C7997" s="270">
        <v>0</v>
      </c>
      <c r="D7997" s="270">
        <v>0</v>
      </c>
      <c r="E7997" s="270">
        <v>0</v>
      </c>
      <c r="F7997" s="270">
        <v>0</v>
      </c>
      <c r="G7997" s="270">
        <v>0</v>
      </c>
      <c r="H7997" s="270">
        <v>0</v>
      </c>
    </row>
    <row r="7998" spans="1:8">
      <c r="A7998" s="268">
        <v>42338</v>
      </c>
      <c r="B7998" s="269" t="s">
        <v>189</v>
      </c>
      <c r="C7998" s="270">
        <v>0</v>
      </c>
      <c r="D7998" s="270">
        <v>0</v>
      </c>
      <c r="E7998" s="270">
        <v>0</v>
      </c>
      <c r="F7998" s="270">
        <v>0</v>
      </c>
      <c r="G7998" s="270">
        <v>0</v>
      </c>
      <c r="H7998" s="270">
        <v>0</v>
      </c>
    </row>
    <row r="7999" spans="1:8">
      <c r="A7999" s="268">
        <v>42338</v>
      </c>
      <c r="B7999" s="269" t="s">
        <v>190</v>
      </c>
      <c r="C7999" s="270">
        <v>0</v>
      </c>
      <c r="D7999" s="270">
        <v>0</v>
      </c>
      <c r="E7999" s="270">
        <v>0</v>
      </c>
      <c r="F7999" s="270">
        <v>0</v>
      </c>
      <c r="G7999" s="270">
        <v>0</v>
      </c>
      <c r="H7999" s="270">
        <v>0</v>
      </c>
    </row>
    <row r="8000" spans="1:8">
      <c r="A8000" s="268">
        <v>42338</v>
      </c>
      <c r="B8000" s="269" t="s">
        <v>191</v>
      </c>
      <c r="C8000" s="270">
        <v>0</v>
      </c>
      <c r="D8000" s="270">
        <v>0</v>
      </c>
      <c r="E8000" s="270">
        <v>0</v>
      </c>
      <c r="F8000" s="270">
        <v>0</v>
      </c>
      <c r="G8000" s="270">
        <v>0</v>
      </c>
      <c r="H8000" s="270">
        <v>0</v>
      </c>
    </row>
    <row r="8001" spans="1:8">
      <c r="A8001" s="268">
        <v>42338</v>
      </c>
      <c r="B8001" s="269" t="s">
        <v>192</v>
      </c>
      <c r="C8001" s="270">
        <v>36.2423</v>
      </c>
      <c r="D8001" s="270">
        <v>15.881400000000001</v>
      </c>
      <c r="E8001" s="270">
        <v>5.3957999999999995</v>
      </c>
      <c r="F8001" s="270">
        <v>0.46835000000000004</v>
      </c>
      <c r="G8001" s="270">
        <v>6.6112999999999991</v>
      </c>
      <c r="H8001" s="270">
        <v>64.599150000000009</v>
      </c>
    </row>
    <row r="8002" spans="1:8">
      <c r="A8002" s="268">
        <v>42338</v>
      </c>
      <c r="B8002" s="269" t="s">
        <v>193</v>
      </c>
      <c r="C8002" s="270">
        <v>930.21620000000007</v>
      </c>
      <c r="D8002" s="270">
        <v>407.62430000000001</v>
      </c>
      <c r="E8002" s="270">
        <v>138.49135000000001</v>
      </c>
      <c r="F8002" s="270">
        <v>12.030899999999999</v>
      </c>
      <c r="G8002" s="270">
        <v>169.69059999999999</v>
      </c>
      <c r="H8002" s="270">
        <v>1658.0533499999999</v>
      </c>
    </row>
    <row r="8003" spans="1:8">
      <c r="A8003" s="268">
        <v>42338</v>
      </c>
      <c r="B8003" s="269" t="s">
        <v>65</v>
      </c>
      <c r="C8003" s="270">
        <v>3751.0678499999995</v>
      </c>
      <c r="D8003" s="270">
        <v>1643.7334000000001</v>
      </c>
      <c r="E8003" s="270">
        <v>558.46275000000003</v>
      </c>
      <c r="F8003" s="270">
        <v>48.515449999999994</v>
      </c>
      <c r="G8003" s="270">
        <v>684.27209999999991</v>
      </c>
      <c r="H8003" s="270">
        <v>6686.0515500000001</v>
      </c>
    </row>
    <row r="8004" spans="1:8">
      <c r="A8004" s="268">
        <v>42338</v>
      </c>
      <c r="B8004" s="269" t="s">
        <v>194</v>
      </c>
      <c r="C8004" s="270">
        <v>7411.5299500000001</v>
      </c>
      <c r="D8004" s="270">
        <v>3247.7633000000001</v>
      </c>
      <c r="E8004" s="270">
        <v>1103.4360000000001</v>
      </c>
      <c r="F8004" s="270">
        <v>95.8596</v>
      </c>
      <c r="G8004" s="270">
        <v>1352.0150999999998</v>
      </c>
      <c r="H8004" s="270">
        <v>13210.603950000001</v>
      </c>
    </row>
    <row r="8005" spans="1:8">
      <c r="A8005" s="268">
        <v>42338</v>
      </c>
      <c r="B8005" s="269" t="s">
        <v>195</v>
      </c>
      <c r="C8005" s="270">
        <v>10250.501900000001</v>
      </c>
      <c r="D8005" s="270">
        <v>4491.8122499999999</v>
      </c>
      <c r="E8005" s="270">
        <v>1526.1052999999999</v>
      </c>
      <c r="F8005" s="270">
        <v>132.57874999999999</v>
      </c>
      <c r="G8005" s="270">
        <v>1869.9022500000001</v>
      </c>
      <c r="H8005" s="270">
        <v>18270.900450000001</v>
      </c>
    </row>
    <row r="8006" spans="1:8">
      <c r="A8006" s="268">
        <v>42338</v>
      </c>
      <c r="B8006" s="269" t="s">
        <v>196</v>
      </c>
      <c r="C8006" s="270">
        <v>12358.5903</v>
      </c>
      <c r="D8006" s="270">
        <v>5415.5854499999996</v>
      </c>
      <c r="E8006" s="270">
        <v>1839.9592999999998</v>
      </c>
      <c r="F8006" s="270">
        <v>159.8442</v>
      </c>
      <c r="G8006" s="270">
        <v>2254.4609499999997</v>
      </c>
      <c r="H8006" s="270">
        <v>22028.440199999997</v>
      </c>
    </row>
    <row r="8007" spans="1:8">
      <c r="A8007" s="268">
        <v>42338</v>
      </c>
      <c r="B8007" s="269" t="s">
        <v>197</v>
      </c>
      <c r="C8007" s="270">
        <v>12908.26405</v>
      </c>
      <c r="D8007" s="270">
        <v>5656.4542000000001</v>
      </c>
      <c r="E8007" s="270">
        <v>1921.7947499999998</v>
      </c>
      <c r="F8007" s="270">
        <v>166.95359999999999</v>
      </c>
      <c r="G8007" s="270">
        <v>2354.7329</v>
      </c>
      <c r="H8007" s="270">
        <v>23008.199500000002</v>
      </c>
    </row>
    <row r="8008" spans="1:8">
      <c r="A8008" s="268">
        <v>42338</v>
      </c>
      <c r="B8008" s="269" t="s">
        <v>198</v>
      </c>
      <c r="C8008" s="270">
        <v>11071.992049999999</v>
      </c>
      <c r="D8008" s="270">
        <v>4851.7923499999997</v>
      </c>
      <c r="E8008" s="270">
        <v>1648.4092499999999</v>
      </c>
      <c r="F8008" s="270">
        <v>143.20374999999999</v>
      </c>
      <c r="G8008" s="270">
        <v>2019.7589499999999</v>
      </c>
      <c r="H8008" s="270">
        <v>19735.156349999997</v>
      </c>
    </row>
    <row r="8009" spans="1:8">
      <c r="A8009" s="268">
        <v>42338</v>
      </c>
      <c r="B8009" s="269" t="s">
        <v>199</v>
      </c>
      <c r="C8009" s="270">
        <v>7000.7853000000005</v>
      </c>
      <c r="D8009" s="270">
        <v>3067.7732499999997</v>
      </c>
      <c r="E8009" s="270">
        <v>1042.2836</v>
      </c>
      <c r="F8009" s="270">
        <v>90.5471</v>
      </c>
      <c r="G8009" s="270">
        <v>1277.0867499999999</v>
      </c>
      <c r="H8009" s="270">
        <v>12478.476000000001</v>
      </c>
    </row>
    <row r="8010" spans="1:8">
      <c r="A8010" s="268">
        <v>42338</v>
      </c>
      <c r="B8010" s="269" t="s">
        <v>200</v>
      </c>
      <c r="C8010" s="270">
        <v>2138.2897499999999</v>
      </c>
      <c r="D8010" s="270">
        <v>937.0077</v>
      </c>
      <c r="E8010" s="270">
        <v>318.35049999999995</v>
      </c>
      <c r="F8010" s="270">
        <v>27.65645</v>
      </c>
      <c r="G8010" s="270">
        <v>390.0684</v>
      </c>
      <c r="H8010" s="270">
        <v>3811.3727999999996</v>
      </c>
    </row>
    <row r="8011" spans="1:8">
      <c r="A8011" s="268">
        <v>42338</v>
      </c>
      <c r="B8011" s="269" t="s">
        <v>201</v>
      </c>
      <c r="C8011" s="270">
        <v>108.7269</v>
      </c>
      <c r="D8011" s="270">
        <v>47.644199999999998</v>
      </c>
      <c r="E8011" s="270">
        <v>16.1874</v>
      </c>
      <c r="F8011" s="270">
        <v>1.4058999999999999</v>
      </c>
      <c r="G8011" s="270">
        <v>19.8339</v>
      </c>
      <c r="H8011" s="270">
        <v>193.79830000000001</v>
      </c>
    </row>
    <row r="8012" spans="1:8">
      <c r="A8012" s="268">
        <v>42338</v>
      </c>
      <c r="B8012" s="269" t="s">
        <v>202</v>
      </c>
      <c r="C8012" s="270">
        <v>0</v>
      </c>
      <c r="D8012" s="270">
        <v>0</v>
      </c>
      <c r="E8012" s="270">
        <v>0</v>
      </c>
      <c r="F8012" s="270">
        <v>0</v>
      </c>
      <c r="G8012" s="270">
        <v>0</v>
      </c>
      <c r="H8012" s="270">
        <v>0</v>
      </c>
    </row>
    <row r="8013" spans="1:8">
      <c r="A8013" s="268">
        <v>42338</v>
      </c>
      <c r="B8013" s="269" t="s">
        <v>203</v>
      </c>
      <c r="C8013" s="270">
        <v>0</v>
      </c>
      <c r="D8013" s="270">
        <v>0</v>
      </c>
      <c r="E8013" s="270">
        <v>0</v>
      </c>
      <c r="F8013" s="270">
        <v>0</v>
      </c>
      <c r="G8013" s="270">
        <v>0</v>
      </c>
      <c r="H8013" s="270">
        <v>0</v>
      </c>
    </row>
    <row r="8014" spans="1:8">
      <c r="A8014" s="268">
        <v>42338</v>
      </c>
      <c r="B8014" s="269" t="s">
        <v>204</v>
      </c>
      <c r="C8014" s="270">
        <v>0</v>
      </c>
      <c r="D8014" s="270">
        <v>0</v>
      </c>
      <c r="E8014" s="270">
        <v>0</v>
      </c>
      <c r="F8014" s="270">
        <v>0</v>
      </c>
      <c r="G8014" s="270">
        <v>0</v>
      </c>
      <c r="H8014" s="270">
        <v>0</v>
      </c>
    </row>
    <row r="8015" spans="1:8">
      <c r="A8015" s="268">
        <v>42338</v>
      </c>
      <c r="B8015" s="269" t="s">
        <v>205</v>
      </c>
      <c r="C8015" s="270">
        <v>0</v>
      </c>
      <c r="D8015" s="270">
        <v>0</v>
      </c>
      <c r="E8015" s="270">
        <v>0</v>
      </c>
      <c r="F8015" s="270">
        <v>0</v>
      </c>
      <c r="G8015" s="270">
        <v>0</v>
      </c>
      <c r="H8015" s="270">
        <v>0</v>
      </c>
    </row>
    <row r="8016" spans="1:8">
      <c r="A8016" s="268">
        <v>42338</v>
      </c>
      <c r="B8016" s="269" t="s">
        <v>71</v>
      </c>
      <c r="C8016" s="270">
        <v>0</v>
      </c>
      <c r="D8016" s="270">
        <v>0</v>
      </c>
      <c r="E8016" s="270">
        <v>0</v>
      </c>
      <c r="F8016" s="270">
        <v>0</v>
      </c>
      <c r="G8016" s="270">
        <v>0</v>
      </c>
      <c r="H8016" s="270">
        <v>0</v>
      </c>
    </row>
    <row r="8017" spans="1:8">
      <c r="A8017" s="268">
        <v>42338</v>
      </c>
      <c r="B8017" s="269" t="s">
        <v>206</v>
      </c>
      <c r="C8017" s="270">
        <v>0</v>
      </c>
      <c r="D8017" s="270">
        <v>0</v>
      </c>
      <c r="E8017" s="270">
        <v>0</v>
      </c>
      <c r="F8017" s="270">
        <v>0</v>
      </c>
      <c r="G8017" s="270">
        <v>0</v>
      </c>
      <c r="H8017" s="270">
        <v>0</v>
      </c>
    </row>
    <row r="8018" spans="1:8">
      <c r="A8018" s="268">
        <v>42339</v>
      </c>
      <c r="B8018" s="269" t="s">
        <v>185</v>
      </c>
      <c r="C8018" s="270">
        <v>6.5900499999999997</v>
      </c>
      <c r="D8018" s="270">
        <v>2.80585</v>
      </c>
      <c r="E8018" s="270">
        <v>0.89929999999999999</v>
      </c>
      <c r="F8018" s="270">
        <v>8.5000000000000006E-2</v>
      </c>
      <c r="G8018" s="270">
        <v>1.1432499999999999</v>
      </c>
      <c r="H8018" s="270">
        <v>11.52345</v>
      </c>
    </row>
    <row r="8019" spans="1:8">
      <c r="A8019" s="268">
        <v>42339</v>
      </c>
      <c r="B8019" s="269" t="s">
        <v>186</v>
      </c>
      <c r="C8019" s="270">
        <v>0</v>
      </c>
      <c r="D8019" s="270">
        <v>0</v>
      </c>
      <c r="E8019" s="270">
        <v>0</v>
      </c>
      <c r="F8019" s="270">
        <v>0</v>
      </c>
      <c r="G8019" s="270">
        <v>0</v>
      </c>
      <c r="H8019" s="270">
        <v>0</v>
      </c>
    </row>
    <row r="8020" spans="1:8">
      <c r="A8020" s="268">
        <v>42339</v>
      </c>
      <c r="B8020" s="269" t="s">
        <v>187</v>
      </c>
      <c r="C8020" s="270">
        <v>0</v>
      </c>
      <c r="D8020" s="270">
        <v>0</v>
      </c>
      <c r="E8020" s="270">
        <v>0</v>
      </c>
      <c r="F8020" s="270">
        <v>0</v>
      </c>
      <c r="G8020" s="270">
        <v>0</v>
      </c>
      <c r="H8020" s="270">
        <v>0</v>
      </c>
    </row>
    <row r="8021" spans="1:8">
      <c r="A8021" s="268">
        <v>42339</v>
      </c>
      <c r="B8021" s="269" t="s">
        <v>188</v>
      </c>
      <c r="C8021" s="270">
        <v>0</v>
      </c>
      <c r="D8021" s="270">
        <v>0</v>
      </c>
      <c r="E8021" s="270">
        <v>0</v>
      </c>
      <c r="F8021" s="270">
        <v>0</v>
      </c>
      <c r="G8021" s="270">
        <v>0</v>
      </c>
      <c r="H8021" s="270">
        <v>0</v>
      </c>
    </row>
    <row r="8022" spans="1:8">
      <c r="A8022" s="268">
        <v>42339</v>
      </c>
      <c r="B8022" s="269" t="s">
        <v>189</v>
      </c>
      <c r="C8022" s="270">
        <v>0</v>
      </c>
      <c r="D8022" s="270">
        <v>0</v>
      </c>
      <c r="E8022" s="270">
        <v>0</v>
      </c>
      <c r="F8022" s="270">
        <v>0</v>
      </c>
      <c r="G8022" s="270">
        <v>0</v>
      </c>
      <c r="H8022" s="270">
        <v>0</v>
      </c>
    </row>
    <row r="8023" spans="1:8">
      <c r="A8023" s="268">
        <v>42339</v>
      </c>
      <c r="B8023" s="269" t="s">
        <v>190</v>
      </c>
      <c r="C8023" s="270">
        <v>0</v>
      </c>
      <c r="D8023" s="270">
        <v>0</v>
      </c>
      <c r="E8023" s="270">
        <v>0</v>
      </c>
      <c r="F8023" s="270">
        <v>0</v>
      </c>
      <c r="G8023" s="270">
        <v>0</v>
      </c>
      <c r="H8023" s="270">
        <v>0</v>
      </c>
    </row>
    <row r="8024" spans="1:8">
      <c r="A8024" s="268">
        <v>42339</v>
      </c>
      <c r="B8024" s="269" t="s">
        <v>191</v>
      </c>
      <c r="C8024" s="270">
        <v>0</v>
      </c>
      <c r="D8024" s="270">
        <v>0</v>
      </c>
      <c r="E8024" s="270">
        <v>0</v>
      </c>
      <c r="F8024" s="270">
        <v>0</v>
      </c>
      <c r="G8024" s="270">
        <v>0</v>
      </c>
      <c r="H8024" s="270">
        <v>0</v>
      </c>
    </row>
    <row r="8025" spans="1:8">
      <c r="A8025" s="268">
        <v>42339</v>
      </c>
      <c r="B8025" s="269" t="s">
        <v>192</v>
      </c>
      <c r="C8025" s="270">
        <v>112.0283</v>
      </c>
      <c r="D8025" s="270">
        <v>47.696899999999999</v>
      </c>
      <c r="E8025" s="270">
        <v>15.2881</v>
      </c>
      <c r="F8025" s="270">
        <v>1.4466999999999999</v>
      </c>
      <c r="G8025" s="270">
        <v>19.43355</v>
      </c>
      <c r="H8025" s="270">
        <v>195.89354999999998</v>
      </c>
    </row>
    <row r="8026" spans="1:8">
      <c r="A8026" s="268">
        <v>42339</v>
      </c>
      <c r="B8026" s="269" t="s">
        <v>193</v>
      </c>
      <c r="C8026" s="270">
        <v>2332.8224499999997</v>
      </c>
      <c r="D8026" s="270">
        <v>993.22074999999984</v>
      </c>
      <c r="E8026" s="270">
        <v>318.35049999999995</v>
      </c>
      <c r="F8026" s="270">
        <v>30.116349999999997</v>
      </c>
      <c r="G8026" s="270">
        <v>404.67224999999996</v>
      </c>
      <c r="H8026" s="270">
        <v>4079.1822999999995</v>
      </c>
    </row>
    <row r="8027" spans="1:8">
      <c r="A8027" s="268">
        <v>42339</v>
      </c>
      <c r="B8027" s="269" t="s">
        <v>65</v>
      </c>
      <c r="C8027" s="270">
        <v>7393.8618500000002</v>
      </c>
      <c r="D8027" s="270">
        <v>3148.0056</v>
      </c>
      <c r="E8027" s="270">
        <v>1009.0094999999999</v>
      </c>
      <c r="F8027" s="270">
        <v>95.454149999999998</v>
      </c>
      <c r="G8027" s="270">
        <v>1282.6066499999999</v>
      </c>
      <c r="H8027" s="270">
        <v>12928.937750000001</v>
      </c>
    </row>
    <row r="8028" spans="1:8">
      <c r="A8028" s="268">
        <v>42339</v>
      </c>
      <c r="B8028" s="269" t="s">
        <v>194</v>
      </c>
      <c r="C8028" s="270">
        <v>12349.462149999999</v>
      </c>
      <c r="D8028" s="270">
        <v>5257.8994000000002</v>
      </c>
      <c r="E8028" s="270">
        <v>1685.2805499999999</v>
      </c>
      <c r="F8028" s="270">
        <v>159.43109999999999</v>
      </c>
      <c r="G8028" s="270">
        <v>2142.2498999999998</v>
      </c>
      <c r="H8028" s="270">
        <v>21594.323100000001</v>
      </c>
    </row>
    <row r="8029" spans="1:8">
      <c r="A8029" s="268">
        <v>42339</v>
      </c>
      <c r="B8029" s="269" t="s">
        <v>195</v>
      </c>
      <c r="C8029" s="270">
        <v>15453.302599999999</v>
      </c>
      <c r="D8029" s="270">
        <v>6579.3884500000004</v>
      </c>
      <c r="E8029" s="270">
        <v>2108.8483000000001</v>
      </c>
      <c r="F8029" s="270">
        <v>199.50094999999999</v>
      </c>
      <c r="G8029" s="270">
        <v>2680.6704999999997</v>
      </c>
      <c r="H8029" s="270">
        <v>27021.710800000001</v>
      </c>
    </row>
    <row r="8030" spans="1:8">
      <c r="A8030" s="268">
        <v>42339</v>
      </c>
      <c r="B8030" s="269" t="s">
        <v>196</v>
      </c>
      <c r="C8030" s="270">
        <v>16718.562450000001</v>
      </c>
      <c r="D8030" s="270">
        <v>7118.0853000000006</v>
      </c>
      <c r="E8030" s="270">
        <v>2281.5130499999996</v>
      </c>
      <c r="F8030" s="270">
        <v>215.83539999999999</v>
      </c>
      <c r="G8030" s="270">
        <v>2900.1540999999997</v>
      </c>
      <c r="H8030" s="270">
        <v>29234.150300000001</v>
      </c>
    </row>
    <row r="8031" spans="1:8">
      <c r="A8031" s="268">
        <v>42339</v>
      </c>
      <c r="B8031" s="269" t="s">
        <v>197</v>
      </c>
      <c r="C8031" s="270">
        <v>16448.376349999999</v>
      </c>
      <c r="D8031" s="270">
        <v>7003.0505499999999</v>
      </c>
      <c r="E8031" s="270">
        <v>2244.6425999999997</v>
      </c>
      <c r="F8031" s="270">
        <v>212.34784999999999</v>
      </c>
      <c r="G8031" s="270">
        <v>2853.2851000000001</v>
      </c>
      <c r="H8031" s="270">
        <v>28761.702449999997</v>
      </c>
    </row>
    <row r="8032" spans="1:8">
      <c r="A8032" s="268">
        <v>42339</v>
      </c>
      <c r="B8032" s="269" t="s">
        <v>198</v>
      </c>
      <c r="C8032" s="270">
        <v>13311.58735</v>
      </c>
      <c r="D8032" s="270">
        <v>5667.5330999999996</v>
      </c>
      <c r="E8032" s="270">
        <v>1816.5775000000001</v>
      </c>
      <c r="F8032" s="270">
        <v>171.85214999999999</v>
      </c>
      <c r="G8032" s="270">
        <v>2309.1491000000001</v>
      </c>
      <c r="H8032" s="270">
        <v>23276.699200000003</v>
      </c>
    </row>
    <row r="8033" spans="1:8">
      <c r="A8033" s="268">
        <v>42339</v>
      </c>
      <c r="B8033" s="269" t="s">
        <v>199</v>
      </c>
      <c r="C8033" s="270">
        <v>8243.9578999999994</v>
      </c>
      <c r="D8033" s="270">
        <v>3509.9423999999999</v>
      </c>
      <c r="E8033" s="270">
        <v>1125.0192</v>
      </c>
      <c r="F8033" s="270">
        <v>106.42935</v>
      </c>
      <c r="G8033" s="270">
        <v>1430.0723</v>
      </c>
      <c r="H8033" s="270">
        <v>14415.421149999996</v>
      </c>
    </row>
    <row r="8034" spans="1:8">
      <c r="A8034" s="268">
        <v>42339</v>
      </c>
      <c r="B8034" s="269" t="s">
        <v>200</v>
      </c>
      <c r="C8034" s="270">
        <v>2418.4913999999999</v>
      </c>
      <c r="D8034" s="270">
        <v>1029.6950999999999</v>
      </c>
      <c r="E8034" s="270">
        <v>330.04140000000001</v>
      </c>
      <c r="F8034" s="270">
        <v>31.222199999999997</v>
      </c>
      <c r="G8034" s="270">
        <v>419.53365000000002</v>
      </c>
      <c r="H8034" s="270">
        <v>4228.9837500000003</v>
      </c>
    </row>
    <row r="8035" spans="1:8">
      <c r="A8035" s="268">
        <v>42339</v>
      </c>
      <c r="B8035" s="269" t="s">
        <v>201</v>
      </c>
      <c r="C8035" s="270">
        <v>98.848200000000006</v>
      </c>
      <c r="D8035" s="270">
        <v>42.08605</v>
      </c>
      <c r="E8035" s="270">
        <v>13.4895</v>
      </c>
      <c r="F8035" s="270">
        <v>1.2758499999999999</v>
      </c>
      <c r="G8035" s="270">
        <v>17.147049999999997</v>
      </c>
      <c r="H8035" s="270">
        <v>172.84665000000001</v>
      </c>
    </row>
    <row r="8036" spans="1:8">
      <c r="A8036" s="268">
        <v>42339</v>
      </c>
      <c r="B8036" s="269" t="s">
        <v>202</v>
      </c>
      <c r="C8036" s="270">
        <v>0</v>
      </c>
      <c r="D8036" s="270">
        <v>0</v>
      </c>
      <c r="E8036" s="270">
        <v>0</v>
      </c>
      <c r="F8036" s="270">
        <v>0</v>
      </c>
      <c r="G8036" s="270">
        <v>0</v>
      </c>
      <c r="H8036" s="270">
        <v>0</v>
      </c>
    </row>
    <row r="8037" spans="1:8">
      <c r="A8037" s="268">
        <v>42339</v>
      </c>
      <c r="B8037" s="269" t="s">
        <v>203</v>
      </c>
      <c r="C8037" s="270">
        <v>0</v>
      </c>
      <c r="D8037" s="270">
        <v>0</v>
      </c>
      <c r="E8037" s="270">
        <v>0</v>
      </c>
      <c r="F8037" s="270">
        <v>0</v>
      </c>
      <c r="G8037" s="270">
        <v>0</v>
      </c>
      <c r="H8037" s="270">
        <v>0</v>
      </c>
    </row>
    <row r="8038" spans="1:8">
      <c r="A8038" s="268">
        <v>42339</v>
      </c>
      <c r="B8038" s="269" t="s">
        <v>204</v>
      </c>
      <c r="C8038" s="270">
        <v>0</v>
      </c>
      <c r="D8038" s="270">
        <v>0</v>
      </c>
      <c r="E8038" s="270">
        <v>0</v>
      </c>
      <c r="F8038" s="270">
        <v>0</v>
      </c>
      <c r="G8038" s="270">
        <v>0</v>
      </c>
      <c r="H8038" s="270">
        <v>0</v>
      </c>
    </row>
    <row r="8039" spans="1:8">
      <c r="A8039" s="268">
        <v>42339</v>
      </c>
      <c r="B8039" s="269" t="s">
        <v>205</v>
      </c>
      <c r="C8039" s="270">
        <v>0</v>
      </c>
      <c r="D8039" s="270">
        <v>0</v>
      </c>
      <c r="E8039" s="270">
        <v>0</v>
      </c>
      <c r="F8039" s="270">
        <v>0</v>
      </c>
      <c r="G8039" s="270">
        <v>0</v>
      </c>
      <c r="H8039" s="270">
        <v>0</v>
      </c>
    </row>
    <row r="8040" spans="1:8">
      <c r="A8040" s="268">
        <v>42339</v>
      </c>
      <c r="B8040" s="269" t="s">
        <v>71</v>
      </c>
      <c r="C8040" s="270">
        <v>0</v>
      </c>
      <c r="D8040" s="270">
        <v>0</v>
      </c>
      <c r="E8040" s="270">
        <v>0</v>
      </c>
      <c r="F8040" s="270">
        <v>0</v>
      </c>
      <c r="G8040" s="270">
        <v>0</v>
      </c>
      <c r="H8040" s="270">
        <v>0</v>
      </c>
    </row>
    <row r="8041" spans="1:8">
      <c r="A8041" s="268">
        <v>42339</v>
      </c>
      <c r="B8041" s="269" t="s">
        <v>206</v>
      </c>
      <c r="C8041" s="270">
        <v>0</v>
      </c>
      <c r="D8041" s="270">
        <v>0</v>
      </c>
      <c r="E8041" s="270">
        <v>0</v>
      </c>
      <c r="F8041" s="270">
        <v>0</v>
      </c>
      <c r="G8041" s="270">
        <v>0</v>
      </c>
      <c r="H8041" s="270">
        <v>0</v>
      </c>
    </row>
    <row r="8042" spans="1:8">
      <c r="A8042" s="268">
        <v>42340</v>
      </c>
      <c r="B8042" s="269" t="s">
        <v>185</v>
      </c>
      <c r="C8042" s="270">
        <v>0</v>
      </c>
      <c r="D8042" s="270">
        <v>0</v>
      </c>
      <c r="E8042" s="270">
        <v>0</v>
      </c>
      <c r="F8042" s="270">
        <v>0</v>
      </c>
      <c r="G8042" s="270">
        <v>0</v>
      </c>
      <c r="H8042" s="270">
        <v>0</v>
      </c>
    </row>
    <row r="8043" spans="1:8">
      <c r="A8043" s="268">
        <v>42340</v>
      </c>
      <c r="B8043" s="269" t="s">
        <v>186</v>
      </c>
      <c r="C8043" s="270">
        <v>0</v>
      </c>
      <c r="D8043" s="270">
        <v>0</v>
      </c>
      <c r="E8043" s="270">
        <v>0</v>
      </c>
      <c r="F8043" s="270">
        <v>0</v>
      </c>
      <c r="G8043" s="270">
        <v>0</v>
      </c>
      <c r="H8043" s="270">
        <v>0</v>
      </c>
    </row>
    <row r="8044" spans="1:8">
      <c r="A8044" s="268">
        <v>42340</v>
      </c>
      <c r="B8044" s="269" t="s">
        <v>187</v>
      </c>
      <c r="C8044" s="270">
        <v>0</v>
      </c>
      <c r="D8044" s="270">
        <v>0</v>
      </c>
      <c r="E8044" s="270">
        <v>0</v>
      </c>
      <c r="F8044" s="270">
        <v>0</v>
      </c>
      <c r="G8044" s="270">
        <v>0</v>
      </c>
      <c r="H8044" s="270">
        <v>0</v>
      </c>
    </row>
    <row r="8045" spans="1:8">
      <c r="A8045" s="268">
        <v>42340</v>
      </c>
      <c r="B8045" s="269" t="s">
        <v>188</v>
      </c>
      <c r="C8045" s="270">
        <v>0</v>
      </c>
      <c r="D8045" s="270">
        <v>0</v>
      </c>
      <c r="E8045" s="270">
        <v>0</v>
      </c>
      <c r="F8045" s="270">
        <v>0</v>
      </c>
      <c r="G8045" s="270">
        <v>0</v>
      </c>
      <c r="H8045" s="270">
        <v>0</v>
      </c>
    </row>
    <row r="8046" spans="1:8">
      <c r="A8046" s="268">
        <v>42340</v>
      </c>
      <c r="B8046" s="269" t="s">
        <v>189</v>
      </c>
      <c r="C8046" s="270">
        <v>0</v>
      </c>
      <c r="D8046" s="270">
        <v>0</v>
      </c>
      <c r="E8046" s="270">
        <v>0</v>
      </c>
      <c r="F8046" s="270">
        <v>0</v>
      </c>
      <c r="G8046" s="270">
        <v>0</v>
      </c>
      <c r="H8046" s="270">
        <v>0</v>
      </c>
    </row>
    <row r="8047" spans="1:8">
      <c r="A8047" s="268">
        <v>42340</v>
      </c>
      <c r="B8047" s="269" t="s">
        <v>190</v>
      </c>
      <c r="C8047" s="270">
        <v>0</v>
      </c>
      <c r="D8047" s="270">
        <v>0</v>
      </c>
      <c r="E8047" s="270">
        <v>0</v>
      </c>
      <c r="F8047" s="270">
        <v>0</v>
      </c>
      <c r="G8047" s="270">
        <v>0</v>
      </c>
      <c r="H8047" s="270">
        <v>0</v>
      </c>
    </row>
    <row r="8048" spans="1:8">
      <c r="A8048" s="268">
        <v>42340</v>
      </c>
      <c r="B8048" s="269" t="s">
        <v>191</v>
      </c>
      <c r="C8048" s="270">
        <v>0</v>
      </c>
      <c r="D8048" s="270">
        <v>0</v>
      </c>
      <c r="E8048" s="270">
        <v>0</v>
      </c>
      <c r="F8048" s="270">
        <v>0</v>
      </c>
      <c r="G8048" s="270">
        <v>0</v>
      </c>
      <c r="H8048" s="270">
        <v>0</v>
      </c>
    </row>
    <row r="8049" spans="1:8">
      <c r="A8049" s="268">
        <v>42340</v>
      </c>
      <c r="B8049" s="269" t="s">
        <v>192</v>
      </c>
      <c r="C8049" s="270">
        <v>98.848200000000006</v>
      </c>
      <c r="D8049" s="270">
        <v>42.08605</v>
      </c>
      <c r="E8049" s="270">
        <v>13.4895</v>
      </c>
      <c r="F8049" s="270">
        <v>1.2758499999999999</v>
      </c>
      <c r="G8049" s="270">
        <v>17.147049999999997</v>
      </c>
      <c r="H8049" s="270">
        <v>172.84665000000001</v>
      </c>
    </row>
    <row r="8050" spans="1:8">
      <c r="A8050" s="268">
        <v>42340</v>
      </c>
      <c r="B8050" s="269" t="s">
        <v>193</v>
      </c>
      <c r="C8050" s="270">
        <v>2425.0814499999997</v>
      </c>
      <c r="D8050" s="270">
        <v>1032.5009500000001</v>
      </c>
      <c r="E8050" s="270">
        <v>330.94069999999999</v>
      </c>
      <c r="F8050" s="270">
        <v>31.308049999999998</v>
      </c>
      <c r="G8050" s="270">
        <v>420.67689999999999</v>
      </c>
      <c r="H8050" s="270">
        <v>4240.5080499999985</v>
      </c>
    </row>
    <row r="8051" spans="1:8">
      <c r="A8051" s="268">
        <v>42340</v>
      </c>
      <c r="B8051" s="269" t="s">
        <v>65</v>
      </c>
      <c r="C8051" s="270">
        <v>7591.55825</v>
      </c>
      <c r="D8051" s="270">
        <v>3232.1776999999997</v>
      </c>
      <c r="E8051" s="270">
        <v>1035.9884999999999</v>
      </c>
      <c r="F8051" s="270">
        <v>98.006700000000009</v>
      </c>
      <c r="G8051" s="270">
        <v>1316.90075</v>
      </c>
      <c r="H8051" s="270">
        <v>13274.6319</v>
      </c>
    </row>
    <row r="8052" spans="1:8">
      <c r="A8052" s="268">
        <v>42340</v>
      </c>
      <c r="B8052" s="269" t="s">
        <v>194</v>
      </c>
      <c r="C8052" s="270">
        <v>12566.928699999999</v>
      </c>
      <c r="D8052" s="270">
        <v>5350.4881999999998</v>
      </c>
      <c r="E8052" s="270">
        <v>1714.9566</v>
      </c>
      <c r="F8052" s="270">
        <v>162.23865000000001</v>
      </c>
      <c r="G8052" s="270">
        <v>2179.9737500000001</v>
      </c>
      <c r="H8052" s="270">
        <v>21974.585899999998</v>
      </c>
    </row>
    <row r="8053" spans="1:8">
      <c r="A8053" s="268">
        <v>42340</v>
      </c>
      <c r="B8053" s="269" t="s">
        <v>195</v>
      </c>
      <c r="C8053" s="270">
        <v>13449.975</v>
      </c>
      <c r="D8053" s="270">
        <v>5726.4533999999994</v>
      </c>
      <c r="E8053" s="270">
        <v>1835.4627999999998</v>
      </c>
      <c r="F8053" s="270">
        <v>173.63884999999999</v>
      </c>
      <c r="G8053" s="270">
        <v>2333.1547999999998</v>
      </c>
      <c r="H8053" s="270">
        <v>23518.684849999998</v>
      </c>
    </row>
    <row r="8054" spans="1:8">
      <c r="A8054" s="268">
        <v>42340</v>
      </c>
      <c r="B8054" s="269" t="s">
        <v>196</v>
      </c>
      <c r="C8054" s="270">
        <v>8599.8120999999992</v>
      </c>
      <c r="D8054" s="270">
        <v>3661.4506499999998</v>
      </c>
      <c r="E8054" s="270">
        <v>1173.5805499999999</v>
      </c>
      <c r="F8054" s="270">
        <v>111.02275</v>
      </c>
      <c r="G8054" s="270">
        <v>1491.8018499999998</v>
      </c>
      <c r="H8054" s="270">
        <v>15037.667899999999</v>
      </c>
    </row>
    <row r="8055" spans="1:8">
      <c r="A8055" s="268">
        <v>42340</v>
      </c>
      <c r="B8055" s="269" t="s">
        <v>197</v>
      </c>
      <c r="C8055" s="270">
        <v>10075.94845</v>
      </c>
      <c r="D8055" s="270">
        <v>4289.9295999999995</v>
      </c>
      <c r="E8055" s="270">
        <v>1375.0228999999999</v>
      </c>
      <c r="F8055" s="270">
        <v>130.07974999999999</v>
      </c>
      <c r="G8055" s="270">
        <v>1747.8660500000001</v>
      </c>
      <c r="H8055" s="270">
        <v>17618.846750000001</v>
      </c>
    </row>
    <row r="8056" spans="1:8">
      <c r="A8056" s="268">
        <v>42340</v>
      </c>
      <c r="B8056" s="269" t="s">
        <v>198</v>
      </c>
      <c r="C8056" s="270">
        <v>6985.2881000000007</v>
      </c>
      <c r="D8056" s="270">
        <v>2974.0522500000002</v>
      </c>
      <c r="E8056" s="270">
        <v>953.25374999999985</v>
      </c>
      <c r="F8056" s="270">
        <v>90.179899999999989</v>
      </c>
      <c r="G8056" s="270">
        <v>1211.7319499999999</v>
      </c>
      <c r="H8056" s="270">
        <v>12214.505950000001</v>
      </c>
    </row>
    <row r="8057" spans="1:8">
      <c r="A8057" s="268">
        <v>42340</v>
      </c>
      <c r="B8057" s="269" t="s">
        <v>199</v>
      </c>
      <c r="C8057" s="270">
        <v>4098.9142000000002</v>
      </c>
      <c r="D8057" s="270">
        <v>1745.1511500000001</v>
      </c>
      <c r="E8057" s="270">
        <v>559.36204999999995</v>
      </c>
      <c r="F8057" s="270">
        <v>52.91675</v>
      </c>
      <c r="G8057" s="270">
        <v>711.03519999999992</v>
      </c>
      <c r="H8057" s="270">
        <v>7167.3793500000011</v>
      </c>
    </row>
    <row r="8058" spans="1:8">
      <c r="A8058" s="268">
        <v>42340</v>
      </c>
      <c r="B8058" s="269" t="s">
        <v>200</v>
      </c>
      <c r="C8058" s="270">
        <v>981.89449999999999</v>
      </c>
      <c r="D8058" s="270">
        <v>418.05040000000002</v>
      </c>
      <c r="E8058" s="270">
        <v>133.99484999999999</v>
      </c>
      <c r="F8058" s="270">
        <v>12.67605</v>
      </c>
      <c r="G8058" s="270">
        <v>170.32809999999998</v>
      </c>
      <c r="H8058" s="270">
        <v>1716.9439000000002</v>
      </c>
    </row>
    <row r="8059" spans="1:8">
      <c r="A8059" s="268">
        <v>42340</v>
      </c>
      <c r="B8059" s="269" t="s">
        <v>201</v>
      </c>
      <c r="C8059" s="270">
        <v>105.43825</v>
      </c>
      <c r="D8059" s="270">
        <v>44.89105</v>
      </c>
      <c r="E8059" s="270">
        <v>14.3888</v>
      </c>
      <c r="F8059" s="270">
        <v>1.3608499999999999</v>
      </c>
      <c r="G8059" s="270">
        <v>18.290299999999998</v>
      </c>
      <c r="H8059" s="270">
        <v>184.36924999999999</v>
      </c>
    </row>
    <row r="8060" spans="1:8">
      <c r="A8060" s="268">
        <v>42340</v>
      </c>
      <c r="B8060" s="269" t="s">
        <v>202</v>
      </c>
      <c r="C8060" s="270">
        <v>0</v>
      </c>
      <c r="D8060" s="270">
        <v>0</v>
      </c>
      <c r="E8060" s="270">
        <v>0</v>
      </c>
      <c r="F8060" s="270">
        <v>0</v>
      </c>
      <c r="G8060" s="270">
        <v>0</v>
      </c>
      <c r="H8060" s="270">
        <v>0</v>
      </c>
    </row>
    <row r="8061" spans="1:8">
      <c r="A8061" s="268">
        <v>42340</v>
      </c>
      <c r="B8061" s="269" t="s">
        <v>203</v>
      </c>
      <c r="C8061" s="270">
        <v>0</v>
      </c>
      <c r="D8061" s="270">
        <v>0</v>
      </c>
      <c r="E8061" s="270">
        <v>0</v>
      </c>
      <c r="F8061" s="270">
        <v>0</v>
      </c>
      <c r="G8061" s="270">
        <v>0</v>
      </c>
      <c r="H8061" s="270">
        <v>0</v>
      </c>
    </row>
    <row r="8062" spans="1:8">
      <c r="A8062" s="268">
        <v>42340</v>
      </c>
      <c r="B8062" s="269" t="s">
        <v>204</v>
      </c>
      <c r="C8062" s="270">
        <v>0</v>
      </c>
      <c r="D8062" s="270">
        <v>0</v>
      </c>
      <c r="E8062" s="270">
        <v>0</v>
      </c>
      <c r="F8062" s="270">
        <v>0</v>
      </c>
      <c r="G8062" s="270">
        <v>0</v>
      </c>
      <c r="H8062" s="270">
        <v>0</v>
      </c>
    </row>
    <row r="8063" spans="1:8">
      <c r="A8063" s="268">
        <v>42340</v>
      </c>
      <c r="B8063" s="269" t="s">
        <v>205</v>
      </c>
      <c r="C8063" s="270">
        <v>0</v>
      </c>
      <c r="D8063" s="270">
        <v>0</v>
      </c>
      <c r="E8063" s="270">
        <v>0</v>
      </c>
      <c r="F8063" s="270">
        <v>0</v>
      </c>
      <c r="G8063" s="270">
        <v>0</v>
      </c>
      <c r="H8063" s="270">
        <v>0</v>
      </c>
    </row>
    <row r="8064" spans="1:8">
      <c r="A8064" s="268">
        <v>42340</v>
      </c>
      <c r="B8064" s="269" t="s">
        <v>71</v>
      </c>
      <c r="C8064" s="270">
        <v>0</v>
      </c>
      <c r="D8064" s="270">
        <v>0</v>
      </c>
      <c r="E8064" s="270">
        <v>0</v>
      </c>
      <c r="F8064" s="270">
        <v>0</v>
      </c>
      <c r="G8064" s="270">
        <v>0</v>
      </c>
      <c r="H8064" s="270">
        <v>0</v>
      </c>
    </row>
    <row r="8065" spans="1:8">
      <c r="A8065" s="268">
        <v>42340</v>
      </c>
      <c r="B8065" s="269" t="s">
        <v>206</v>
      </c>
      <c r="C8065" s="270">
        <v>0</v>
      </c>
      <c r="D8065" s="270">
        <v>0</v>
      </c>
      <c r="E8065" s="270">
        <v>0</v>
      </c>
      <c r="F8065" s="270">
        <v>0</v>
      </c>
      <c r="G8065" s="270">
        <v>0</v>
      </c>
      <c r="H8065" s="270">
        <v>0</v>
      </c>
    </row>
    <row r="8066" spans="1:8">
      <c r="A8066" s="268">
        <v>42341</v>
      </c>
      <c r="B8066" s="269" t="s">
        <v>185</v>
      </c>
      <c r="C8066" s="270">
        <v>0</v>
      </c>
      <c r="D8066" s="270">
        <v>0</v>
      </c>
      <c r="E8066" s="270">
        <v>0</v>
      </c>
      <c r="F8066" s="270">
        <v>0</v>
      </c>
      <c r="G8066" s="270">
        <v>0</v>
      </c>
      <c r="H8066" s="270">
        <v>0</v>
      </c>
    </row>
    <row r="8067" spans="1:8">
      <c r="A8067" s="268">
        <v>42341</v>
      </c>
      <c r="B8067" s="269" t="s">
        <v>186</v>
      </c>
      <c r="C8067" s="270">
        <v>0</v>
      </c>
      <c r="D8067" s="270">
        <v>0</v>
      </c>
      <c r="E8067" s="270">
        <v>0</v>
      </c>
      <c r="F8067" s="270">
        <v>0</v>
      </c>
      <c r="G8067" s="270">
        <v>0</v>
      </c>
      <c r="H8067" s="270">
        <v>0</v>
      </c>
    </row>
    <row r="8068" spans="1:8">
      <c r="A8068" s="268">
        <v>42341</v>
      </c>
      <c r="B8068" s="269" t="s">
        <v>187</v>
      </c>
      <c r="C8068" s="270">
        <v>0</v>
      </c>
      <c r="D8068" s="270">
        <v>0</v>
      </c>
      <c r="E8068" s="270">
        <v>0</v>
      </c>
      <c r="F8068" s="270">
        <v>0</v>
      </c>
      <c r="G8068" s="270">
        <v>0</v>
      </c>
      <c r="H8068" s="270">
        <v>0</v>
      </c>
    </row>
    <row r="8069" spans="1:8">
      <c r="A8069" s="268">
        <v>42341</v>
      </c>
      <c r="B8069" s="269" t="s">
        <v>188</v>
      </c>
      <c r="C8069" s="270">
        <v>0</v>
      </c>
      <c r="D8069" s="270">
        <v>0</v>
      </c>
      <c r="E8069" s="270">
        <v>0</v>
      </c>
      <c r="F8069" s="270">
        <v>0</v>
      </c>
      <c r="G8069" s="270">
        <v>0</v>
      </c>
      <c r="H8069" s="270">
        <v>0</v>
      </c>
    </row>
    <row r="8070" spans="1:8">
      <c r="A8070" s="268">
        <v>42341</v>
      </c>
      <c r="B8070" s="269" t="s">
        <v>189</v>
      </c>
      <c r="C8070" s="270">
        <v>0</v>
      </c>
      <c r="D8070" s="270">
        <v>0</v>
      </c>
      <c r="E8070" s="270">
        <v>0</v>
      </c>
      <c r="F8070" s="270">
        <v>0</v>
      </c>
      <c r="G8070" s="270">
        <v>0</v>
      </c>
      <c r="H8070" s="270">
        <v>0</v>
      </c>
    </row>
    <row r="8071" spans="1:8">
      <c r="A8071" s="268">
        <v>42341</v>
      </c>
      <c r="B8071" s="269" t="s">
        <v>190</v>
      </c>
      <c r="C8071" s="270">
        <v>0</v>
      </c>
      <c r="D8071" s="270">
        <v>0</v>
      </c>
      <c r="E8071" s="270">
        <v>0</v>
      </c>
      <c r="F8071" s="270">
        <v>0</v>
      </c>
      <c r="G8071" s="270">
        <v>0</v>
      </c>
      <c r="H8071" s="270">
        <v>0</v>
      </c>
    </row>
    <row r="8072" spans="1:8">
      <c r="A8072" s="268">
        <v>42341</v>
      </c>
      <c r="B8072" s="269" t="s">
        <v>191</v>
      </c>
      <c r="C8072" s="270">
        <v>0</v>
      </c>
      <c r="D8072" s="270">
        <v>0</v>
      </c>
      <c r="E8072" s="270">
        <v>0</v>
      </c>
      <c r="F8072" s="270">
        <v>0</v>
      </c>
      <c r="G8072" s="270">
        <v>0</v>
      </c>
      <c r="H8072" s="270">
        <v>0</v>
      </c>
    </row>
    <row r="8073" spans="1:8">
      <c r="A8073" s="268">
        <v>42341</v>
      </c>
      <c r="B8073" s="269" t="s">
        <v>192</v>
      </c>
      <c r="C8073" s="270">
        <v>105.43825</v>
      </c>
      <c r="D8073" s="270">
        <v>44.89105</v>
      </c>
      <c r="E8073" s="270">
        <v>14.3888</v>
      </c>
      <c r="F8073" s="270">
        <v>1.3608499999999999</v>
      </c>
      <c r="G8073" s="270">
        <v>18.290299999999998</v>
      </c>
      <c r="H8073" s="270">
        <v>184.36924999999999</v>
      </c>
    </row>
    <row r="8074" spans="1:8">
      <c r="A8074" s="268">
        <v>42341</v>
      </c>
      <c r="B8074" s="269" t="s">
        <v>193</v>
      </c>
      <c r="C8074" s="270">
        <v>1878.1200499999998</v>
      </c>
      <c r="D8074" s="270">
        <v>799.62729999999999</v>
      </c>
      <c r="E8074" s="270">
        <v>256.29964999999999</v>
      </c>
      <c r="F8074" s="270">
        <v>24.24625</v>
      </c>
      <c r="G8074" s="270">
        <v>325.79564999999997</v>
      </c>
      <c r="H8074" s="270">
        <v>3284.0888999999997</v>
      </c>
    </row>
    <row r="8075" spans="1:8">
      <c r="A8075" s="268">
        <v>42341</v>
      </c>
      <c r="B8075" s="269" t="s">
        <v>65</v>
      </c>
      <c r="C8075" s="270">
        <v>6352.6585999999998</v>
      </c>
      <c r="D8075" s="270">
        <v>2704.7042500000002</v>
      </c>
      <c r="E8075" s="270">
        <v>866.92095000000006</v>
      </c>
      <c r="F8075" s="270">
        <v>82.012249999999995</v>
      </c>
      <c r="G8075" s="270">
        <v>1101.9901500000001</v>
      </c>
      <c r="H8075" s="270">
        <v>11108.2862</v>
      </c>
    </row>
    <row r="8076" spans="1:8">
      <c r="A8076" s="268">
        <v>42341</v>
      </c>
      <c r="B8076" s="269" t="s">
        <v>194</v>
      </c>
      <c r="C8076" s="270">
        <v>9970.5102000000006</v>
      </c>
      <c r="D8076" s="270">
        <v>4245.0385499999993</v>
      </c>
      <c r="E8076" s="270">
        <v>1360.6341</v>
      </c>
      <c r="F8076" s="270">
        <v>128.71889999999999</v>
      </c>
      <c r="G8076" s="270">
        <v>1729.57575</v>
      </c>
      <c r="H8076" s="270">
        <v>17434.477500000001</v>
      </c>
    </row>
    <row r="8077" spans="1:8">
      <c r="A8077" s="268">
        <v>42341</v>
      </c>
      <c r="B8077" s="269" t="s">
        <v>195</v>
      </c>
      <c r="C8077" s="270">
        <v>13944.216849999999</v>
      </c>
      <c r="D8077" s="270">
        <v>5936.8810999999996</v>
      </c>
      <c r="E8077" s="270">
        <v>1902.9094500000001</v>
      </c>
      <c r="F8077" s="270">
        <v>180.01894999999999</v>
      </c>
      <c r="G8077" s="270">
        <v>2418.8908999999999</v>
      </c>
      <c r="H8077" s="270">
        <v>24382.917249999999</v>
      </c>
    </row>
    <row r="8078" spans="1:8">
      <c r="A8078" s="268">
        <v>42341</v>
      </c>
      <c r="B8078" s="269" t="s">
        <v>196</v>
      </c>
      <c r="C8078" s="270">
        <v>15104.038449999998</v>
      </c>
      <c r="D8078" s="270">
        <v>6430.6860499999993</v>
      </c>
      <c r="E8078" s="270">
        <v>2061.1862500000002</v>
      </c>
      <c r="F8078" s="270">
        <v>194.99254999999999</v>
      </c>
      <c r="G8078" s="270">
        <v>2620.0842000000002</v>
      </c>
      <c r="H8078" s="270">
        <v>26410.987499999996</v>
      </c>
    </row>
    <row r="8079" spans="1:8">
      <c r="A8079" s="268">
        <v>42341</v>
      </c>
      <c r="B8079" s="269" t="s">
        <v>197</v>
      </c>
      <c r="C8079" s="270">
        <v>13891.497299999999</v>
      </c>
      <c r="D8079" s="270">
        <v>5914.4351499999993</v>
      </c>
      <c r="E8079" s="270">
        <v>1895.71505</v>
      </c>
      <c r="F8079" s="270">
        <v>179.3381</v>
      </c>
      <c r="G8079" s="270">
        <v>2409.74575</v>
      </c>
      <c r="H8079" s="270">
        <v>24290.731350000002</v>
      </c>
    </row>
    <row r="8080" spans="1:8">
      <c r="A8080" s="268">
        <v>42341</v>
      </c>
      <c r="B8080" s="269" t="s">
        <v>198</v>
      </c>
      <c r="C8080" s="270">
        <v>8217.5985500000006</v>
      </c>
      <c r="D8080" s="270">
        <v>3498.7198499999995</v>
      </c>
      <c r="E8080" s="270">
        <v>1121.422</v>
      </c>
      <c r="F8080" s="270">
        <v>106.0885</v>
      </c>
      <c r="G8080" s="270">
        <v>1425.4992999999999</v>
      </c>
      <c r="H8080" s="270">
        <v>14369.3282</v>
      </c>
    </row>
    <row r="8081" spans="1:8">
      <c r="A8081" s="268">
        <v>42341</v>
      </c>
      <c r="B8081" s="269" t="s">
        <v>199</v>
      </c>
      <c r="C8081" s="270">
        <v>3565.1329000000001</v>
      </c>
      <c r="D8081" s="270">
        <v>1517.8891999999998</v>
      </c>
      <c r="E8081" s="270">
        <v>486.51875000000001</v>
      </c>
      <c r="F8081" s="270">
        <v>46.025800000000004</v>
      </c>
      <c r="G8081" s="270">
        <v>618.44044999999994</v>
      </c>
      <c r="H8081" s="270">
        <v>6234.0070999999998</v>
      </c>
    </row>
    <row r="8082" spans="1:8">
      <c r="A8082" s="268">
        <v>42341</v>
      </c>
      <c r="B8082" s="269" t="s">
        <v>200</v>
      </c>
      <c r="C8082" s="270">
        <v>935.7650000000001</v>
      </c>
      <c r="D8082" s="270">
        <v>398.41114999999996</v>
      </c>
      <c r="E8082" s="270">
        <v>127.69975000000001</v>
      </c>
      <c r="F8082" s="270">
        <v>12.081049999999999</v>
      </c>
      <c r="G8082" s="270">
        <v>162.3262</v>
      </c>
      <c r="H8082" s="270">
        <v>1636.2831500000002</v>
      </c>
    </row>
    <row r="8083" spans="1:8">
      <c r="A8083" s="268">
        <v>42341</v>
      </c>
      <c r="B8083" s="269" t="s">
        <v>201</v>
      </c>
      <c r="C8083" s="270">
        <v>98.848200000000006</v>
      </c>
      <c r="D8083" s="270">
        <v>42.08605</v>
      </c>
      <c r="E8083" s="270">
        <v>13.4895</v>
      </c>
      <c r="F8083" s="270">
        <v>1.2758499999999999</v>
      </c>
      <c r="G8083" s="270">
        <v>17.147049999999997</v>
      </c>
      <c r="H8083" s="270">
        <v>172.84665000000001</v>
      </c>
    </row>
    <row r="8084" spans="1:8">
      <c r="A8084" s="268">
        <v>42341</v>
      </c>
      <c r="B8084" s="269" t="s">
        <v>202</v>
      </c>
      <c r="C8084" s="270">
        <v>0</v>
      </c>
      <c r="D8084" s="270">
        <v>0</v>
      </c>
      <c r="E8084" s="270">
        <v>0</v>
      </c>
      <c r="F8084" s="270">
        <v>0</v>
      </c>
      <c r="G8084" s="270">
        <v>0</v>
      </c>
      <c r="H8084" s="270">
        <v>0</v>
      </c>
    </row>
    <row r="8085" spans="1:8">
      <c r="A8085" s="268">
        <v>42341</v>
      </c>
      <c r="B8085" s="269" t="s">
        <v>203</v>
      </c>
      <c r="C8085" s="270">
        <v>0</v>
      </c>
      <c r="D8085" s="270">
        <v>0</v>
      </c>
      <c r="E8085" s="270">
        <v>0</v>
      </c>
      <c r="F8085" s="270">
        <v>0</v>
      </c>
      <c r="G8085" s="270">
        <v>0</v>
      </c>
      <c r="H8085" s="270">
        <v>0</v>
      </c>
    </row>
    <row r="8086" spans="1:8">
      <c r="A8086" s="268">
        <v>42341</v>
      </c>
      <c r="B8086" s="269" t="s">
        <v>204</v>
      </c>
      <c r="C8086" s="270">
        <v>0</v>
      </c>
      <c r="D8086" s="270">
        <v>0</v>
      </c>
      <c r="E8086" s="270">
        <v>0</v>
      </c>
      <c r="F8086" s="270">
        <v>0</v>
      </c>
      <c r="G8086" s="270">
        <v>0</v>
      </c>
      <c r="H8086" s="270">
        <v>0</v>
      </c>
    </row>
    <row r="8087" spans="1:8">
      <c r="A8087" s="268">
        <v>42341</v>
      </c>
      <c r="B8087" s="269" t="s">
        <v>205</v>
      </c>
      <c r="C8087" s="270">
        <v>0</v>
      </c>
      <c r="D8087" s="270">
        <v>0</v>
      </c>
      <c r="E8087" s="270">
        <v>0</v>
      </c>
      <c r="F8087" s="270">
        <v>0</v>
      </c>
      <c r="G8087" s="270">
        <v>0</v>
      </c>
      <c r="H8087" s="270">
        <v>0</v>
      </c>
    </row>
    <row r="8088" spans="1:8">
      <c r="A8088" s="268">
        <v>42341</v>
      </c>
      <c r="B8088" s="269" t="s">
        <v>71</v>
      </c>
      <c r="C8088" s="270">
        <v>0</v>
      </c>
      <c r="D8088" s="270">
        <v>0</v>
      </c>
      <c r="E8088" s="270">
        <v>0</v>
      </c>
      <c r="F8088" s="270">
        <v>0</v>
      </c>
      <c r="G8088" s="270">
        <v>0</v>
      </c>
      <c r="H8088" s="270">
        <v>0</v>
      </c>
    </row>
    <row r="8089" spans="1:8">
      <c r="A8089" s="268">
        <v>42341</v>
      </c>
      <c r="B8089" s="269" t="s">
        <v>206</v>
      </c>
      <c r="C8089" s="270">
        <v>0</v>
      </c>
      <c r="D8089" s="270">
        <v>0</v>
      </c>
      <c r="E8089" s="270">
        <v>0</v>
      </c>
      <c r="F8089" s="270">
        <v>0</v>
      </c>
      <c r="G8089" s="270">
        <v>0</v>
      </c>
      <c r="H8089" s="270">
        <v>0</v>
      </c>
    </row>
    <row r="8090" spans="1:8">
      <c r="A8090" s="268">
        <v>42342</v>
      </c>
      <c r="B8090" s="269" t="s">
        <v>185</v>
      </c>
      <c r="C8090" s="270">
        <v>0</v>
      </c>
      <c r="D8090" s="270">
        <v>0</v>
      </c>
      <c r="E8090" s="270">
        <v>0</v>
      </c>
      <c r="F8090" s="270">
        <v>0</v>
      </c>
      <c r="G8090" s="270">
        <v>0</v>
      </c>
      <c r="H8090" s="270">
        <v>0</v>
      </c>
    </row>
    <row r="8091" spans="1:8">
      <c r="A8091" s="268">
        <v>42342</v>
      </c>
      <c r="B8091" s="269" t="s">
        <v>186</v>
      </c>
      <c r="C8091" s="270">
        <v>0</v>
      </c>
      <c r="D8091" s="270">
        <v>0</v>
      </c>
      <c r="E8091" s="270">
        <v>0</v>
      </c>
      <c r="F8091" s="270">
        <v>0</v>
      </c>
      <c r="G8091" s="270">
        <v>0</v>
      </c>
      <c r="H8091" s="270">
        <v>0</v>
      </c>
    </row>
    <row r="8092" spans="1:8">
      <c r="A8092" s="268">
        <v>42342</v>
      </c>
      <c r="B8092" s="269" t="s">
        <v>187</v>
      </c>
      <c r="C8092" s="270">
        <v>0</v>
      </c>
      <c r="D8092" s="270">
        <v>0</v>
      </c>
      <c r="E8092" s="270">
        <v>0</v>
      </c>
      <c r="F8092" s="270">
        <v>0</v>
      </c>
      <c r="G8092" s="270">
        <v>0</v>
      </c>
      <c r="H8092" s="270">
        <v>0</v>
      </c>
    </row>
    <row r="8093" spans="1:8">
      <c r="A8093" s="268">
        <v>42342</v>
      </c>
      <c r="B8093" s="269" t="s">
        <v>188</v>
      </c>
      <c r="C8093" s="270">
        <v>0</v>
      </c>
      <c r="D8093" s="270">
        <v>0</v>
      </c>
      <c r="E8093" s="270">
        <v>0</v>
      </c>
      <c r="F8093" s="270">
        <v>0</v>
      </c>
      <c r="G8093" s="270">
        <v>0</v>
      </c>
      <c r="H8093" s="270">
        <v>0</v>
      </c>
    </row>
    <row r="8094" spans="1:8">
      <c r="A8094" s="268">
        <v>42342</v>
      </c>
      <c r="B8094" s="269" t="s">
        <v>189</v>
      </c>
      <c r="C8094" s="270">
        <v>0</v>
      </c>
      <c r="D8094" s="270">
        <v>0</v>
      </c>
      <c r="E8094" s="270">
        <v>0</v>
      </c>
      <c r="F8094" s="270">
        <v>0</v>
      </c>
      <c r="G8094" s="270">
        <v>0</v>
      </c>
      <c r="H8094" s="270">
        <v>0</v>
      </c>
    </row>
    <row r="8095" spans="1:8">
      <c r="A8095" s="268">
        <v>42342</v>
      </c>
      <c r="B8095" s="269" t="s">
        <v>190</v>
      </c>
      <c r="C8095" s="270">
        <v>0</v>
      </c>
      <c r="D8095" s="270">
        <v>0</v>
      </c>
      <c r="E8095" s="270">
        <v>0</v>
      </c>
      <c r="F8095" s="270">
        <v>0</v>
      </c>
      <c r="G8095" s="270">
        <v>0</v>
      </c>
      <c r="H8095" s="270">
        <v>0</v>
      </c>
    </row>
    <row r="8096" spans="1:8">
      <c r="A8096" s="268">
        <v>42342</v>
      </c>
      <c r="B8096" s="269" t="s">
        <v>191</v>
      </c>
      <c r="C8096" s="270">
        <v>0</v>
      </c>
      <c r="D8096" s="270">
        <v>0</v>
      </c>
      <c r="E8096" s="270">
        <v>0</v>
      </c>
      <c r="F8096" s="270">
        <v>0</v>
      </c>
      <c r="G8096" s="270">
        <v>0</v>
      </c>
      <c r="H8096" s="270">
        <v>0</v>
      </c>
    </row>
    <row r="8097" spans="1:8">
      <c r="A8097" s="268">
        <v>42342</v>
      </c>
      <c r="B8097" s="269" t="s">
        <v>192</v>
      </c>
      <c r="C8097" s="270">
        <v>46.1295</v>
      </c>
      <c r="D8097" s="270">
        <v>19.6401</v>
      </c>
      <c r="E8097" s="270">
        <v>6.2950999999999997</v>
      </c>
      <c r="F8097" s="270">
        <v>0.59584999999999999</v>
      </c>
      <c r="G8097" s="270">
        <v>8.0018999999999991</v>
      </c>
      <c r="H8097" s="270">
        <v>80.662450000000007</v>
      </c>
    </row>
    <row r="8098" spans="1:8">
      <c r="A8098" s="268">
        <v>42342</v>
      </c>
      <c r="B8098" s="269" t="s">
        <v>193</v>
      </c>
      <c r="C8098" s="270">
        <v>883.04544999999996</v>
      </c>
      <c r="D8098" s="270">
        <v>375.96519999999998</v>
      </c>
      <c r="E8098" s="270">
        <v>120.50534999999998</v>
      </c>
      <c r="F8098" s="270">
        <v>11.4002</v>
      </c>
      <c r="G8098" s="270">
        <v>153.18105</v>
      </c>
      <c r="H8098" s="270">
        <v>1544.0972499999998</v>
      </c>
    </row>
    <row r="8099" spans="1:8">
      <c r="A8099" s="268">
        <v>42342</v>
      </c>
      <c r="B8099" s="269" t="s">
        <v>65</v>
      </c>
      <c r="C8099" s="270">
        <v>2754.5762999999997</v>
      </c>
      <c r="D8099" s="270">
        <v>1172.78665</v>
      </c>
      <c r="E8099" s="270">
        <v>375.90570000000002</v>
      </c>
      <c r="F8099" s="270">
        <v>35.561450000000001</v>
      </c>
      <c r="G8099" s="270">
        <v>477.83345000000003</v>
      </c>
      <c r="H8099" s="270">
        <v>4816.6635500000002</v>
      </c>
    </row>
    <row r="8100" spans="1:8">
      <c r="A8100" s="268">
        <v>42342</v>
      </c>
      <c r="B8100" s="269" t="s">
        <v>194</v>
      </c>
      <c r="C8100" s="270">
        <v>3973.7066499999996</v>
      </c>
      <c r="D8100" s="270">
        <v>1691.8425500000001</v>
      </c>
      <c r="E8100" s="270">
        <v>542.27535</v>
      </c>
      <c r="F8100" s="270">
        <v>51.300049999999999</v>
      </c>
      <c r="G8100" s="270">
        <v>689.3151499999999</v>
      </c>
      <c r="H8100" s="270">
        <v>6948.4397500000005</v>
      </c>
    </row>
    <row r="8101" spans="1:8">
      <c r="A8101" s="268">
        <v>42342</v>
      </c>
      <c r="B8101" s="269" t="s">
        <v>195</v>
      </c>
      <c r="C8101" s="270">
        <v>5153.2975500000002</v>
      </c>
      <c r="D8101" s="270">
        <v>2194.0650500000002</v>
      </c>
      <c r="E8101" s="270">
        <v>703.24919999999997</v>
      </c>
      <c r="F8101" s="270">
        <v>66.528649999999999</v>
      </c>
      <c r="G8101" s="270">
        <v>893.93819999999994</v>
      </c>
      <c r="H8101" s="270">
        <v>9011.0786499999995</v>
      </c>
    </row>
    <row r="8102" spans="1:8">
      <c r="A8102" s="268">
        <v>42342</v>
      </c>
      <c r="B8102" s="269" t="s">
        <v>196</v>
      </c>
      <c r="C8102" s="270">
        <v>5383.9441999999999</v>
      </c>
      <c r="D8102" s="270">
        <v>2292.2647000000002</v>
      </c>
      <c r="E8102" s="270">
        <v>734.72469999999998</v>
      </c>
      <c r="F8102" s="270">
        <v>69.506200000000007</v>
      </c>
      <c r="G8102" s="270">
        <v>933.94769999999994</v>
      </c>
      <c r="H8102" s="270">
        <v>9414.3874999999989</v>
      </c>
    </row>
    <row r="8103" spans="1:8">
      <c r="A8103" s="268">
        <v>42342</v>
      </c>
      <c r="B8103" s="269" t="s">
        <v>197</v>
      </c>
      <c r="C8103" s="270">
        <v>7182.9853499999999</v>
      </c>
      <c r="D8103" s="270">
        <v>3058.2234999999996</v>
      </c>
      <c r="E8103" s="270">
        <v>980.2327499999999</v>
      </c>
      <c r="F8103" s="270">
        <v>92.7316</v>
      </c>
      <c r="G8103" s="270">
        <v>1246.0260499999999</v>
      </c>
      <c r="H8103" s="270">
        <v>12560.19925</v>
      </c>
    </row>
    <row r="8104" spans="1:8">
      <c r="A8104" s="268">
        <v>42342</v>
      </c>
      <c r="B8104" s="269" t="s">
        <v>198</v>
      </c>
      <c r="C8104" s="270">
        <v>6504.2254999999996</v>
      </c>
      <c r="D8104" s="270">
        <v>2769.2354</v>
      </c>
      <c r="E8104" s="270">
        <v>887.60484999999994</v>
      </c>
      <c r="F8104" s="270">
        <v>83.968950000000007</v>
      </c>
      <c r="G8104" s="270">
        <v>1128.28235</v>
      </c>
      <c r="H8104" s="270">
        <v>11373.31705</v>
      </c>
    </row>
    <row r="8105" spans="1:8">
      <c r="A8105" s="268">
        <v>42342</v>
      </c>
      <c r="B8105" s="269" t="s">
        <v>199</v>
      </c>
      <c r="C8105" s="270">
        <v>4329.5608499999998</v>
      </c>
      <c r="D8105" s="270">
        <v>1843.3508000000002</v>
      </c>
      <c r="E8105" s="270">
        <v>590.83754999999996</v>
      </c>
      <c r="F8105" s="270">
        <v>55.894299999999994</v>
      </c>
      <c r="G8105" s="270">
        <v>751.04469999999992</v>
      </c>
      <c r="H8105" s="270">
        <v>7570.6881999999987</v>
      </c>
    </row>
    <row r="8106" spans="1:8">
      <c r="A8106" s="268">
        <v>42342</v>
      </c>
      <c r="B8106" s="269" t="s">
        <v>200</v>
      </c>
      <c r="C8106" s="270">
        <v>1028.02315</v>
      </c>
      <c r="D8106" s="270">
        <v>437.69049999999993</v>
      </c>
      <c r="E8106" s="270">
        <v>140.28995</v>
      </c>
      <c r="F8106" s="270">
        <v>13.2719</v>
      </c>
      <c r="G8106" s="270">
        <v>178.33</v>
      </c>
      <c r="H8106" s="270">
        <v>1797.6055000000003</v>
      </c>
    </row>
    <row r="8107" spans="1:8">
      <c r="A8107" s="268">
        <v>42342</v>
      </c>
      <c r="B8107" s="269" t="s">
        <v>201</v>
      </c>
      <c r="C8107" s="270">
        <v>79.078900000000004</v>
      </c>
      <c r="D8107" s="270">
        <v>33.668500000000002</v>
      </c>
      <c r="E8107" s="270">
        <v>10.791599999999999</v>
      </c>
      <c r="F8107" s="270">
        <v>1.02085</v>
      </c>
      <c r="G8107" s="270">
        <v>13.717300000000002</v>
      </c>
      <c r="H8107" s="270">
        <v>138.27715000000001</v>
      </c>
    </row>
    <row r="8108" spans="1:8">
      <c r="A8108" s="268">
        <v>42342</v>
      </c>
      <c r="B8108" s="269" t="s">
        <v>202</v>
      </c>
      <c r="C8108" s="270">
        <v>0</v>
      </c>
      <c r="D8108" s="270">
        <v>0</v>
      </c>
      <c r="E8108" s="270">
        <v>0</v>
      </c>
      <c r="F8108" s="270">
        <v>0</v>
      </c>
      <c r="G8108" s="270">
        <v>0</v>
      </c>
      <c r="H8108" s="270">
        <v>0</v>
      </c>
    </row>
    <row r="8109" spans="1:8">
      <c r="A8109" s="268">
        <v>42342</v>
      </c>
      <c r="B8109" s="269" t="s">
        <v>203</v>
      </c>
      <c r="C8109" s="270">
        <v>0</v>
      </c>
      <c r="D8109" s="270">
        <v>0</v>
      </c>
      <c r="E8109" s="270">
        <v>0</v>
      </c>
      <c r="F8109" s="270">
        <v>0</v>
      </c>
      <c r="G8109" s="270">
        <v>0</v>
      </c>
      <c r="H8109" s="270">
        <v>0</v>
      </c>
    </row>
    <row r="8110" spans="1:8">
      <c r="A8110" s="268">
        <v>42342</v>
      </c>
      <c r="B8110" s="269" t="s">
        <v>204</v>
      </c>
      <c r="C8110" s="270">
        <v>0</v>
      </c>
      <c r="D8110" s="270">
        <v>0</v>
      </c>
      <c r="E8110" s="270">
        <v>0</v>
      </c>
      <c r="F8110" s="270">
        <v>0</v>
      </c>
      <c r="G8110" s="270">
        <v>0</v>
      </c>
      <c r="H8110" s="270">
        <v>0</v>
      </c>
    </row>
    <row r="8111" spans="1:8">
      <c r="A8111" s="268">
        <v>42342</v>
      </c>
      <c r="B8111" s="269" t="s">
        <v>205</v>
      </c>
      <c r="C8111" s="270">
        <v>0</v>
      </c>
      <c r="D8111" s="270">
        <v>0</v>
      </c>
      <c r="E8111" s="270">
        <v>0</v>
      </c>
      <c r="F8111" s="270">
        <v>0</v>
      </c>
      <c r="G8111" s="270">
        <v>0</v>
      </c>
      <c r="H8111" s="270">
        <v>0</v>
      </c>
    </row>
    <row r="8112" spans="1:8">
      <c r="A8112" s="268">
        <v>42342</v>
      </c>
      <c r="B8112" s="269" t="s">
        <v>71</v>
      </c>
      <c r="C8112" s="270">
        <v>0</v>
      </c>
      <c r="D8112" s="270">
        <v>0</v>
      </c>
      <c r="E8112" s="270">
        <v>0</v>
      </c>
      <c r="F8112" s="270">
        <v>0</v>
      </c>
      <c r="G8112" s="270">
        <v>0</v>
      </c>
      <c r="H8112" s="270">
        <v>0</v>
      </c>
    </row>
    <row r="8113" spans="1:8">
      <c r="A8113" s="268">
        <v>42342</v>
      </c>
      <c r="B8113" s="269" t="s">
        <v>206</v>
      </c>
      <c r="C8113" s="270">
        <v>0</v>
      </c>
      <c r="D8113" s="270">
        <v>0</v>
      </c>
      <c r="E8113" s="270">
        <v>0</v>
      </c>
      <c r="F8113" s="270">
        <v>0</v>
      </c>
      <c r="G8113" s="270">
        <v>0</v>
      </c>
      <c r="H8113" s="270">
        <v>0</v>
      </c>
    </row>
    <row r="8114" spans="1:8">
      <c r="A8114" s="268">
        <v>42343</v>
      </c>
      <c r="B8114" s="269" t="s">
        <v>185</v>
      </c>
      <c r="C8114" s="270">
        <v>0</v>
      </c>
      <c r="D8114" s="270">
        <v>0</v>
      </c>
      <c r="E8114" s="270">
        <v>0</v>
      </c>
      <c r="F8114" s="270">
        <v>0</v>
      </c>
      <c r="G8114" s="270">
        <v>0</v>
      </c>
      <c r="H8114" s="270">
        <v>0</v>
      </c>
    </row>
    <row r="8115" spans="1:8">
      <c r="A8115" s="268">
        <v>42343</v>
      </c>
      <c r="B8115" s="269" t="s">
        <v>186</v>
      </c>
      <c r="C8115" s="270">
        <v>0</v>
      </c>
      <c r="D8115" s="270">
        <v>0</v>
      </c>
      <c r="E8115" s="270">
        <v>0</v>
      </c>
      <c r="F8115" s="270">
        <v>0</v>
      </c>
      <c r="G8115" s="270">
        <v>0</v>
      </c>
      <c r="H8115" s="270">
        <v>0</v>
      </c>
    </row>
    <row r="8116" spans="1:8">
      <c r="A8116" s="268">
        <v>42343</v>
      </c>
      <c r="B8116" s="269" t="s">
        <v>187</v>
      </c>
      <c r="C8116" s="270">
        <v>0</v>
      </c>
      <c r="D8116" s="270">
        <v>0</v>
      </c>
      <c r="E8116" s="270">
        <v>0</v>
      </c>
      <c r="F8116" s="270">
        <v>0</v>
      </c>
      <c r="G8116" s="270">
        <v>0</v>
      </c>
      <c r="H8116" s="270">
        <v>0</v>
      </c>
    </row>
    <row r="8117" spans="1:8">
      <c r="A8117" s="268">
        <v>42343</v>
      </c>
      <c r="B8117" s="269" t="s">
        <v>188</v>
      </c>
      <c r="C8117" s="270">
        <v>0</v>
      </c>
      <c r="D8117" s="270">
        <v>0</v>
      </c>
      <c r="E8117" s="270">
        <v>0</v>
      </c>
      <c r="F8117" s="270">
        <v>0</v>
      </c>
      <c r="G8117" s="270">
        <v>0</v>
      </c>
      <c r="H8117" s="270">
        <v>0</v>
      </c>
    </row>
    <row r="8118" spans="1:8">
      <c r="A8118" s="268">
        <v>42343</v>
      </c>
      <c r="B8118" s="269" t="s">
        <v>189</v>
      </c>
      <c r="C8118" s="270">
        <v>0</v>
      </c>
      <c r="D8118" s="270">
        <v>0</v>
      </c>
      <c r="E8118" s="270">
        <v>0</v>
      </c>
      <c r="F8118" s="270">
        <v>0</v>
      </c>
      <c r="G8118" s="270">
        <v>0</v>
      </c>
      <c r="H8118" s="270">
        <v>0</v>
      </c>
    </row>
    <row r="8119" spans="1:8">
      <c r="A8119" s="268">
        <v>42343</v>
      </c>
      <c r="B8119" s="269" t="s">
        <v>190</v>
      </c>
      <c r="C8119" s="270">
        <v>0</v>
      </c>
      <c r="D8119" s="270">
        <v>0</v>
      </c>
      <c r="E8119" s="270">
        <v>0</v>
      </c>
      <c r="F8119" s="270">
        <v>0</v>
      </c>
      <c r="G8119" s="270">
        <v>0</v>
      </c>
      <c r="H8119" s="270">
        <v>0</v>
      </c>
    </row>
    <row r="8120" spans="1:8">
      <c r="A8120" s="268">
        <v>42343</v>
      </c>
      <c r="B8120" s="269" t="s">
        <v>191</v>
      </c>
      <c r="C8120" s="270">
        <v>0</v>
      </c>
      <c r="D8120" s="270">
        <v>0</v>
      </c>
      <c r="E8120" s="270">
        <v>0</v>
      </c>
      <c r="F8120" s="270">
        <v>0</v>
      </c>
      <c r="G8120" s="270">
        <v>0</v>
      </c>
      <c r="H8120" s="270">
        <v>0</v>
      </c>
    </row>
    <row r="8121" spans="1:8">
      <c r="A8121" s="268">
        <v>42343</v>
      </c>
      <c r="B8121" s="269" t="s">
        <v>192</v>
      </c>
      <c r="C8121" s="270">
        <v>52.719549999999998</v>
      </c>
      <c r="D8121" s="270">
        <v>22.44595</v>
      </c>
      <c r="E8121" s="270">
        <v>7.1943999999999999</v>
      </c>
      <c r="F8121" s="270">
        <v>0.68085000000000007</v>
      </c>
      <c r="G8121" s="270">
        <v>9.1451499999999992</v>
      </c>
      <c r="H8121" s="270">
        <v>92.185900000000004</v>
      </c>
    </row>
    <row r="8122" spans="1:8">
      <c r="A8122" s="268">
        <v>42343</v>
      </c>
      <c r="B8122" s="269" t="s">
        <v>193</v>
      </c>
      <c r="C8122" s="270">
        <v>1983.5582999999999</v>
      </c>
      <c r="D8122" s="270">
        <v>844.51835000000005</v>
      </c>
      <c r="E8122" s="270">
        <v>270.68760000000003</v>
      </c>
      <c r="F8122" s="270">
        <v>25.607949999999999</v>
      </c>
      <c r="G8122" s="270">
        <v>344.08595000000003</v>
      </c>
      <c r="H8122" s="270">
        <v>3468.4581499999999</v>
      </c>
    </row>
    <row r="8123" spans="1:8">
      <c r="A8123" s="268">
        <v>42343</v>
      </c>
      <c r="B8123" s="269" t="s">
        <v>65</v>
      </c>
      <c r="C8123" s="270">
        <v>7499.3000999999995</v>
      </c>
      <c r="D8123" s="270">
        <v>3192.8975</v>
      </c>
      <c r="E8123" s="270">
        <v>1023.3983000000001</v>
      </c>
      <c r="F8123" s="270">
        <v>96.815849999999998</v>
      </c>
      <c r="G8123" s="270">
        <v>1300.8969500000001</v>
      </c>
      <c r="H8123" s="270">
        <v>13113.3087</v>
      </c>
    </row>
    <row r="8124" spans="1:8">
      <c r="A8124" s="268">
        <v>42343</v>
      </c>
      <c r="B8124" s="269" t="s">
        <v>194</v>
      </c>
      <c r="C8124" s="270">
        <v>13357.715999999999</v>
      </c>
      <c r="D8124" s="270">
        <v>5687.1732000000002</v>
      </c>
      <c r="E8124" s="270">
        <v>1822.8725999999999</v>
      </c>
      <c r="F8124" s="270">
        <v>172.44714999999999</v>
      </c>
      <c r="G8124" s="270">
        <v>2317.1509999999998</v>
      </c>
      <c r="H8124" s="270">
        <v>23357.359950000002</v>
      </c>
    </row>
    <row r="8125" spans="1:8">
      <c r="A8125" s="268">
        <v>42343</v>
      </c>
      <c r="B8125" s="269" t="s">
        <v>195</v>
      </c>
      <c r="C8125" s="270">
        <v>16632.893499999998</v>
      </c>
      <c r="D8125" s="270">
        <v>7081.6109500000002</v>
      </c>
      <c r="E8125" s="270">
        <v>2269.82215</v>
      </c>
      <c r="F8125" s="270">
        <v>214.72954999999999</v>
      </c>
      <c r="G8125" s="270">
        <v>2885.2927</v>
      </c>
      <c r="H8125" s="270">
        <v>29084.348849999998</v>
      </c>
    </row>
    <row r="8126" spans="1:8">
      <c r="A8126" s="268">
        <v>42343</v>
      </c>
      <c r="B8126" s="269" t="s">
        <v>196</v>
      </c>
      <c r="C8126" s="270">
        <v>18333.086449999999</v>
      </c>
      <c r="D8126" s="270">
        <v>7805.4836999999998</v>
      </c>
      <c r="E8126" s="270">
        <v>2501.8407000000002</v>
      </c>
      <c r="F8126" s="270">
        <v>236.67910000000001</v>
      </c>
      <c r="G8126" s="270">
        <v>3180.2240000000002</v>
      </c>
      <c r="H8126" s="270">
        <v>32057.31395</v>
      </c>
    </row>
    <row r="8127" spans="1:8">
      <c r="A8127" s="268">
        <v>42343</v>
      </c>
      <c r="B8127" s="269" t="s">
        <v>197</v>
      </c>
      <c r="C8127" s="270">
        <v>18023.36175</v>
      </c>
      <c r="D8127" s="270">
        <v>7673.6155499999995</v>
      </c>
      <c r="E8127" s="270">
        <v>2459.5735999999997</v>
      </c>
      <c r="F8127" s="270">
        <v>232.6807</v>
      </c>
      <c r="G8127" s="270">
        <v>3126.4963499999999</v>
      </c>
      <c r="H8127" s="270">
        <v>31515.727949999997</v>
      </c>
    </row>
    <row r="8128" spans="1:8">
      <c r="A8128" s="268">
        <v>42343</v>
      </c>
      <c r="B8128" s="269" t="s">
        <v>198</v>
      </c>
      <c r="C8128" s="270">
        <v>14603.206549999999</v>
      </c>
      <c r="D8128" s="270">
        <v>6217.4524999999994</v>
      </c>
      <c r="E8128" s="270">
        <v>1992.8394499999997</v>
      </c>
      <c r="F8128" s="270">
        <v>188.5266</v>
      </c>
      <c r="G8128" s="270">
        <v>2533.2048500000001</v>
      </c>
      <c r="H8128" s="270">
        <v>25535.229949999994</v>
      </c>
    </row>
    <row r="8129" spans="1:8">
      <c r="A8129" s="268">
        <v>42343</v>
      </c>
      <c r="B8129" s="269" t="s">
        <v>199</v>
      </c>
      <c r="C8129" s="270">
        <v>7795.84555</v>
      </c>
      <c r="D8129" s="270">
        <v>3319.1539499999999</v>
      </c>
      <c r="E8129" s="270">
        <v>1063.8668</v>
      </c>
      <c r="F8129" s="270">
        <v>100.64425</v>
      </c>
      <c r="G8129" s="270">
        <v>1352.3380999999999</v>
      </c>
      <c r="H8129" s="270">
        <v>13631.848650000002</v>
      </c>
    </row>
    <row r="8130" spans="1:8">
      <c r="A8130" s="268">
        <v>42343</v>
      </c>
      <c r="B8130" s="269" t="s">
        <v>200</v>
      </c>
      <c r="C8130" s="270">
        <v>2207.6149</v>
      </c>
      <c r="D8130" s="270">
        <v>939.9129999999999</v>
      </c>
      <c r="E8130" s="270">
        <v>301.2638</v>
      </c>
      <c r="F8130" s="270">
        <v>28.500499999999999</v>
      </c>
      <c r="G8130" s="270">
        <v>382.95305000000002</v>
      </c>
      <c r="H8130" s="270">
        <v>3860.2452499999999</v>
      </c>
    </row>
    <row r="8131" spans="1:8">
      <c r="A8131" s="268">
        <v>42343</v>
      </c>
      <c r="B8131" s="269" t="s">
        <v>201</v>
      </c>
      <c r="C8131" s="270">
        <v>112.0283</v>
      </c>
      <c r="D8131" s="270">
        <v>47.696899999999999</v>
      </c>
      <c r="E8131" s="270">
        <v>15.2881</v>
      </c>
      <c r="F8131" s="270">
        <v>1.4466999999999999</v>
      </c>
      <c r="G8131" s="270">
        <v>19.43355</v>
      </c>
      <c r="H8131" s="270">
        <v>195.89354999999998</v>
      </c>
    </row>
    <row r="8132" spans="1:8">
      <c r="A8132" s="268">
        <v>42343</v>
      </c>
      <c r="B8132" s="269" t="s">
        <v>202</v>
      </c>
      <c r="C8132" s="270">
        <v>0</v>
      </c>
      <c r="D8132" s="270">
        <v>0</v>
      </c>
      <c r="E8132" s="270">
        <v>0</v>
      </c>
      <c r="F8132" s="270">
        <v>0</v>
      </c>
      <c r="G8132" s="270">
        <v>0</v>
      </c>
      <c r="H8132" s="270">
        <v>0</v>
      </c>
    </row>
    <row r="8133" spans="1:8">
      <c r="A8133" s="268">
        <v>42343</v>
      </c>
      <c r="B8133" s="269" t="s">
        <v>203</v>
      </c>
      <c r="C8133" s="270">
        <v>0</v>
      </c>
      <c r="D8133" s="270">
        <v>0</v>
      </c>
      <c r="E8133" s="270">
        <v>0</v>
      </c>
      <c r="F8133" s="270">
        <v>0</v>
      </c>
      <c r="G8133" s="270">
        <v>0</v>
      </c>
      <c r="H8133" s="270">
        <v>0</v>
      </c>
    </row>
    <row r="8134" spans="1:8">
      <c r="A8134" s="268">
        <v>42343</v>
      </c>
      <c r="B8134" s="269" t="s">
        <v>204</v>
      </c>
      <c r="C8134" s="270">
        <v>6.5900499999999997</v>
      </c>
      <c r="D8134" s="270">
        <v>2.80585</v>
      </c>
      <c r="E8134" s="270">
        <v>0.89929999999999999</v>
      </c>
      <c r="F8134" s="270">
        <v>8.5000000000000006E-2</v>
      </c>
      <c r="G8134" s="270">
        <v>1.1432499999999999</v>
      </c>
      <c r="H8134" s="270">
        <v>11.52345</v>
      </c>
    </row>
    <row r="8135" spans="1:8">
      <c r="A8135" s="268">
        <v>42343</v>
      </c>
      <c r="B8135" s="269" t="s">
        <v>205</v>
      </c>
      <c r="C8135" s="270">
        <v>0</v>
      </c>
      <c r="D8135" s="270">
        <v>0</v>
      </c>
      <c r="E8135" s="270">
        <v>0</v>
      </c>
      <c r="F8135" s="270">
        <v>0</v>
      </c>
      <c r="G8135" s="270">
        <v>0</v>
      </c>
      <c r="H8135" s="270">
        <v>0</v>
      </c>
    </row>
    <row r="8136" spans="1:8">
      <c r="A8136" s="268">
        <v>42343</v>
      </c>
      <c r="B8136" s="269" t="s">
        <v>71</v>
      </c>
      <c r="C8136" s="270">
        <v>0</v>
      </c>
      <c r="D8136" s="270">
        <v>0</v>
      </c>
      <c r="E8136" s="270">
        <v>0</v>
      </c>
      <c r="F8136" s="270">
        <v>0</v>
      </c>
      <c r="G8136" s="270">
        <v>0</v>
      </c>
      <c r="H8136" s="270">
        <v>0</v>
      </c>
    </row>
    <row r="8137" spans="1:8">
      <c r="A8137" s="268">
        <v>42343</v>
      </c>
      <c r="B8137" s="269" t="s">
        <v>206</v>
      </c>
      <c r="C8137" s="270">
        <v>0</v>
      </c>
      <c r="D8137" s="270">
        <v>0</v>
      </c>
      <c r="E8137" s="270">
        <v>0</v>
      </c>
      <c r="F8137" s="270">
        <v>0</v>
      </c>
      <c r="G8137" s="270">
        <v>0</v>
      </c>
      <c r="H8137" s="270">
        <v>0</v>
      </c>
    </row>
    <row r="8138" spans="1:8">
      <c r="A8138" s="268">
        <v>42344</v>
      </c>
      <c r="B8138" s="269" t="s">
        <v>185</v>
      </c>
      <c r="C8138" s="270">
        <v>0</v>
      </c>
      <c r="D8138" s="270">
        <v>0</v>
      </c>
      <c r="E8138" s="270">
        <v>0</v>
      </c>
      <c r="F8138" s="270">
        <v>0</v>
      </c>
      <c r="G8138" s="270">
        <v>0</v>
      </c>
      <c r="H8138" s="270">
        <v>0</v>
      </c>
    </row>
    <row r="8139" spans="1:8">
      <c r="A8139" s="268">
        <v>42344</v>
      </c>
      <c r="B8139" s="269" t="s">
        <v>186</v>
      </c>
      <c r="C8139" s="270">
        <v>0</v>
      </c>
      <c r="D8139" s="270">
        <v>0</v>
      </c>
      <c r="E8139" s="270">
        <v>0</v>
      </c>
      <c r="F8139" s="270">
        <v>0</v>
      </c>
      <c r="G8139" s="270">
        <v>0</v>
      </c>
      <c r="H8139" s="270">
        <v>0</v>
      </c>
    </row>
    <row r="8140" spans="1:8">
      <c r="A8140" s="268">
        <v>42344</v>
      </c>
      <c r="B8140" s="269" t="s">
        <v>187</v>
      </c>
      <c r="C8140" s="270">
        <v>0</v>
      </c>
      <c r="D8140" s="270">
        <v>0</v>
      </c>
      <c r="E8140" s="270">
        <v>0</v>
      </c>
      <c r="F8140" s="270">
        <v>0</v>
      </c>
      <c r="G8140" s="270">
        <v>0</v>
      </c>
      <c r="H8140" s="270">
        <v>0</v>
      </c>
    </row>
    <row r="8141" spans="1:8">
      <c r="A8141" s="268">
        <v>42344</v>
      </c>
      <c r="B8141" s="269" t="s">
        <v>188</v>
      </c>
      <c r="C8141" s="270">
        <v>0</v>
      </c>
      <c r="D8141" s="270">
        <v>0</v>
      </c>
      <c r="E8141" s="270">
        <v>0</v>
      </c>
      <c r="F8141" s="270">
        <v>0</v>
      </c>
      <c r="G8141" s="270">
        <v>0</v>
      </c>
      <c r="H8141" s="270">
        <v>0</v>
      </c>
    </row>
    <row r="8142" spans="1:8">
      <c r="A8142" s="268">
        <v>42344</v>
      </c>
      <c r="B8142" s="269" t="s">
        <v>189</v>
      </c>
      <c r="C8142" s="270">
        <v>0</v>
      </c>
      <c r="D8142" s="270">
        <v>0</v>
      </c>
      <c r="E8142" s="270">
        <v>0</v>
      </c>
      <c r="F8142" s="270">
        <v>0</v>
      </c>
      <c r="G8142" s="270">
        <v>0</v>
      </c>
      <c r="H8142" s="270">
        <v>0</v>
      </c>
    </row>
    <row r="8143" spans="1:8">
      <c r="A8143" s="268">
        <v>42344</v>
      </c>
      <c r="B8143" s="269" t="s">
        <v>190</v>
      </c>
      <c r="C8143" s="270">
        <v>0</v>
      </c>
      <c r="D8143" s="270">
        <v>0</v>
      </c>
      <c r="E8143" s="270">
        <v>0</v>
      </c>
      <c r="F8143" s="270">
        <v>0</v>
      </c>
      <c r="G8143" s="270">
        <v>0</v>
      </c>
      <c r="H8143" s="270">
        <v>0</v>
      </c>
    </row>
    <row r="8144" spans="1:8">
      <c r="A8144" s="268">
        <v>42344</v>
      </c>
      <c r="B8144" s="269" t="s">
        <v>191</v>
      </c>
      <c r="C8144" s="270">
        <v>0</v>
      </c>
      <c r="D8144" s="270">
        <v>0</v>
      </c>
      <c r="E8144" s="270">
        <v>0</v>
      </c>
      <c r="F8144" s="270">
        <v>0</v>
      </c>
      <c r="G8144" s="270">
        <v>0</v>
      </c>
      <c r="H8144" s="270">
        <v>0</v>
      </c>
    </row>
    <row r="8145" spans="1:8">
      <c r="A8145" s="268">
        <v>42344</v>
      </c>
      <c r="B8145" s="269" t="s">
        <v>192</v>
      </c>
      <c r="C8145" s="270">
        <v>19.769299999999998</v>
      </c>
      <c r="D8145" s="270">
        <v>8.4175500000000003</v>
      </c>
      <c r="E8145" s="270">
        <v>2.6978999999999997</v>
      </c>
      <c r="F8145" s="270">
        <v>0.255</v>
      </c>
      <c r="G8145" s="270">
        <v>3.4297499999999999</v>
      </c>
      <c r="H8145" s="270">
        <v>34.569499999999998</v>
      </c>
    </row>
    <row r="8146" spans="1:8">
      <c r="A8146" s="268">
        <v>42344</v>
      </c>
      <c r="B8146" s="269" t="s">
        <v>193</v>
      </c>
      <c r="C8146" s="270">
        <v>1067.5626</v>
      </c>
      <c r="D8146" s="270">
        <v>454.52474999999998</v>
      </c>
      <c r="E8146" s="270">
        <v>145.68575000000001</v>
      </c>
      <c r="F8146" s="270">
        <v>13.781899999999998</v>
      </c>
      <c r="G8146" s="270">
        <v>185.18950000000001</v>
      </c>
      <c r="H8146" s="270">
        <v>1866.7444999999996</v>
      </c>
    </row>
    <row r="8147" spans="1:8">
      <c r="A8147" s="268">
        <v>42344</v>
      </c>
      <c r="B8147" s="269" t="s">
        <v>65</v>
      </c>
      <c r="C8147" s="270">
        <v>3321.3069999999998</v>
      </c>
      <c r="D8147" s="270">
        <v>1414.0778500000001</v>
      </c>
      <c r="E8147" s="270">
        <v>453.24465000000004</v>
      </c>
      <c r="F8147" s="270">
        <v>42.878250000000001</v>
      </c>
      <c r="G8147" s="270">
        <v>576.14445000000001</v>
      </c>
      <c r="H8147" s="270">
        <v>5807.6521999999995</v>
      </c>
    </row>
    <row r="8148" spans="1:8">
      <c r="A8148" s="268">
        <v>42344</v>
      </c>
      <c r="B8148" s="269" t="s">
        <v>194</v>
      </c>
      <c r="C8148" s="270">
        <v>7894.6937499999995</v>
      </c>
      <c r="D8148" s="270">
        <v>3361.24</v>
      </c>
      <c r="E8148" s="270">
        <v>1077.3562999999999</v>
      </c>
      <c r="F8148" s="270">
        <v>101.92010000000001</v>
      </c>
      <c r="G8148" s="270">
        <v>1369.48515</v>
      </c>
      <c r="H8148" s="270">
        <v>13804.695300000001</v>
      </c>
    </row>
    <row r="8149" spans="1:8">
      <c r="A8149" s="268">
        <v>42344</v>
      </c>
      <c r="B8149" s="269" t="s">
        <v>195</v>
      </c>
      <c r="C8149" s="270">
        <v>15169.937250000001</v>
      </c>
      <c r="D8149" s="270">
        <v>6458.7428499999996</v>
      </c>
      <c r="E8149" s="270">
        <v>2070.1783999999998</v>
      </c>
      <c r="F8149" s="270">
        <v>195.8434</v>
      </c>
      <c r="G8149" s="270">
        <v>2631.5149999999999</v>
      </c>
      <c r="H8149" s="270">
        <v>26526.216899999999</v>
      </c>
    </row>
    <row r="8150" spans="1:8">
      <c r="A8150" s="268">
        <v>42344</v>
      </c>
      <c r="B8150" s="269" t="s">
        <v>196</v>
      </c>
      <c r="C8150" s="270">
        <v>17239.164499999999</v>
      </c>
      <c r="D8150" s="270">
        <v>7339.7355500000003</v>
      </c>
      <c r="E8150" s="270">
        <v>2352.5577499999999</v>
      </c>
      <c r="F8150" s="270">
        <v>222.55635000000001</v>
      </c>
      <c r="G8150" s="270">
        <v>2990.4623499999998</v>
      </c>
      <c r="H8150" s="270">
        <v>30144.476499999997</v>
      </c>
    </row>
    <row r="8151" spans="1:8">
      <c r="A8151" s="268">
        <v>42344</v>
      </c>
      <c r="B8151" s="269" t="s">
        <v>197</v>
      </c>
      <c r="C8151" s="270">
        <v>16342.938099999999</v>
      </c>
      <c r="D8151" s="270">
        <v>6958.1594999999998</v>
      </c>
      <c r="E8151" s="270">
        <v>2230.2538</v>
      </c>
      <c r="F8151" s="270">
        <v>210.98614999999998</v>
      </c>
      <c r="G8151" s="270">
        <v>2834.9947999999999</v>
      </c>
      <c r="H8151" s="270">
        <v>28577.332350000001</v>
      </c>
    </row>
    <row r="8152" spans="1:8">
      <c r="A8152" s="268">
        <v>42344</v>
      </c>
      <c r="B8152" s="269" t="s">
        <v>198</v>
      </c>
      <c r="C8152" s="270">
        <v>8790.9192999999996</v>
      </c>
      <c r="D8152" s="270">
        <v>3742.8160499999999</v>
      </c>
      <c r="E8152" s="270">
        <v>1199.6602499999999</v>
      </c>
      <c r="F8152" s="270">
        <v>113.49029999999999</v>
      </c>
      <c r="G8152" s="270">
        <v>1524.9526999999998</v>
      </c>
      <c r="H8152" s="270">
        <v>15371.838599999999</v>
      </c>
    </row>
    <row r="8153" spans="1:8">
      <c r="A8153" s="268">
        <v>42344</v>
      </c>
      <c r="B8153" s="269" t="s">
        <v>199</v>
      </c>
      <c r="C8153" s="270">
        <v>4316.3807500000003</v>
      </c>
      <c r="D8153" s="270">
        <v>1837.7399499999999</v>
      </c>
      <c r="E8153" s="270">
        <v>589.03895</v>
      </c>
      <c r="F8153" s="270">
        <v>55.724300000000007</v>
      </c>
      <c r="G8153" s="270">
        <v>748.75905</v>
      </c>
      <c r="H8153" s="270">
        <v>7547.643</v>
      </c>
    </row>
    <row r="8154" spans="1:8">
      <c r="A8154" s="268">
        <v>42344</v>
      </c>
      <c r="B8154" s="269" t="s">
        <v>200</v>
      </c>
      <c r="C8154" s="270">
        <v>1462.95625</v>
      </c>
      <c r="D8154" s="270">
        <v>622.86725000000001</v>
      </c>
      <c r="E8154" s="270">
        <v>199.64374999999998</v>
      </c>
      <c r="F8154" s="270">
        <v>18.886999999999997</v>
      </c>
      <c r="G8154" s="270">
        <v>253.77770000000001</v>
      </c>
      <c r="H8154" s="270">
        <v>2558.1319499999995</v>
      </c>
    </row>
    <row r="8155" spans="1:8">
      <c r="A8155" s="268">
        <v>42344</v>
      </c>
      <c r="B8155" s="269" t="s">
        <v>201</v>
      </c>
      <c r="C8155" s="270">
        <v>79.078900000000004</v>
      </c>
      <c r="D8155" s="270">
        <v>33.668500000000002</v>
      </c>
      <c r="E8155" s="270">
        <v>10.791599999999999</v>
      </c>
      <c r="F8155" s="270">
        <v>1.02085</v>
      </c>
      <c r="G8155" s="270">
        <v>13.717300000000002</v>
      </c>
      <c r="H8155" s="270">
        <v>138.27715000000001</v>
      </c>
    </row>
    <row r="8156" spans="1:8">
      <c r="A8156" s="268">
        <v>42344</v>
      </c>
      <c r="B8156" s="269" t="s">
        <v>202</v>
      </c>
      <c r="C8156" s="270">
        <v>0</v>
      </c>
      <c r="D8156" s="270">
        <v>0</v>
      </c>
      <c r="E8156" s="270">
        <v>0</v>
      </c>
      <c r="F8156" s="270">
        <v>0</v>
      </c>
      <c r="G8156" s="270">
        <v>0</v>
      </c>
      <c r="H8156" s="270">
        <v>0</v>
      </c>
    </row>
    <row r="8157" spans="1:8">
      <c r="A8157" s="268">
        <v>42344</v>
      </c>
      <c r="B8157" s="269" t="s">
        <v>203</v>
      </c>
      <c r="C8157" s="270">
        <v>0</v>
      </c>
      <c r="D8157" s="270">
        <v>0</v>
      </c>
      <c r="E8157" s="270">
        <v>0</v>
      </c>
      <c r="F8157" s="270">
        <v>0</v>
      </c>
      <c r="G8157" s="270">
        <v>0</v>
      </c>
      <c r="H8157" s="270">
        <v>0</v>
      </c>
    </row>
    <row r="8158" spans="1:8">
      <c r="A8158" s="268">
        <v>42344</v>
      </c>
      <c r="B8158" s="269" t="s">
        <v>204</v>
      </c>
      <c r="C8158" s="270">
        <v>0</v>
      </c>
      <c r="D8158" s="270">
        <v>0</v>
      </c>
      <c r="E8158" s="270">
        <v>0</v>
      </c>
      <c r="F8158" s="270">
        <v>0</v>
      </c>
      <c r="G8158" s="270">
        <v>0</v>
      </c>
      <c r="H8158" s="270">
        <v>0</v>
      </c>
    </row>
    <row r="8159" spans="1:8">
      <c r="A8159" s="268">
        <v>42344</v>
      </c>
      <c r="B8159" s="269" t="s">
        <v>205</v>
      </c>
      <c r="C8159" s="270">
        <v>0</v>
      </c>
      <c r="D8159" s="270">
        <v>0</v>
      </c>
      <c r="E8159" s="270">
        <v>0</v>
      </c>
      <c r="F8159" s="270">
        <v>0</v>
      </c>
      <c r="G8159" s="270">
        <v>0</v>
      </c>
      <c r="H8159" s="270">
        <v>0</v>
      </c>
    </row>
    <row r="8160" spans="1:8">
      <c r="A8160" s="268">
        <v>42344</v>
      </c>
      <c r="B8160" s="269" t="s">
        <v>71</v>
      </c>
      <c r="C8160" s="270">
        <v>0</v>
      </c>
      <c r="D8160" s="270">
        <v>0</v>
      </c>
      <c r="E8160" s="270">
        <v>0</v>
      </c>
      <c r="F8160" s="270">
        <v>0</v>
      </c>
      <c r="G8160" s="270">
        <v>0</v>
      </c>
      <c r="H8160" s="270">
        <v>0</v>
      </c>
    </row>
    <row r="8161" spans="1:8">
      <c r="A8161" s="268">
        <v>42344</v>
      </c>
      <c r="B8161" s="269" t="s">
        <v>206</v>
      </c>
      <c r="C8161" s="270">
        <v>0</v>
      </c>
      <c r="D8161" s="270">
        <v>0</v>
      </c>
      <c r="E8161" s="270">
        <v>0</v>
      </c>
      <c r="F8161" s="270">
        <v>0</v>
      </c>
      <c r="G8161" s="270">
        <v>0</v>
      </c>
      <c r="H8161" s="270">
        <v>0</v>
      </c>
    </row>
    <row r="8162" spans="1:8">
      <c r="A8162" s="268">
        <v>42345</v>
      </c>
      <c r="B8162" s="269" t="s">
        <v>185</v>
      </c>
      <c r="C8162" s="270">
        <v>0</v>
      </c>
      <c r="D8162" s="270">
        <v>0</v>
      </c>
      <c r="E8162" s="270">
        <v>0</v>
      </c>
      <c r="F8162" s="270">
        <v>0</v>
      </c>
      <c r="G8162" s="270">
        <v>0</v>
      </c>
      <c r="H8162" s="270">
        <v>0</v>
      </c>
    </row>
    <row r="8163" spans="1:8">
      <c r="A8163" s="268">
        <v>42345</v>
      </c>
      <c r="B8163" s="269" t="s">
        <v>186</v>
      </c>
      <c r="C8163" s="270">
        <v>0</v>
      </c>
      <c r="D8163" s="270">
        <v>0</v>
      </c>
      <c r="E8163" s="270">
        <v>0</v>
      </c>
      <c r="F8163" s="270">
        <v>0</v>
      </c>
      <c r="G8163" s="270">
        <v>0</v>
      </c>
      <c r="H8163" s="270">
        <v>0</v>
      </c>
    </row>
    <row r="8164" spans="1:8">
      <c r="A8164" s="268">
        <v>42345</v>
      </c>
      <c r="B8164" s="269" t="s">
        <v>187</v>
      </c>
      <c r="C8164" s="270">
        <v>0</v>
      </c>
      <c r="D8164" s="270">
        <v>0</v>
      </c>
      <c r="E8164" s="270">
        <v>0</v>
      </c>
      <c r="F8164" s="270">
        <v>0</v>
      </c>
      <c r="G8164" s="270">
        <v>0</v>
      </c>
      <c r="H8164" s="270">
        <v>0</v>
      </c>
    </row>
    <row r="8165" spans="1:8">
      <c r="A8165" s="268">
        <v>42345</v>
      </c>
      <c r="B8165" s="269" t="s">
        <v>188</v>
      </c>
      <c r="C8165" s="270">
        <v>6.5900499999999997</v>
      </c>
      <c r="D8165" s="270">
        <v>2.80585</v>
      </c>
      <c r="E8165" s="270">
        <v>0.89929999999999999</v>
      </c>
      <c r="F8165" s="270">
        <v>8.5000000000000006E-2</v>
      </c>
      <c r="G8165" s="270">
        <v>1.1432499999999999</v>
      </c>
      <c r="H8165" s="270">
        <v>11.52345</v>
      </c>
    </row>
    <row r="8166" spans="1:8">
      <c r="A8166" s="268">
        <v>42345</v>
      </c>
      <c r="B8166" s="269" t="s">
        <v>189</v>
      </c>
      <c r="C8166" s="270">
        <v>6.5900499999999997</v>
      </c>
      <c r="D8166" s="270">
        <v>2.80585</v>
      </c>
      <c r="E8166" s="270">
        <v>0.89929999999999999</v>
      </c>
      <c r="F8166" s="270">
        <v>8.5000000000000006E-2</v>
      </c>
      <c r="G8166" s="270">
        <v>1.1432499999999999</v>
      </c>
      <c r="H8166" s="270">
        <v>11.52345</v>
      </c>
    </row>
    <row r="8167" spans="1:8">
      <c r="A8167" s="268">
        <v>42345</v>
      </c>
      <c r="B8167" s="269" t="s">
        <v>190</v>
      </c>
      <c r="C8167" s="270">
        <v>0</v>
      </c>
      <c r="D8167" s="270">
        <v>0</v>
      </c>
      <c r="E8167" s="270">
        <v>0</v>
      </c>
      <c r="F8167" s="270">
        <v>0</v>
      </c>
      <c r="G8167" s="270">
        <v>0</v>
      </c>
      <c r="H8167" s="270">
        <v>0</v>
      </c>
    </row>
    <row r="8168" spans="1:8">
      <c r="A8168" s="268">
        <v>42345</v>
      </c>
      <c r="B8168" s="269" t="s">
        <v>191</v>
      </c>
      <c r="C8168" s="270">
        <v>0</v>
      </c>
      <c r="D8168" s="270">
        <v>0</v>
      </c>
      <c r="E8168" s="270">
        <v>0</v>
      </c>
      <c r="F8168" s="270">
        <v>0</v>
      </c>
      <c r="G8168" s="270">
        <v>0</v>
      </c>
      <c r="H8168" s="270">
        <v>0</v>
      </c>
    </row>
    <row r="8169" spans="1:8">
      <c r="A8169" s="268">
        <v>42345</v>
      </c>
      <c r="B8169" s="269" t="s">
        <v>192</v>
      </c>
      <c r="C8169" s="270">
        <v>46.1295</v>
      </c>
      <c r="D8169" s="270">
        <v>19.6401</v>
      </c>
      <c r="E8169" s="270">
        <v>6.2950999999999997</v>
      </c>
      <c r="F8169" s="270">
        <v>0.59584999999999999</v>
      </c>
      <c r="G8169" s="270">
        <v>8.0018999999999991</v>
      </c>
      <c r="H8169" s="270">
        <v>80.662450000000007</v>
      </c>
    </row>
    <row r="8170" spans="1:8">
      <c r="A8170" s="268">
        <v>42345</v>
      </c>
      <c r="B8170" s="269" t="s">
        <v>193</v>
      </c>
      <c r="C8170" s="270">
        <v>1258.6697999999999</v>
      </c>
      <c r="D8170" s="270">
        <v>535.89014999999995</v>
      </c>
      <c r="E8170" s="270">
        <v>171.76544999999999</v>
      </c>
      <c r="F8170" s="270">
        <v>16.24945</v>
      </c>
      <c r="G8170" s="270">
        <v>218.34034999999997</v>
      </c>
      <c r="H8170" s="270">
        <v>2200.9151999999999</v>
      </c>
    </row>
    <row r="8171" spans="1:8">
      <c r="A8171" s="268">
        <v>42345</v>
      </c>
      <c r="B8171" s="269" t="s">
        <v>65</v>
      </c>
      <c r="C8171" s="270">
        <v>3176.3292999999999</v>
      </c>
      <c r="D8171" s="270">
        <v>1352.3516999999999</v>
      </c>
      <c r="E8171" s="270">
        <v>433.46089999999998</v>
      </c>
      <c r="F8171" s="270">
        <v>41.006549999999997</v>
      </c>
      <c r="G8171" s="270">
        <v>550.99464999999998</v>
      </c>
      <c r="H8171" s="270">
        <v>5554.1431000000002</v>
      </c>
    </row>
    <row r="8172" spans="1:8">
      <c r="A8172" s="268">
        <v>42345</v>
      </c>
      <c r="B8172" s="269" t="s">
        <v>194</v>
      </c>
      <c r="C8172" s="270">
        <v>8560.272649999999</v>
      </c>
      <c r="D8172" s="270">
        <v>3644.6163999999994</v>
      </c>
      <c r="E8172" s="270">
        <v>1168.1856</v>
      </c>
      <c r="F8172" s="270">
        <v>110.51274999999998</v>
      </c>
      <c r="G8172" s="270">
        <v>1484.9431999999999</v>
      </c>
      <c r="H8172" s="270">
        <v>14968.530599999996</v>
      </c>
    </row>
    <row r="8173" spans="1:8">
      <c r="A8173" s="268">
        <v>42345</v>
      </c>
      <c r="B8173" s="269" t="s">
        <v>195</v>
      </c>
      <c r="C8173" s="270">
        <v>12402.181699999999</v>
      </c>
      <c r="D8173" s="270">
        <v>5280.3453500000005</v>
      </c>
      <c r="E8173" s="270">
        <v>1692.4749499999998</v>
      </c>
      <c r="F8173" s="270">
        <v>160.11110000000002</v>
      </c>
      <c r="G8173" s="270">
        <v>2151.3950499999996</v>
      </c>
      <c r="H8173" s="270">
        <v>21686.508150000001</v>
      </c>
    </row>
    <row r="8174" spans="1:8">
      <c r="A8174" s="268">
        <v>42345</v>
      </c>
      <c r="B8174" s="269" t="s">
        <v>196</v>
      </c>
      <c r="C8174" s="270">
        <v>11987.017899999999</v>
      </c>
      <c r="D8174" s="270">
        <v>5103.5852999999997</v>
      </c>
      <c r="E8174" s="270">
        <v>1635.8190499999998</v>
      </c>
      <c r="F8174" s="270">
        <v>154.75184999999999</v>
      </c>
      <c r="G8174" s="270">
        <v>2079.3771000000002</v>
      </c>
      <c r="H8174" s="270">
        <v>20960.551200000002</v>
      </c>
    </row>
    <row r="8175" spans="1:8">
      <c r="A8175" s="268">
        <v>42345</v>
      </c>
      <c r="B8175" s="269" t="s">
        <v>197</v>
      </c>
      <c r="C8175" s="270">
        <v>7598.1482999999998</v>
      </c>
      <c r="D8175" s="270">
        <v>3234.9827</v>
      </c>
      <c r="E8175" s="270">
        <v>1036.8878</v>
      </c>
      <c r="F8175" s="270">
        <v>98.091700000000003</v>
      </c>
      <c r="G8175" s="270">
        <v>1318.0440000000001</v>
      </c>
      <c r="H8175" s="270">
        <v>13286.154500000001</v>
      </c>
    </row>
    <row r="8176" spans="1:8">
      <c r="A8176" s="268">
        <v>42345</v>
      </c>
      <c r="B8176" s="269" t="s">
        <v>198</v>
      </c>
      <c r="C8176" s="270">
        <v>4843.5728499999996</v>
      </c>
      <c r="D8176" s="270">
        <v>2062.19605</v>
      </c>
      <c r="E8176" s="270">
        <v>660.98209999999995</v>
      </c>
      <c r="F8176" s="270">
        <v>62.530249999999995</v>
      </c>
      <c r="G8176" s="270">
        <v>840.2105499999999</v>
      </c>
      <c r="H8176" s="270">
        <v>8469.4917999999998</v>
      </c>
    </row>
    <row r="8177" spans="1:8">
      <c r="A8177" s="268">
        <v>42345</v>
      </c>
      <c r="B8177" s="269" t="s">
        <v>199</v>
      </c>
      <c r="C8177" s="270">
        <v>2543.69895</v>
      </c>
      <c r="D8177" s="270">
        <v>1083.0037</v>
      </c>
      <c r="E8177" s="270">
        <v>347.12810000000002</v>
      </c>
      <c r="F8177" s="270">
        <v>32.838900000000002</v>
      </c>
      <c r="G8177" s="270">
        <v>441.25284999999997</v>
      </c>
      <c r="H8177" s="270">
        <v>4447.9225000000006</v>
      </c>
    </row>
    <row r="8178" spans="1:8">
      <c r="A8178" s="268">
        <v>42345</v>
      </c>
      <c r="B8178" s="269" t="s">
        <v>200</v>
      </c>
      <c r="C8178" s="270">
        <v>665.57974999999999</v>
      </c>
      <c r="D8178" s="270">
        <v>283.37639999999999</v>
      </c>
      <c r="E8178" s="270">
        <v>90.828450000000004</v>
      </c>
      <c r="F8178" s="270">
        <v>8.592649999999999</v>
      </c>
      <c r="G8178" s="270">
        <v>115.45719999999999</v>
      </c>
      <c r="H8178" s="270">
        <v>1163.8344499999996</v>
      </c>
    </row>
    <row r="8179" spans="1:8">
      <c r="A8179" s="268">
        <v>42345</v>
      </c>
      <c r="B8179" s="269" t="s">
        <v>201</v>
      </c>
      <c r="C8179" s="270">
        <v>72.488849999999999</v>
      </c>
      <c r="D8179" s="270">
        <v>30.862649999999999</v>
      </c>
      <c r="E8179" s="270">
        <v>9.8923000000000005</v>
      </c>
      <c r="F8179" s="270">
        <v>0.93584999999999996</v>
      </c>
      <c r="G8179" s="270">
        <v>12.5749</v>
      </c>
      <c r="H8179" s="270">
        <v>126.75455000000001</v>
      </c>
    </row>
    <row r="8180" spans="1:8">
      <c r="A8180" s="268">
        <v>42345</v>
      </c>
      <c r="B8180" s="269" t="s">
        <v>202</v>
      </c>
      <c r="C8180" s="270">
        <v>0</v>
      </c>
      <c r="D8180" s="270">
        <v>0</v>
      </c>
      <c r="E8180" s="270">
        <v>0</v>
      </c>
      <c r="F8180" s="270">
        <v>0</v>
      </c>
      <c r="G8180" s="270">
        <v>0</v>
      </c>
      <c r="H8180" s="270">
        <v>0</v>
      </c>
    </row>
    <row r="8181" spans="1:8">
      <c r="A8181" s="268">
        <v>42345</v>
      </c>
      <c r="B8181" s="269" t="s">
        <v>203</v>
      </c>
      <c r="C8181" s="270">
        <v>0</v>
      </c>
      <c r="D8181" s="270">
        <v>0</v>
      </c>
      <c r="E8181" s="270">
        <v>0</v>
      </c>
      <c r="F8181" s="270">
        <v>0</v>
      </c>
      <c r="G8181" s="270">
        <v>0</v>
      </c>
      <c r="H8181" s="270">
        <v>0</v>
      </c>
    </row>
    <row r="8182" spans="1:8">
      <c r="A8182" s="268">
        <v>42345</v>
      </c>
      <c r="B8182" s="269" t="s">
        <v>204</v>
      </c>
      <c r="C8182" s="270">
        <v>6.5900499999999997</v>
      </c>
      <c r="D8182" s="270">
        <v>2.80585</v>
      </c>
      <c r="E8182" s="270">
        <v>0.89929999999999999</v>
      </c>
      <c r="F8182" s="270">
        <v>8.5000000000000006E-2</v>
      </c>
      <c r="G8182" s="270">
        <v>1.1432499999999999</v>
      </c>
      <c r="H8182" s="270">
        <v>11.52345</v>
      </c>
    </row>
    <row r="8183" spans="1:8">
      <c r="A8183" s="268">
        <v>42345</v>
      </c>
      <c r="B8183" s="269" t="s">
        <v>205</v>
      </c>
      <c r="C8183" s="270">
        <v>0</v>
      </c>
      <c r="D8183" s="270">
        <v>0</v>
      </c>
      <c r="E8183" s="270">
        <v>0</v>
      </c>
      <c r="F8183" s="270">
        <v>0</v>
      </c>
      <c r="G8183" s="270">
        <v>0</v>
      </c>
      <c r="H8183" s="270">
        <v>0</v>
      </c>
    </row>
    <row r="8184" spans="1:8">
      <c r="A8184" s="268">
        <v>42345</v>
      </c>
      <c r="B8184" s="269" t="s">
        <v>71</v>
      </c>
      <c r="C8184" s="270">
        <v>0</v>
      </c>
      <c r="D8184" s="270">
        <v>0</v>
      </c>
      <c r="E8184" s="270">
        <v>0</v>
      </c>
      <c r="F8184" s="270">
        <v>0</v>
      </c>
      <c r="G8184" s="270">
        <v>0</v>
      </c>
      <c r="H8184" s="270">
        <v>0</v>
      </c>
    </row>
    <row r="8185" spans="1:8">
      <c r="A8185" s="268">
        <v>42345</v>
      </c>
      <c r="B8185" s="269" t="s">
        <v>206</v>
      </c>
      <c r="C8185" s="270">
        <v>0</v>
      </c>
      <c r="D8185" s="270">
        <v>0</v>
      </c>
      <c r="E8185" s="270">
        <v>0</v>
      </c>
      <c r="F8185" s="270">
        <v>0</v>
      </c>
      <c r="G8185" s="270">
        <v>0</v>
      </c>
      <c r="H8185" s="270">
        <v>0</v>
      </c>
    </row>
    <row r="8186" spans="1:8">
      <c r="A8186" s="268">
        <v>42346</v>
      </c>
      <c r="B8186" s="269" t="s">
        <v>185</v>
      </c>
      <c r="C8186" s="270">
        <v>0</v>
      </c>
      <c r="D8186" s="270">
        <v>0</v>
      </c>
      <c r="E8186" s="270">
        <v>0</v>
      </c>
      <c r="F8186" s="270">
        <v>0</v>
      </c>
      <c r="G8186" s="270">
        <v>0</v>
      </c>
      <c r="H8186" s="270">
        <v>0</v>
      </c>
    </row>
    <row r="8187" spans="1:8">
      <c r="A8187" s="268">
        <v>42346</v>
      </c>
      <c r="B8187" s="269" t="s">
        <v>186</v>
      </c>
      <c r="C8187" s="270">
        <v>0</v>
      </c>
      <c r="D8187" s="270">
        <v>0</v>
      </c>
      <c r="E8187" s="270">
        <v>0</v>
      </c>
      <c r="F8187" s="270">
        <v>0</v>
      </c>
      <c r="G8187" s="270">
        <v>0</v>
      </c>
      <c r="H8187" s="270">
        <v>0</v>
      </c>
    </row>
    <row r="8188" spans="1:8">
      <c r="A8188" s="268">
        <v>42346</v>
      </c>
      <c r="B8188" s="269" t="s">
        <v>187</v>
      </c>
      <c r="C8188" s="270">
        <v>0</v>
      </c>
      <c r="D8188" s="270">
        <v>0</v>
      </c>
      <c r="E8188" s="270">
        <v>0</v>
      </c>
      <c r="F8188" s="270">
        <v>0</v>
      </c>
      <c r="G8188" s="270">
        <v>0</v>
      </c>
      <c r="H8188" s="270">
        <v>0</v>
      </c>
    </row>
    <row r="8189" spans="1:8">
      <c r="A8189" s="268">
        <v>42346</v>
      </c>
      <c r="B8189" s="269" t="s">
        <v>188</v>
      </c>
      <c r="C8189" s="270">
        <v>0</v>
      </c>
      <c r="D8189" s="270">
        <v>0</v>
      </c>
      <c r="E8189" s="270">
        <v>0</v>
      </c>
      <c r="F8189" s="270">
        <v>0</v>
      </c>
      <c r="G8189" s="270">
        <v>0</v>
      </c>
      <c r="H8189" s="270">
        <v>0</v>
      </c>
    </row>
    <row r="8190" spans="1:8">
      <c r="A8190" s="268">
        <v>42346</v>
      </c>
      <c r="B8190" s="269" t="s">
        <v>189</v>
      </c>
      <c r="C8190" s="270">
        <v>0</v>
      </c>
      <c r="D8190" s="270">
        <v>0</v>
      </c>
      <c r="E8190" s="270">
        <v>0</v>
      </c>
      <c r="F8190" s="270">
        <v>0</v>
      </c>
      <c r="G8190" s="270">
        <v>0</v>
      </c>
      <c r="H8190" s="270">
        <v>0</v>
      </c>
    </row>
    <row r="8191" spans="1:8">
      <c r="A8191" s="268">
        <v>42346</v>
      </c>
      <c r="B8191" s="269" t="s">
        <v>190</v>
      </c>
      <c r="C8191" s="270">
        <v>0</v>
      </c>
      <c r="D8191" s="270">
        <v>0</v>
      </c>
      <c r="E8191" s="270">
        <v>0</v>
      </c>
      <c r="F8191" s="270">
        <v>0</v>
      </c>
      <c r="G8191" s="270">
        <v>0</v>
      </c>
      <c r="H8191" s="270">
        <v>0</v>
      </c>
    </row>
    <row r="8192" spans="1:8">
      <c r="A8192" s="268">
        <v>42346</v>
      </c>
      <c r="B8192" s="269" t="s">
        <v>191</v>
      </c>
      <c r="C8192" s="270">
        <v>0</v>
      </c>
      <c r="D8192" s="270">
        <v>0</v>
      </c>
      <c r="E8192" s="270">
        <v>0</v>
      </c>
      <c r="F8192" s="270">
        <v>0</v>
      </c>
      <c r="G8192" s="270">
        <v>0</v>
      </c>
      <c r="H8192" s="270">
        <v>0</v>
      </c>
    </row>
    <row r="8193" spans="1:8">
      <c r="A8193" s="268">
        <v>42346</v>
      </c>
      <c r="B8193" s="269" t="s">
        <v>192</v>
      </c>
      <c r="C8193" s="270">
        <v>19.769299999999998</v>
      </c>
      <c r="D8193" s="270">
        <v>8.4175500000000003</v>
      </c>
      <c r="E8193" s="270">
        <v>2.6978999999999997</v>
      </c>
      <c r="F8193" s="270">
        <v>0.255</v>
      </c>
      <c r="G8193" s="270">
        <v>3.4297499999999999</v>
      </c>
      <c r="H8193" s="270">
        <v>34.569499999999998</v>
      </c>
    </row>
    <row r="8194" spans="1:8">
      <c r="A8194" s="268">
        <v>42346</v>
      </c>
      <c r="B8194" s="269" t="s">
        <v>193</v>
      </c>
      <c r="C8194" s="270">
        <v>1700.1929500000001</v>
      </c>
      <c r="D8194" s="270">
        <v>723.87275</v>
      </c>
      <c r="E8194" s="270">
        <v>232.01855</v>
      </c>
      <c r="F8194" s="270">
        <v>21.949549999999999</v>
      </c>
      <c r="G8194" s="270">
        <v>294.93130000000002</v>
      </c>
      <c r="H8194" s="270">
        <v>2972.9650999999999</v>
      </c>
    </row>
    <row r="8195" spans="1:8">
      <c r="A8195" s="268">
        <v>42346</v>
      </c>
      <c r="B8195" s="269" t="s">
        <v>65</v>
      </c>
      <c r="C8195" s="270">
        <v>6695.3326999999999</v>
      </c>
      <c r="D8195" s="270">
        <v>2850.6008000000002</v>
      </c>
      <c r="E8195" s="270">
        <v>913.68454999999994</v>
      </c>
      <c r="F8195" s="270">
        <v>86.436499999999995</v>
      </c>
      <c r="G8195" s="270">
        <v>1161.4331999999999</v>
      </c>
      <c r="H8195" s="270">
        <v>11707.48775</v>
      </c>
    </row>
    <row r="8196" spans="1:8">
      <c r="A8196" s="268">
        <v>42346</v>
      </c>
      <c r="B8196" s="269" t="s">
        <v>194</v>
      </c>
      <c r="C8196" s="270">
        <v>9647.6054000000004</v>
      </c>
      <c r="D8196" s="270">
        <v>4107.5586999999996</v>
      </c>
      <c r="E8196" s="270">
        <v>1316.56925</v>
      </c>
      <c r="F8196" s="270">
        <v>124.5505</v>
      </c>
      <c r="G8196" s="270">
        <v>1673.5616</v>
      </c>
      <c r="H8196" s="270">
        <v>16869.845449999997</v>
      </c>
    </row>
    <row r="8197" spans="1:8">
      <c r="A8197" s="268">
        <v>42346</v>
      </c>
      <c r="B8197" s="269" t="s">
        <v>195</v>
      </c>
      <c r="C8197" s="270">
        <v>14860.212549999998</v>
      </c>
      <c r="D8197" s="270">
        <v>6326.8746999999994</v>
      </c>
      <c r="E8197" s="270">
        <v>2027.9121499999999</v>
      </c>
      <c r="F8197" s="270">
        <v>191.84415000000001</v>
      </c>
      <c r="G8197" s="270">
        <v>2577.7873499999996</v>
      </c>
      <c r="H8197" s="270">
        <v>25984.630899999996</v>
      </c>
    </row>
    <row r="8198" spans="1:8">
      <c r="A8198" s="268">
        <v>42346</v>
      </c>
      <c r="B8198" s="269" t="s">
        <v>196</v>
      </c>
      <c r="C8198" s="270">
        <v>12553.749449999999</v>
      </c>
      <c r="D8198" s="270">
        <v>5344.8765000000003</v>
      </c>
      <c r="E8198" s="270">
        <v>1713.1579999999999</v>
      </c>
      <c r="F8198" s="270">
        <v>162.06865000000002</v>
      </c>
      <c r="G8198" s="270">
        <v>2177.6872499999999</v>
      </c>
      <c r="H8198" s="270">
        <v>21951.539850000001</v>
      </c>
    </row>
    <row r="8199" spans="1:8">
      <c r="A8199" s="268">
        <v>42346</v>
      </c>
      <c r="B8199" s="269" t="s">
        <v>197</v>
      </c>
      <c r="C8199" s="270">
        <v>11815.680849999999</v>
      </c>
      <c r="D8199" s="270">
        <v>5030.6374500000002</v>
      </c>
      <c r="E8199" s="270">
        <v>1612.4372499999999</v>
      </c>
      <c r="F8199" s="270">
        <v>152.54015000000001</v>
      </c>
      <c r="G8199" s="270">
        <v>2049.65515</v>
      </c>
      <c r="H8199" s="270">
        <v>20660.950850000001</v>
      </c>
    </row>
    <row r="8200" spans="1:8">
      <c r="A8200" s="268">
        <v>42346</v>
      </c>
      <c r="B8200" s="269" t="s">
        <v>198</v>
      </c>
      <c r="C8200" s="270">
        <v>10774.4776</v>
      </c>
      <c r="D8200" s="270">
        <v>4587.3352500000001</v>
      </c>
      <c r="E8200" s="270">
        <v>1470.3486999999998</v>
      </c>
      <c r="F8200" s="270">
        <v>139.09825000000001</v>
      </c>
      <c r="G8200" s="270">
        <v>1869.03865</v>
      </c>
      <c r="H8200" s="270">
        <v>18840.298449999998</v>
      </c>
    </row>
    <row r="8201" spans="1:8">
      <c r="A8201" s="268">
        <v>42346</v>
      </c>
      <c r="B8201" s="269" t="s">
        <v>199</v>
      </c>
      <c r="C8201" s="270">
        <v>4804.0334000000003</v>
      </c>
      <c r="D8201" s="270">
        <v>2045.3617999999999</v>
      </c>
      <c r="E8201" s="270">
        <v>655.58630000000005</v>
      </c>
      <c r="F8201" s="270">
        <v>62.019399999999997</v>
      </c>
      <c r="G8201" s="270">
        <v>833.35104999999999</v>
      </c>
      <c r="H8201" s="270">
        <v>8400.3519500000002</v>
      </c>
    </row>
    <row r="8202" spans="1:8">
      <c r="A8202" s="268">
        <v>42346</v>
      </c>
      <c r="B8202" s="269" t="s">
        <v>200</v>
      </c>
      <c r="C8202" s="270">
        <v>1008.2538500000001</v>
      </c>
      <c r="D8202" s="270">
        <v>429.27379999999999</v>
      </c>
      <c r="E8202" s="270">
        <v>137.59205</v>
      </c>
      <c r="F8202" s="270">
        <v>13.0169</v>
      </c>
      <c r="G8202" s="270">
        <v>174.90109999999999</v>
      </c>
      <c r="H8202" s="270">
        <v>1763.0377000000001</v>
      </c>
    </row>
    <row r="8203" spans="1:8">
      <c r="A8203" s="268">
        <v>42346</v>
      </c>
      <c r="B8203" s="269" t="s">
        <v>201</v>
      </c>
      <c r="C8203" s="270">
        <v>98.848200000000006</v>
      </c>
      <c r="D8203" s="270">
        <v>42.08605</v>
      </c>
      <c r="E8203" s="270">
        <v>13.4895</v>
      </c>
      <c r="F8203" s="270">
        <v>1.2758499999999999</v>
      </c>
      <c r="G8203" s="270">
        <v>17.147049999999997</v>
      </c>
      <c r="H8203" s="270">
        <v>172.84665000000001</v>
      </c>
    </row>
    <row r="8204" spans="1:8">
      <c r="A8204" s="268">
        <v>42346</v>
      </c>
      <c r="B8204" s="269" t="s">
        <v>202</v>
      </c>
      <c r="C8204" s="270">
        <v>0</v>
      </c>
      <c r="D8204" s="270">
        <v>0</v>
      </c>
      <c r="E8204" s="270">
        <v>0</v>
      </c>
      <c r="F8204" s="270">
        <v>0</v>
      </c>
      <c r="G8204" s="270">
        <v>0</v>
      </c>
      <c r="H8204" s="270">
        <v>0</v>
      </c>
    </row>
    <row r="8205" spans="1:8">
      <c r="A8205" s="268">
        <v>42346</v>
      </c>
      <c r="B8205" s="269" t="s">
        <v>203</v>
      </c>
      <c r="C8205" s="270">
        <v>0</v>
      </c>
      <c r="D8205" s="270">
        <v>0</v>
      </c>
      <c r="E8205" s="270">
        <v>0</v>
      </c>
      <c r="F8205" s="270">
        <v>0</v>
      </c>
      <c r="G8205" s="270">
        <v>0</v>
      </c>
      <c r="H8205" s="270">
        <v>0</v>
      </c>
    </row>
    <row r="8206" spans="1:8">
      <c r="A8206" s="268">
        <v>42346</v>
      </c>
      <c r="B8206" s="269" t="s">
        <v>204</v>
      </c>
      <c r="C8206" s="270">
        <v>0</v>
      </c>
      <c r="D8206" s="270">
        <v>0</v>
      </c>
      <c r="E8206" s="270">
        <v>0</v>
      </c>
      <c r="F8206" s="270">
        <v>0</v>
      </c>
      <c r="G8206" s="270">
        <v>0</v>
      </c>
      <c r="H8206" s="270">
        <v>0</v>
      </c>
    </row>
    <row r="8207" spans="1:8">
      <c r="A8207" s="268">
        <v>42346</v>
      </c>
      <c r="B8207" s="269" t="s">
        <v>205</v>
      </c>
      <c r="C8207" s="270">
        <v>0</v>
      </c>
      <c r="D8207" s="270">
        <v>0</v>
      </c>
      <c r="E8207" s="270">
        <v>0</v>
      </c>
      <c r="F8207" s="270">
        <v>0</v>
      </c>
      <c r="G8207" s="270">
        <v>0</v>
      </c>
      <c r="H8207" s="270">
        <v>0</v>
      </c>
    </row>
    <row r="8208" spans="1:8">
      <c r="A8208" s="268">
        <v>42346</v>
      </c>
      <c r="B8208" s="269" t="s">
        <v>71</v>
      </c>
      <c r="C8208" s="270">
        <v>0</v>
      </c>
      <c r="D8208" s="270">
        <v>0</v>
      </c>
      <c r="E8208" s="270">
        <v>0</v>
      </c>
      <c r="F8208" s="270">
        <v>0</v>
      </c>
      <c r="G8208" s="270">
        <v>0</v>
      </c>
      <c r="H8208" s="270">
        <v>0</v>
      </c>
    </row>
    <row r="8209" spans="1:8">
      <c r="A8209" s="268">
        <v>42346</v>
      </c>
      <c r="B8209" s="269" t="s">
        <v>206</v>
      </c>
      <c r="C8209" s="270">
        <v>0</v>
      </c>
      <c r="D8209" s="270">
        <v>0</v>
      </c>
      <c r="E8209" s="270">
        <v>0</v>
      </c>
      <c r="F8209" s="270">
        <v>0</v>
      </c>
      <c r="G8209" s="270">
        <v>0</v>
      </c>
      <c r="H8209" s="270">
        <v>0</v>
      </c>
    </row>
    <row r="8210" spans="1:8">
      <c r="A8210" s="268">
        <v>42347</v>
      </c>
      <c r="B8210" s="269" t="s">
        <v>185</v>
      </c>
      <c r="C8210" s="270">
        <v>0</v>
      </c>
      <c r="D8210" s="270">
        <v>0</v>
      </c>
      <c r="E8210" s="270">
        <v>0</v>
      </c>
      <c r="F8210" s="270">
        <v>0</v>
      </c>
      <c r="G8210" s="270">
        <v>0</v>
      </c>
      <c r="H8210" s="270">
        <v>0</v>
      </c>
    </row>
    <row r="8211" spans="1:8">
      <c r="A8211" s="268">
        <v>42347</v>
      </c>
      <c r="B8211" s="269" t="s">
        <v>186</v>
      </c>
      <c r="C8211" s="270">
        <v>0</v>
      </c>
      <c r="D8211" s="270">
        <v>0</v>
      </c>
      <c r="E8211" s="270">
        <v>0</v>
      </c>
      <c r="F8211" s="270">
        <v>0</v>
      </c>
      <c r="G8211" s="270">
        <v>0</v>
      </c>
      <c r="H8211" s="270">
        <v>0</v>
      </c>
    </row>
    <row r="8212" spans="1:8">
      <c r="A8212" s="268">
        <v>42347</v>
      </c>
      <c r="B8212" s="269" t="s">
        <v>187</v>
      </c>
      <c r="C8212" s="270">
        <v>0</v>
      </c>
      <c r="D8212" s="270">
        <v>0</v>
      </c>
      <c r="E8212" s="270">
        <v>0</v>
      </c>
      <c r="F8212" s="270">
        <v>0</v>
      </c>
      <c r="G8212" s="270">
        <v>0</v>
      </c>
      <c r="H8212" s="270">
        <v>0</v>
      </c>
    </row>
    <row r="8213" spans="1:8">
      <c r="A8213" s="268">
        <v>42347</v>
      </c>
      <c r="B8213" s="269" t="s">
        <v>188</v>
      </c>
      <c r="C8213" s="270">
        <v>0</v>
      </c>
      <c r="D8213" s="270">
        <v>0</v>
      </c>
      <c r="E8213" s="270">
        <v>0</v>
      </c>
      <c r="F8213" s="270">
        <v>0</v>
      </c>
      <c r="G8213" s="270">
        <v>0</v>
      </c>
      <c r="H8213" s="270">
        <v>0</v>
      </c>
    </row>
    <row r="8214" spans="1:8">
      <c r="A8214" s="268">
        <v>42347</v>
      </c>
      <c r="B8214" s="269" t="s">
        <v>189</v>
      </c>
      <c r="C8214" s="270">
        <v>0</v>
      </c>
      <c r="D8214" s="270">
        <v>0</v>
      </c>
      <c r="E8214" s="270">
        <v>0</v>
      </c>
      <c r="F8214" s="270">
        <v>0</v>
      </c>
      <c r="G8214" s="270">
        <v>0</v>
      </c>
      <c r="H8214" s="270">
        <v>0</v>
      </c>
    </row>
    <row r="8215" spans="1:8">
      <c r="A8215" s="268">
        <v>42347</v>
      </c>
      <c r="B8215" s="269" t="s">
        <v>190</v>
      </c>
      <c r="C8215" s="270">
        <v>0</v>
      </c>
      <c r="D8215" s="270">
        <v>0</v>
      </c>
      <c r="E8215" s="270">
        <v>0</v>
      </c>
      <c r="F8215" s="270">
        <v>0</v>
      </c>
      <c r="G8215" s="270">
        <v>0</v>
      </c>
      <c r="H8215" s="270">
        <v>0</v>
      </c>
    </row>
    <row r="8216" spans="1:8">
      <c r="A8216" s="268">
        <v>42347</v>
      </c>
      <c r="B8216" s="269" t="s">
        <v>191</v>
      </c>
      <c r="C8216" s="270">
        <v>0</v>
      </c>
      <c r="D8216" s="270">
        <v>0</v>
      </c>
      <c r="E8216" s="270">
        <v>0</v>
      </c>
      <c r="F8216" s="270">
        <v>0</v>
      </c>
      <c r="G8216" s="270">
        <v>0</v>
      </c>
      <c r="H8216" s="270">
        <v>0</v>
      </c>
    </row>
    <row r="8217" spans="1:8">
      <c r="A8217" s="268">
        <v>42347</v>
      </c>
      <c r="B8217" s="269" t="s">
        <v>192</v>
      </c>
      <c r="C8217" s="270">
        <v>13.180099999999999</v>
      </c>
      <c r="D8217" s="270">
        <v>5.6116999999999999</v>
      </c>
      <c r="E8217" s="270">
        <v>1.7986</v>
      </c>
      <c r="F8217" s="270">
        <v>0.17</v>
      </c>
      <c r="G8217" s="270">
        <v>2.2864999999999998</v>
      </c>
      <c r="H8217" s="270">
        <v>23.046900000000001</v>
      </c>
    </row>
    <row r="8218" spans="1:8">
      <c r="A8218" s="268">
        <v>42347</v>
      </c>
      <c r="B8218" s="269" t="s">
        <v>193</v>
      </c>
      <c r="C8218" s="270">
        <v>942.35505000000001</v>
      </c>
      <c r="D8218" s="270">
        <v>401.21614999999997</v>
      </c>
      <c r="E8218" s="270">
        <v>128.59905000000001</v>
      </c>
      <c r="F8218" s="270">
        <v>12.16605</v>
      </c>
      <c r="G8218" s="270">
        <v>163.46944999999999</v>
      </c>
      <c r="H8218" s="270">
        <v>1647.8057500000002</v>
      </c>
    </row>
    <row r="8219" spans="1:8">
      <c r="A8219" s="268">
        <v>42347</v>
      </c>
      <c r="B8219" s="269" t="s">
        <v>65</v>
      </c>
      <c r="C8219" s="270">
        <v>2530.5196999999998</v>
      </c>
      <c r="D8219" s="270">
        <v>1077.39285</v>
      </c>
      <c r="E8219" s="270">
        <v>345.3295</v>
      </c>
      <c r="F8219" s="270">
        <v>32.668899999999994</v>
      </c>
      <c r="G8219" s="270">
        <v>438.96719999999999</v>
      </c>
      <c r="H8219" s="270">
        <v>4424.8781499999996</v>
      </c>
    </row>
    <row r="8220" spans="1:8">
      <c r="A8220" s="268">
        <v>42347</v>
      </c>
      <c r="B8220" s="269" t="s">
        <v>194</v>
      </c>
      <c r="C8220" s="270">
        <v>4520.6680500000002</v>
      </c>
      <c r="D8220" s="270">
        <v>1924.71705</v>
      </c>
      <c r="E8220" s="270">
        <v>616.91724999999997</v>
      </c>
      <c r="F8220" s="270">
        <v>58.361849999999997</v>
      </c>
      <c r="G8220" s="270">
        <v>784.19639999999993</v>
      </c>
      <c r="H8220" s="270">
        <v>7904.8606000000009</v>
      </c>
    </row>
    <row r="8221" spans="1:8">
      <c r="A8221" s="268">
        <v>42347</v>
      </c>
      <c r="B8221" s="269" t="s">
        <v>195</v>
      </c>
      <c r="C8221" s="270">
        <v>4237.3018499999998</v>
      </c>
      <c r="D8221" s="270">
        <v>1804.0714499999999</v>
      </c>
      <c r="E8221" s="270">
        <v>578.24734999999998</v>
      </c>
      <c r="F8221" s="270">
        <v>54.703449999999997</v>
      </c>
      <c r="G8221" s="270">
        <v>735.04089999999997</v>
      </c>
      <c r="H8221" s="270">
        <v>7409.3649999999998</v>
      </c>
    </row>
    <row r="8222" spans="1:8">
      <c r="A8222" s="268">
        <v>42347</v>
      </c>
      <c r="B8222" s="269" t="s">
        <v>196</v>
      </c>
      <c r="C8222" s="270">
        <v>4164.8130000000001</v>
      </c>
      <c r="D8222" s="270">
        <v>1773.20795</v>
      </c>
      <c r="E8222" s="270">
        <v>568.35505000000001</v>
      </c>
      <c r="F8222" s="270">
        <v>53.767600000000002</v>
      </c>
      <c r="G8222" s="270">
        <v>722.46600000000001</v>
      </c>
      <c r="H8222" s="270">
        <v>7282.6095999999998</v>
      </c>
    </row>
    <row r="8223" spans="1:8">
      <c r="A8223" s="268">
        <v>42347</v>
      </c>
      <c r="B8223" s="269" t="s">
        <v>197</v>
      </c>
      <c r="C8223" s="270">
        <v>5851.8267000000005</v>
      </c>
      <c r="D8223" s="270">
        <v>2491.46985</v>
      </c>
      <c r="E8223" s="270">
        <v>798.57499999999993</v>
      </c>
      <c r="F8223" s="270">
        <v>75.547150000000002</v>
      </c>
      <c r="G8223" s="270">
        <v>1015.1108</v>
      </c>
      <c r="H8223" s="270">
        <v>10232.529500000001</v>
      </c>
    </row>
    <row r="8224" spans="1:8">
      <c r="A8224" s="268">
        <v>42347</v>
      </c>
      <c r="B8224" s="269" t="s">
        <v>198</v>
      </c>
      <c r="C8224" s="270">
        <v>5555.28125</v>
      </c>
      <c r="D8224" s="270">
        <v>2365.2133999999996</v>
      </c>
      <c r="E8224" s="270">
        <v>758.10649999999998</v>
      </c>
      <c r="F8224" s="270">
        <v>71.71875</v>
      </c>
      <c r="G8224" s="270">
        <v>963.66965000000005</v>
      </c>
      <c r="H8224" s="270">
        <v>9713.9895499999984</v>
      </c>
    </row>
    <row r="8225" spans="1:8">
      <c r="A8225" s="268">
        <v>42347</v>
      </c>
      <c r="B8225" s="269" t="s">
        <v>199</v>
      </c>
      <c r="C8225" s="270">
        <v>2036.2769999999998</v>
      </c>
      <c r="D8225" s="270">
        <v>866.96429999999998</v>
      </c>
      <c r="E8225" s="270">
        <v>277.88200000000001</v>
      </c>
      <c r="F8225" s="270">
        <v>26.287949999999999</v>
      </c>
      <c r="G8225" s="270">
        <v>353.23109999999997</v>
      </c>
      <c r="H8225" s="270">
        <v>3560.6423500000001</v>
      </c>
    </row>
    <row r="8226" spans="1:8">
      <c r="A8226" s="268">
        <v>42347</v>
      </c>
      <c r="B8226" s="269" t="s">
        <v>200</v>
      </c>
      <c r="C8226" s="270">
        <v>362.44424999999995</v>
      </c>
      <c r="D8226" s="270">
        <v>154.3141</v>
      </c>
      <c r="E8226" s="270">
        <v>49.461499999999994</v>
      </c>
      <c r="F8226" s="270">
        <v>4.6792499999999997</v>
      </c>
      <c r="G8226" s="270">
        <v>62.872799999999998</v>
      </c>
      <c r="H8226" s="270">
        <v>633.77189999999996</v>
      </c>
    </row>
    <row r="8227" spans="1:8">
      <c r="A8227" s="268">
        <v>42347</v>
      </c>
      <c r="B8227" s="269" t="s">
        <v>201</v>
      </c>
      <c r="C8227" s="270">
        <v>32.949400000000004</v>
      </c>
      <c r="D8227" s="270">
        <v>14.028400000000001</v>
      </c>
      <c r="E8227" s="270">
        <v>4.4965000000000002</v>
      </c>
      <c r="F8227" s="270">
        <v>0.42499999999999999</v>
      </c>
      <c r="G8227" s="270">
        <v>5.7153999999999998</v>
      </c>
      <c r="H8227" s="270">
        <v>57.614699999999992</v>
      </c>
    </row>
    <row r="8228" spans="1:8">
      <c r="A8228" s="268">
        <v>42347</v>
      </c>
      <c r="B8228" s="269" t="s">
        <v>202</v>
      </c>
      <c r="C8228" s="270">
        <v>0</v>
      </c>
      <c r="D8228" s="270">
        <v>0</v>
      </c>
      <c r="E8228" s="270">
        <v>0</v>
      </c>
      <c r="F8228" s="270">
        <v>0</v>
      </c>
      <c r="G8228" s="270">
        <v>0</v>
      </c>
      <c r="H8228" s="270">
        <v>0</v>
      </c>
    </row>
    <row r="8229" spans="1:8">
      <c r="A8229" s="268">
        <v>42347</v>
      </c>
      <c r="B8229" s="269" t="s">
        <v>203</v>
      </c>
      <c r="C8229" s="270">
        <v>0</v>
      </c>
      <c r="D8229" s="270">
        <v>0</v>
      </c>
      <c r="E8229" s="270">
        <v>0</v>
      </c>
      <c r="F8229" s="270">
        <v>0</v>
      </c>
      <c r="G8229" s="270">
        <v>0</v>
      </c>
      <c r="H8229" s="270">
        <v>0</v>
      </c>
    </row>
    <row r="8230" spans="1:8">
      <c r="A8230" s="268">
        <v>42347</v>
      </c>
      <c r="B8230" s="269" t="s">
        <v>204</v>
      </c>
      <c r="C8230" s="270">
        <v>0</v>
      </c>
      <c r="D8230" s="270">
        <v>0</v>
      </c>
      <c r="E8230" s="270">
        <v>0</v>
      </c>
      <c r="F8230" s="270">
        <v>0</v>
      </c>
      <c r="G8230" s="270">
        <v>0</v>
      </c>
      <c r="H8230" s="270">
        <v>0</v>
      </c>
    </row>
    <row r="8231" spans="1:8">
      <c r="A8231" s="268">
        <v>42347</v>
      </c>
      <c r="B8231" s="269" t="s">
        <v>205</v>
      </c>
      <c r="C8231" s="270">
        <v>6.5900499999999997</v>
      </c>
      <c r="D8231" s="270">
        <v>2.80585</v>
      </c>
      <c r="E8231" s="270">
        <v>0.89929999999999999</v>
      </c>
      <c r="F8231" s="270">
        <v>8.5000000000000006E-2</v>
      </c>
      <c r="G8231" s="270">
        <v>1.1432499999999999</v>
      </c>
      <c r="H8231" s="270">
        <v>11.52345</v>
      </c>
    </row>
    <row r="8232" spans="1:8">
      <c r="A8232" s="268">
        <v>42347</v>
      </c>
      <c r="B8232" s="269" t="s">
        <v>71</v>
      </c>
      <c r="C8232" s="270">
        <v>6.5900499999999997</v>
      </c>
      <c r="D8232" s="270">
        <v>2.80585</v>
      </c>
      <c r="E8232" s="270">
        <v>0.89929999999999999</v>
      </c>
      <c r="F8232" s="270">
        <v>8.5000000000000006E-2</v>
      </c>
      <c r="G8232" s="270">
        <v>1.1432499999999999</v>
      </c>
      <c r="H8232" s="270">
        <v>11.52345</v>
      </c>
    </row>
    <row r="8233" spans="1:8">
      <c r="A8233" s="268">
        <v>42347</v>
      </c>
      <c r="B8233" s="269" t="s">
        <v>206</v>
      </c>
      <c r="C8233" s="270">
        <v>6.5900499999999997</v>
      </c>
      <c r="D8233" s="270">
        <v>2.80585</v>
      </c>
      <c r="E8233" s="270">
        <v>0.89929999999999999</v>
      </c>
      <c r="F8233" s="270">
        <v>8.5000000000000006E-2</v>
      </c>
      <c r="G8233" s="270">
        <v>1.1432499999999999</v>
      </c>
      <c r="H8233" s="270">
        <v>11.52345</v>
      </c>
    </row>
    <row r="8234" spans="1:8">
      <c r="A8234" s="268">
        <v>42348</v>
      </c>
      <c r="B8234" s="269" t="s">
        <v>185</v>
      </c>
      <c r="C8234" s="270">
        <v>0</v>
      </c>
      <c r="D8234" s="270">
        <v>0</v>
      </c>
      <c r="E8234" s="270">
        <v>0</v>
      </c>
      <c r="F8234" s="270">
        <v>0</v>
      </c>
      <c r="G8234" s="270">
        <v>0</v>
      </c>
      <c r="H8234" s="270">
        <v>0</v>
      </c>
    </row>
    <row r="8235" spans="1:8">
      <c r="A8235" s="268">
        <v>42348</v>
      </c>
      <c r="B8235" s="269" t="s">
        <v>186</v>
      </c>
      <c r="C8235" s="270">
        <v>0</v>
      </c>
      <c r="D8235" s="270">
        <v>0</v>
      </c>
      <c r="E8235" s="270">
        <v>0</v>
      </c>
      <c r="F8235" s="270">
        <v>0</v>
      </c>
      <c r="G8235" s="270">
        <v>0</v>
      </c>
      <c r="H8235" s="270">
        <v>0</v>
      </c>
    </row>
    <row r="8236" spans="1:8">
      <c r="A8236" s="268">
        <v>42348</v>
      </c>
      <c r="B8236" s="269" t="s">
        <v>187</v>
      </c>
      <c r="C8236" s="270">
        <v>0</v>
      </c>
      <c r="D8236" s="270">
        <v>0</v>
      </c>
      <c r="E8236" s="270">
        <v>0</v>
      </c>
      <c r="F8236" s="270">
        <v>0</v>
      </c>
      <c r="G8236" s="270">
        <v>0</v>
      </c>
      <c r="H8236" s="270">
        <v>0</v>
      </c>
    </row>
    <row r="8237" spans="1:8">
      <c r="A8237" s="268">
        <v>42348</v>
      </c>
      <c r="B8237" s="269" t="s">
        <v>188</v>
      </c>
      <c r="C8237" s="270">
        <v>0</v>
      </c>
      <c r="D8237" s="270">
        <v>0</v>
      </c>
      <c r="E8237" s="270">
        <v>0</v>
      </c>
      <c r="F8237" s="270">
        <v>0</v>
      </c>
      <c r="G8237" s="270">
        <v>0</v>
      </c>
      <c r="H8237" s="270">
        <v>0</v>
      </c>
    </row>
    <row r="8238" spans="1:8">
      <c r="A8238" s="268">
        <v>42348</v>
      </c>
      <c r="B8238" s="269" t="s">
        <v>189</v>
      </c>
      <c r="C8238" s="270">
        <v>0</v>
      </c>
      <c r="D8238" s="270">
        <v>0</v>
      </c>
      <c r="E8238" s="270">
        <v>0</v>
      </c>
      <c r="F8238" s="270">
        <v>0</v>
      </c>
      <c r="G8238" s="270">
        <v>0</v>
      </c>
      <c r="H8238" s="270">
        <v>0</v>
      </c>
    </row>
    <row r="8239" spans="1:8">
      <c r="A8239" s="268">
        <v>42348</v>
      </c>
      <c r="B8239" s="269" t="s">
        <v>190</v>
      </c>
      <c r="C8239" s="270">
        <v>0</v>
      </c>
      <c r="D8239" s="270">
        <v>0</v>
      </c>
      <c r="E8239" s="270">
        <v>0</v>
      </c>
      <c r="F8239" s="270">
        <v>0</v>
      </c>
      <c r="G8239" s="270">
        <v>0</v>
      </c>
      <c r="H8239" s="270">
        <v>0</v>
      </c>
    </row>
    <row r="8240" spans="1:8">
      <c r="A8240" s="268">
        <v>42348</v>
      </c>
      <c r="B8240" s="269" t="s">
        <v>191</v>
      </c>
      <c r="C8240" s="270">
        <v>0</v>
      </c>
      <c r="D8240" s="270">
        <v>0</v>
      </c>
      <c r="E8240" s="270">
        <v>0</v>
      </c>
      <c r="F8240" s="270">
        <v>0</v>
      </c>
      <c r="G8240" s="270">
        <v>0</v>
      </c>
      <c r="H8240" s="270">
        <v>0</v>
      </c>
    </row>
    <row r="8241" spans="1:8">
      <c r="A8241" s="268">
        <v>42348</v>
      </c>
      <c r="B8241" s="269" t="s">
        <v>192</v>
      </c>
      <c r="C8241" s="270">
        <v>6.5900499999999997</v>
      </c>
      <c r="D8241" s="270">
        <v>2.80585</v>
      </c>
      <c r="E8241" s="270">
        <v>0.89929999999999999</v>
      </c>
      <c r="F8241" s="270">
        <v>8.5000000000000006E-2</v>
      </c>
      <c r="G8241" s="270">
        <v>1.1432499999999999</v>
      </c>
      <c r="H8241" s="270">
        <v>11.52345</v>
      </c>
    </row>
    <row r="8242" spans="1:8">
      <c r="A8242" s="268">
        <v>42348</v>
      </c>
      <c r="B8242" s="269" t="s">
        <v>193</v>
      </c>
      <c r="C8242" s="270">
        <v>573.32074999999998</v>
      </c>
      <c r="D8242" s="270">
        <v>244.09705</v>
      </c>
      <c r="E8242" s="270">
        <v>78.239100000000008</v>
      </c>
      <c r="F8242" s="270">
        <v>7.4017999999999997</v>
      </c>
      <c r="G8242" s="270">
        <v>99.453400000000002</v>
      </c>
      <c r="H8242" s="270">
        <v>1002.5120999999999</v>
      </c>
    </row>
    <row r="8243" spans="1:8">
      <c r="A8243" s="268">
        <v>42348</v>
      </c>
      <c r="B8243" s="269" t="s">
        <v>65</v>
      </c>
      <c r="C8243" s="270">
        <v>1957.19895</v>
      </c>
      <c r="D8243" s="270">
        <v>833.29579999999999</v>
      </c>
      <c r="E8243" s="270">
        <v>267.09125</v>
      </c>
      <c r="F8243" s="270">
        <v>25.267099999999999</v>
      </c>
      <c r="G8243" s="270">
        <v>339.5138</v>
      </c>
      <c r="H8243" s="270">
        <v>3422.3669</v>
      </c>
    </row>
    <row r="8244" spans="1:8">
      <c r="A8244" s="268">
        <v>42348</v>
      </c>
      <c r="B8244" s="269" t="s">
        <v>194</v>
      </c>
      <c r="C8244" s="270">
        <v>3611.2623999999996</v>
      </c>
      <c r="D8244" s="270">
        <v>1537.52845</v>
      </c>
      <c r="E8244" s="270">
        <v>492.81384999999995</v>
      </c>
      <c r="F8244" s="270">
        <v>46.620799999999996</v>
      </c>
      <c r="G8244" s="270">
        <v>626.44234999999992</v>
      </c>
      <c r="H8244" s="270">
        <v>6314.6678499999998</v>
      </c>
    </row>
    <row r="8245" spans="1:8">
      <c r="A8245" s="268">
        <v>42348</v>
      </c>
      <c r="B8245" s="269" t="s">
        <v>195</v>
      </c>
      <c r="C8245" s="270">
        <v>5232.3764499999997</v>
      </c>
      <c r="D8245" s="270">
        <v>2227.7335499999999</v>
      </c>
      <c r="E8245" s="270">
        <v>714.04079999999999</v>
      </c>
      <c r="F8245" s="270">
        <v>67.549499999999995</v>
      </c>
      <c r="G8245" s="270">
        <v>907.65549999999996</v>
      </c>
      <c r="H8245" s="270">
        <v>9149.3557999999994</v>
      </c>
    </row>
    <row r="8246" spans="1:8">
      <c r="A8246" s="268">
        <v>42348</v>
      </c>
      <c r="B8246" s="269" t="s">
        <v>196</v>
      </c>
      <c r="C8246" s="270">
        <v>8500.9639000000006</v>
      </c>
      <c r="D8246" s="270">
        <v>3619.3654500000002</v>
      </c>
      <c r="E8246" s="270">
        <v>1160.0919000000001</v>
      </c>
      <c r="F8246" s="270">
        <v>109.7469</v>
      </c>
      <c r="G8246" s="270">
        <v>1474.6547999999998</v>
      </c>
      <c r="H8246" s="270">
        <v>14864.822949999998</v>
      </c>
    </row>
    <row r="8247" spans="1:8">
      <c r="A8247" s="268">
        <v>42348</v>
      </c>
      <c r="B8247" s="269" t="s">
        <v>197</v>
      </c>
      <c r="C8247" s="270">
        <v>12033.1474</v>
      </c>
      <c r="D8247" s="270">
        <v>5123.2253999999994</v>
      </c>
      <c r="E8247" s="270">
        <v>1642.1141499999999</v>
      </c>
      <c r="F8247" s="270">
        <v>155.3477</v>
      </c>
      <c r="G8247" s="270">
        <v>2087.3789999999999</v>
      </c>
      <c r="H8247" s="270">
        <v>21041.213649999998</v>
      </c>
    </row>
    <row r="8248" spans="1:8">
      <c r="A8248" s="268">
        <v>42348</v>
      </c>
      <c r="B8248" s="269" t="s">
        <v>198</v>
      </c>
      <c r="C8248" s="270">
        <v>10108.897849999999</v>
      </c>
      <c r="D8248" s="270">
        <v>4303.9579999999996</v>
      </c>
      <c r="E8248" s="270">
        <v>1379.5193999999999</v>
      </c>
      <c r="F8248" s="270">
        <v>130.50559999999999</v>
      </c>
      <c r="G8248" s="270">
        <v>1753.5814499999997</v>
      </c>
      <c r="H8248" s="270">
        <v>17676.462299999999</v>
      </c>
    </row>
    <row r="8249" spans="1:8">
      <c r="A8249" s="268">
        <v>42348</v>
      </c>
      <c r="B8249" s="269" t="s">
        <v>199</v>
      </c>
      <c r="C8249" s="270">
        <v>4692.0051000000003</v>
      </c>
      <c r="D8249" s="270">
        <v>1997.6649</v>
      </c>
      <c r="E8249" s="270">
        <v>640.29820000000007</v>
      </c>
      <c r="F8249" s="270">
        <v>60.573550000000004</v>
      </c>
      <c r="G8249" s="270">
        <v>813.9174999999999</v>
      </c>
      <c r="H8249" s="270">
        <v>8204.4592499999999</v>
      </c>
    </row>
    <row r="8250" spans="1:8">
      <c r="A8250" s="268">
        <v>42348</v>
      </c>
      <c r="B8250" s="269" t="s">
        <v>200</v>
      </c>
      <c r="C8250" s="270">
        <v>922.58489999999995</v>
      </c>
      <c r="D8250" s="270">
        <v>392.79944999999998</v>
      </c>
      <c r="E8250" s="270">
        <v>125.90115</v>
      </c>
      <c r="F8250" s="270">
        <v>11.9102</v>
      </c>
      <c r="G8250" s="270">
        <v>160.03970000000001</v>
      </c>
      <c r="H8250" s="270">
        <v>1613.2353999999998</v>
      </c>
    </row>
    <row r="8251" spans="1:8">
      <c r="A8251" s="268">
        <v>42348</v>
      </c>
      <c r="B8251" s="269" t="s">
        <v>201</v>
      </c>
      <c r="C8251" s="270">
        <v>72.488849999999999</v>
      </c>
      <c r="D8251" s="270">
        <v>30.862649999999999</v>
      </c>
      <c r="E8251" s="270">
        <v>9.8923000000000005</v>
      </c>
      <c r="F8251" s="270">
        <v>0.93584999999999996</v>
      </c>
      <c r="G8251" s="270">
        <v>12.5749</v>
      </c>
      <c r="H8251" s="270">
        <v>126.75455000000001</v>
      </c>
    </row>
    <row r="8252" spans="1:8">
      <c r="A8252" s="268">
        <v>42348</v>
      </c>
      <c r="B8252" s="269" t="s">
        <v>202</v>
      </c>
      <c r="C8252" s="270">
        <v>0</v>
      </c>
      <c r="D8252" s="270">
        <v>0</v>
      </c>
      <c r="E8252" s="270">
        <v>0</v>
      </c>
      <c r="F8252" s="270">
        <v>0</v>
      </c>
      <c r="G8252" s="270">
        <v>0</v>
      </c>
      <c r="H8252" s="270">
        <v>0</v>
      </c>
    </row>
    <row r="8253" spans="1:8">
      <c r="A8253" s="268">
        <v>42348</v>
      </c>
      <c r="B8253" s="269" t="s">
        <v>203</v>
      </c>
      <c r="C8253" s="270">
        <v>0</v>
      </c>
      <c r="D8253" s="270">
        <v>0</v>
      </c>
      <c r="E8253" s="270">
        <v>0</v>
      </c>
      <c r="F8253" s="270">
        <v>0</v>
      </c>
      <c r="G8253" s="270">
        <v>0</v>
      </c>
      <c r="H8253" s="270">
        <v>0</v>
      </c>
    </row>
    <row r="8254" spans="1:8">
      <c r="A8254" s="268">
        <v>42348</v>
      </c>
      <c r="B8254" s="269" t="s">
        <v>204</v>
      </c>
      <c r="C8254" s="270">
        <v>0</v>
      </c>
      <c r="D8254" s="270">
        <v>0</v>
      </c>
      <c r="E8254" s="270">
        <v>0</v>
      </c>
      <c r="F8254" s="270">
        <v>0</v>
      </c>
      <c r="G8254" s="270">
        <v>0</v>
      </c>
      <c r="H8254" s="270">
        <v>0</v>
      </c>
    </row>
    <row r="8255" spans="1:8">
      <c r="A8255" s="268">
        <v>42348</v>
      </c>
      <c r="B8255" s="269" t="s">
        <v>205</v>
      </c>
      <c r="C8255" s="270">
        <v>0</v>
      </c>
      <c r="D8255" s="270">
        <v>0</v>
      </c>
      <c r="E8255" s="270">
        <v>0</v>
      </c>
      <c r="F8255" s="270">
        <v>0</v>
      </c>
      <c r="G8255" s="270">
        <v>0</v>
      </c>
      <c r="H8255" s="270">
        <v>0</v>
      </c>
    </row>
    <row r="8256" spans="1:8">
      <c r="A8256" s="268">
        <v>42348</v>
      </c>
      <c r="B8256" s="269" t="s">
        <v>71</v>
      </c>
      <c r="C8256" s="270">
        <v>6.5900499999999997</v>
      </c>
      <c r="D8256" s="270">
        <v>2.80585</v>
      </c>
      <c r="E8256" s="270">
        <v>0.89929999999999999</v>
      </c>
      <c r="F8256" s="270">
        <v>8.5000000000000006E-2</v>
      </c>
      <c r="G8256" s="270">
        <v>1.1432499999999999</v>
      </c>
      <c r="H8256" s="270">
        <v>11.52345</v>
      </c>
    </row>
    <row r="8257" spans="1:8">
      <c r="A8257" s="268">
        <v>42348</v>
      </c>
      <c r="B8257" s="269" t="s">
        <v>206</v>
      </c>
      <c r="C8257" s="270">
        <v>0</v>
      </c>
      <c r="D8257" s="270">
        <v>0</v>
      </c>
      <c r="E8257" s="270">
        <v>0</v>
      </c>
      <c r="F8257" s="270">
        <v>0</v>
      </c>
      <c r="G8257" s="270">
        <v>0</v>
      </c>
      <c r="H8257" s="270">
        <v>0</v>
      </c>
    </row>
    <row r="8258" spans="1:8">
      <c r="A8258" s="268">
        <v>42349</v>
      </c>
      <c r="B8258" s="269" t="s">
        <v>185</v>
      </c>
      <c r="C8258" s="270">
        <v>13.180099999999999</v>
      </c>
      <c r="D8258" s="270">
        <v>5.6116999999999999</v>
      </c>
      <c r="E8258" s="270">
        <v>1.7986</v>
      </c>
      <c r="F8258" s="270">
        <v>0.17</v>
      </c>
      <c r="G8258" s="270">
        <v>2.2864999999999998</v>
      </c>
      <c r="H8258" s="270">
        <v>23.046900000000001</v>
      </c>
    </row>
    <row r="8259" spans="1:8">
      <c r="A8259" s="268">
        <v>42349</v>
      </c>
      <c r="B8259" s="269" t="s">
        <v>186</v>
      </c>
      <c r="C8259" s="270">
        <v>6.5900499999999997</v>
      </c>
      <c r="D8259" s="270">
        <v>2.80585</v>
      </c>
      <c r="E8259" s="270">
        <v>0.89929999999999999</v>
      </c>
      <c r="F8259" s="270">
        <v>8.5000000000000006E-2</v>
      </c>
      <c r="G8259" s="270">
        <v>1.1432499999999999</v>
      </c>
      <c r="H8259" s="270">
        <v>11.52345</v>
      </c>
    </row>
    <row r="8260" spans="1:8">
      <c r="A8260" s="268">
        <v>42349</v>
      </c>
      <c r="B8260" s="269" t="s">
        <v>187</v>
      </c>
      <c r="C8260" s="270">
        <v>0</v>
      </c>
      <c r="D8260" s="270">
        <v>0</v>
      </c>
      <c r="E8260" s="270">
        <v>0</v>
      </c>
      <c r="F8260" s="270">
        <v>0</v>
      </c>
      <c r="G8260" s="270">
        <v>0</v>
      </c>
      <c r="H8260" s="270">
        <v>0</v>
      </c>
    </row>
    <row r="8261" spans="1:8">
      <c r="A8261" s="268">
        <v>42349</v>
      </c>
      <c r="B8261" s="269" t="s">
        <v>188</v>
      </c>
      <c r="C8261" s="270">
        <v>0</v>
      </c>
      <c r="D8261" s="270">
        <v>0</v>
      </c>
      <c r="E8261" s="270">
        <v>0</v>
      </c>
      <c r="F8261" s="270">
        <v>0</v>
      </c>
      <c r="G8261" s="270">
        <v>0</v>
      </c>
      <c r="H8261" s="270">
        <v>0</v>
      </c>
    </row>
    <row r="8262" spans="1:8">
      <c r="A8262" s="268">
        <v>42349</v>
      </c>
      <c r="B8262" s="269" t="s">
        <v>189</v>
      </c>
      <c r="C8262" s="270">
        <v>0</v>
      </c>
      <c r="D8262" s="270">
        <v>0</v>
      </c>
      <c r="E8262" s="270">
        <v>0</v>
      </c>
      <c r="F8262" s="270">
        <v>0</v>
      </c>
      <c r="G8262" s="270">
        <v>0</v>
      </c>
      <c r="H8262" s="270">
        <v>0</v>
      </c>
    </row>
    <row r="8263" spans="1:8">
      <c r="A8263" s="268">
        <v>42349</v>
      </c>
      <c r="B8263" s="269" t="s">
        <v>190</v>
      </c>
      <c r="C8263" s="270">
        <v>0</v>
      </c>
      <c r="D8263" s="270">
        <v>0</v>
      </c>
      <c r="E8263" s="270">
        <v>0</v>
      </c>
      <c r="F8263" s="270">
        <v>0</v>
      </c>
      <c r="G8263" s="270">
        <v>0</v>
      </c>
      <c r="H8263" s="270">
        <v>0</v>
      </c>
    </row>
    <row r="8264" spans="1:8">
      <c r="A8264" s="268">
        <v>42349</v>
      </c>
      <c r="B8264" s="269" t="s">
        <v>191</v>
      </c>
      <c r="C8264" s="270">
        <v>0</v>
      </c>
      <c r="D8264" s="270">
        <v>0</v>
      </c>
      <c r="E8264" s="270">
        <v>0</v>
      </c>
      <c r="F8264" s="270">
        <v>0</v>
      </c>
      <c r="G8264" s="270">
        <v>0</v>
      </c>
      <c r="H8264" s="270">
        <v>0</v>
      </c>
    </row>
    <row r="8265" spans="1:8">
      <c r="A8265" s="268">
        <v>42349</v>
      </c>
      <c r="B8265" s="269" t="s">
        <v>192</v>
      </c>
      <c r="C8265" s="270">
        <v>13.180099999999999</v>
      </c>
      <c r="D8265" s="270">
        <v>5.6116999999999999</v>
      </c>
      <c r="E8265" s="270">
        <v>1.7986</v>
      </c>
      <c r="F8265" s="270">
        <v>0.17</v>
      </c>
      <c r="G8265" s="270">
        <v>2.2864999999999998</v>
      </c>
      <c r="H8265" s="270">
        <v>23.046900000000001</v>
      </c>
    </row>
    <row r="8266" spans="1:8">
      <c r="A8266" s="268">
        <v>42349</v>
      </c>
      <c r="B8266" s="269" t="s">
        <v>193</v>
      </c>
      <c r="C8266" s="270">
        <v>658.98969999999997</v>
      </c>
      <c r="D8266" s="270">
        <v>280.57055000000003</v>
      </c>
      <c r="E8266" s="270">
        <v>89.929150000000007</v>
      </c>
      <c r="F8266" s="270">
        <v>8.5076499999999999</v>
      </c>
      <c r="G8266" s="270">
        <v>114.31394999999999</v>
      </c>
      <c r="H8266" s="270">
        <v>1152.3110000000001</v>
      </c>
    </row>
    <row r="8267" spans="1:8">
      <c r="A8267" s="268">
        <v>42349</v>
      </c>
      <c r="B8267" s="269" t="s">
        <v>65</v>
      </c>
      <c r="C8267" s="270">
        <v>4039.6054499999996</v>
      </c>
      <c r="D8267" s="270">
        <v>1719.9002</v>
      </c>
      <c r="E8267" s="270">
        <v>551.26835000000005</v>
      </c>
      <c r="F8267" s="270">
        <v>52.1509</v>
      </c>
      <c r="G8267" s="270">
        <v>700.74680000000001</v>
      </c>
      <c r="H8267" s="270">
        <v>7063.6717000000008</v>
      </c>
    </row>
    <row r="8268" spans="1:8">
      <c r="A8268" s="268">
        <v>42349</v>
      </c>
      <c r="B8268" s="269" t="s">
        <v>194</v>
      </c>
      <c r="C8268" s="270">
        <v>8481.1946000000007</v>
      </c>
      <c r="D8268" s="270">
        <v>3610.9478999999997</v>
      </c>
      <c r="E8268" s="270">
        <v>1157.394</v>
      </c>
      <c r="F8268" s="270">
        <v>109.49189999999999</v>
      </c>
      <c r="G8268" s="270">
        <v>1471.22505</v>
      </c>
      <c r="H8268" s="270">
        <v>14830.25345</v>
      </c>
    </row>
    <row r="8269" spans="1:8">
      <c r="A8269" s="268">
        <v>42349</v>
      </c>
      <c r="B8269" s="269" t="s">
        <v>195</v>
      </c>
      <c r="C8269" s="270">
        <v>11031.4836</v>
      </c>
      <c r="D8269" s="270">
        <v>4696.7574500000001</v>
      </c>
      <c r="E8269" s="270">
        <v>1505.4213999999999</v>
      </c>
      <c r="F8269" s="270">
        <v>142.41579999999999</v>
      </c>
      <c r="G8269" s="270">
        <v>1913.6211499999999</v>
      </c>
      <c r="H8269" s="270">
        <v>19289.699399999998</v>
      </c>
    </row>
    <row r="8270" spans="1:8">
      <c r="A8270" s="268">
        <v>42349</v>
      </c>
      <c r="B8270" s="269" t="s">
        <v>196</v>
      </c>
      <c r="C8270" s="270">
        <v>12711.9064</v>
      </c>
      <c r="D8270" s="270">
        <v>5412.2134999999998</v>
      </c>
      <c r="E8270" s="270">
        <v>1734.7411999999999</v>
      </c>
      <c r="F8270" s="270">
        <v>164.11034999999998</v>
      </c>
      <c r="G8270" s="270">
        <v>2205.1226999999999</v>
      </c>
      <c r="H8270" s="270">
        <v>22228.094149999997</v>
      </c>
    </row>
    <row r="8271" spans="1:8">
      <c r="A8271" s="268">
        <v>42349</v>
      </c>
      <c r="B8271" s="269" t="s">
        <v>197</v>
      </c>
      <c r="C8271" s="270">
        <v>13166.60965</v>
      </c>
      <c r="D8271" s="270">
        <v>5605.8077999999996</v>
      </c>
      <c r="E8271" s="270">
        <v>1796.7928999999997</v>
      </c>
      <c r="F8271" s="270">
        <v>169.98044999999999</v>
      </c>
      <c r="G8271" s="270">
        <v>2284.0001500000003</v>
      </c>
      <c r="H8271" s="270">
        <v>23023.19095</v>
      </c>
    </row>
    <row r="8272" spans="1:8">
      <c r="A8272" s="268">
        <v>42349</v>
      </c>
      <c r="B8272" s="269" t="s">
        <v>198</v>
      </c>
      <c r="C8272" s="270">
        <v>9911.2014499999987</v>
      </c>
      <c r="D8272" s="270">
        <v>4219.7867500000002</v>
      </c>
      <c r="E8272" s="270">
        <v>1352.5403999999999</v>
      </c>
      <c r="F8272" s="270">
        <v>127.95304999999999</v>
      </c>
      <c r="G8272" s="270">
        <v>1719.2873500000001</v>
      </c>
      <c r="H8272" s="270">
        <v>17330.768999999997</v>
      </c>
    </row>
    <row r="8273" spans="1:8">
      <c r="A8273" s="268">
        <v>42349</v>
      </c>
      <c r="B8273" s="269" t="s">
        <v>199</v>
      </c>
      <c r="C8273" s="270">
        <v>5897.9553499999993</v>
      </c>
      <c r="D8273" s="270">
        <v>2511.10995</v>
      </c>
      <c r="E8273" s="270">
        <v>804.87009999999998</v>
      </c>
      <c r="F8273" s="270">
        <v>76.142149999999987</v>
      </c>
      <c r="G8273" s="270">
        <v>1023.1127</v>
      </c>
      <c r="H8273" s="270">
        <v>10313.19025</v>
      </c>
    </row>
    <row r="8274" spans="1:8">
      <c r="A8274" s="268">
        <v>42349</v>
      </c>
      <c r="B8274" s="269" t="s">
        <v>200</v>
      </c>
      <c r="C8274" s="270">
        <v>1324.5686000000001</v>
      </c>
      <c r="D8274" s="270">
        <v>563.94779999999992</v>
      </c>
      <c r="E8274" s="270">
        <v>180.75845000000001</v>
      </c>
      <c r="F8274" s="270">
        <v>17.100299999999997</v>
      </c>
      <c r="G8274" s="270">
        <v>229.77199999999999</v>
      </c>
      <c r="H8274" s="270">
        <v>2316.1471500000002</v>
      </c>
    </row>
    <row r="8275" spans="1:8">
      <c r="A8275" s="268">
        <v>42349</v>
      </c>
      <c r="B8275" s="269" t="s">
        <v>201</v>
      </c>
      <c r="C8275" s="270">
        <v>85.668950000000009</v>
      </c>
      <c r="D8275" s="270">
        <v>36.474350000000001</v>
      </c>
      <c r="E8275" s="270">
        <v>11.690899999999999</v>
      </c>
      <c r="F8275" s="270">
        <v>1.10585</v>
      </c>
      <c r="G8275" s="270">
        <v>14.86055</v>
      </c>
      <c r="H8275" s="270">
        <v>149.80059999999997</v>
      </c>
    </row>
    <row r="8276" spans="1:8">
      <c r="A8276" s="268">
        <v>42349</v>
      </c>
      <c r="B8276" s="269" t="s">
        <v>202</v>
      </c>
      <c r="C8276" s="270">
        <v>0</v>
      </c>
      <c r="D8276" s="270">
        <v>0</v>
      </c>
      <c r="E8276" s="270">
        <v>0</v>
      </c>
      <c r="F8276" s="270">
        <v>0</v>
      </c>
      <c r="G8276" s="270">
        <v>0</v>
      </c>
      <c r="H8276" s="270">
        <v>0</v>
      </c>
    </row>
    <row r="8277" spans="1:8">
      <c r="A8277" s="268">
        <v>42349</v>
      </c>
      <c r="B8277" s="269" t="s">
        <v>203</v>
      </c>
      <c r="C8277" s="270">
        <v>0</v>
      </c>
      <c r="D8277" s="270">
        <v>0</v>
      </c>
      <c r="E8277" s="270">
        <v>0</v>
      </c>
      <c r="F8277" s="270">
        <v>0</v>
      </c>
      <c r="G8277" s="270">
        <v>0</v>
      </c>
      <c r="H8277" s="270">
        <v>0</v>
      </c>
    </row>
    <row r="8278" spans="1:8">
      <c r="A8278" s="268">
        <v>42349</v>
      </c>
      <c r="B8278" s="269" t="s">
        <v>204</v>
      </c>
      <c r="C8278" s="270">
        <v>0</v>
      </c>
      <c r="D8278" s="270">
        <v>0</v>
      </c>
      <c r="E8278" s="270">
        <v>0</v>
      </c>
      <c r="F8278" s="270">
        <v>0</v>
      </c>
      <c r="G8278" s="270">
        <v>0</v>
      </c>
      <c r="H8278" s="270">
        <v>0</v>
      </c>
    </row>
    <row r="8279" spans="1:8">
      <c r="A8279" s="268">
        <v>42349</v>
      </c>
      <c r="B8279" s="269" t="s">
        <v>205</v>
      </c>
      <c r="C8279" s="270">
        <v>0</v>
      </c>
      <c r="D8279" s="270">
        <v>0</v>
      </c>
      <c r="E8279" s="270">
        <v>0</v>
      </c>
      <c r="F8279" s="270">
        <v>0</v>
      </c>
      <c r="G8279" s="270">
        <v>0</v>
      </c>
      <c r="H8279" s="270">
        <v>0</v>
      </c>
    </row>
    <row r="8280" spans="1:8">
      <c r="A8280" s="268">
        <v>42349</v>
      </c>
      <c r="B8280" s="269" t="s">
        <v>71</v>
      </c>
      <c r="C8280" s="270">
        <v>0</v>
      </c>
      <c r="D8280" s="270">
        <v>0</v>
      </c>
      <c r="E8280" s="270">
        <v>0</v>
      </c>
      <c r="F8280" s="270">
        <v>0</v>
      </c>
      <c r="G8280" s="270">
        <v>0</v>
      </c>
      <c r="H8280" s="270">
        <v>0</v>
      </c>
    </row>
    <row r="8281" spans="1:8">
      <c r="A8281" s="268">
        <v>42349</v>
      </c>
      <c r="B8281" s="269" t="s">
        <v>206</v>
      </c>
      <c r="C8281" s="270">
        <v>0</v>
      </c>
      <c r="D8281" s="270">
        <v>0</v>
      </c>
      <c r="E8281" s="270">
        <v>0</v>
      </c>
      <c r="F8281" s="270">
        <v>0</v>
      </c>
      <c r="G8281" s="270">
        <v>0</v>
      </c>
      <c r="H8281" s="270">
        <v>0</v>
      </c>
    </row>
    <row r="8282" spans="1:8">
      <c r="A8282" s="268">
        <v>42350</v>
      </c>
      <c r="B8282" s="269" t="s">
        <v>185</v>
      </c>
      <c r="C8282" s="270">
        <v>0</v>
      </c>
      <c r="D8282" s="270">
        <v>0</v>
      </c>
      <c r="E8282" s="270">
        <v>0</v>
      </c>
      <c r="F8282" s="270">
        <v>0</v>
      </c>
      <c r="G8282" s="270">
        <v>0</v>
      </c>
      <c r="H8282" s="270">
        <v>0</v>
      </c>
    </row>
    <row r="8283" spans="1:8">
      <c r="A8283" s="268">
        <v>42350</v>
      </c>
      <c r="B8283" s="269" t="s">
        <v>186</v>
      </c>
      <c r="C8283" s="270">
        <v>0</v>
      </c>
      <c r="D8283" s="270">
        <v>0</v>
      </c>
      <c r="E8283" s="270">
        <v>0</v>
      </c>
      <c r="F8283" s="270">
        <v>0</v>
      </c>
      <c r="G8283" s="270">
        <v>0</v>
      </c>
      <c r="H8283" s="270">
        <v>0</v>
      </c>
    </row>
    <row r="8284" spans="1:8">
      <c r="A8284" s="268">
        <v>42350</v>
      </c>
      <c r="B8284" s="269" t="s">
        <v>187</v>
      </c>
      <c r="C8284" s="270">
        <v>0</v>
      </c>
      <c r="D8284" s="270">
        <v>0</v>
      </c>
      <c r="E8284" s="270">
        <v>0</v>
      </c>
      <c r="F8284" s="270">
        <v>0</v>
      </c>
      <c r="G8284" s="270">
        <v>0</v>
      </c>
      <c r="H8284" s="270">
        <v>0</v>
      </c>
    </row>
    <row r="8285" spans="1:8">
      <c r="A8285" s="268">
        <v>42350</v>
      </c>
      <c r="B8285" s="269" t="s">
        <v>188</v>
      </c>
      <c r="C8285" s="270">
        <v>0</v>
      </c>
      <c r="D8285" s="270">
        <v>0</v>
      </c>
      <c r="E8285" s="270">
        <v>0</v>
      </c>
      <c r="F8285" s="270">
        <v>0</v>
      </c>
      <c r="G8285" s="270">
        <v>0</v>
      </c>
      <c r="H8285" s="270">
        <v>0</v>
      </c>
    </row>
    <row r="8286" spans="1:8">
      <c r="A8286" s="268">
        <v>42350</v>
      </c>
      <c r="B8286" s="269" t="s">
        <v>189</v>
      </c>
      <c r="C8286" s="270">
        <v>0</v>
      </c>
      <c r="D8286" s="270">
        <v>0</v>
      </c>
      <c r="E8286" s="270">
        <v>0</v>
      </c>
      <c r="F8286" s="270">
        <v>0</v>
      </c>
      <c r="G8286" s="270">
        <v>0</v>
      </c>
      <c r="H8286" s="270">
        <v>0</v>
      </c>
    </row>
    <row r="8287" spans="1:8">
      <c r="A8287" s="268">
        <v>42350</v>
      </c>
      <c r="B8287" s="269" t="s">
        <v>190</v>
      </c>
      <c r="C8287" s="270">
        <v>0</v>
      </c>
      <c r="D8287" s="270">
        <v>0</v>
      </c>
      <c r="E8287" s="270">
        <v>0</v>
      </c>
      <c r="F8287" s="270">
        <v>0</v>
      </c>
      <c r="G8287" s="270">
        <v>0</v>
      </c>
      <c r="H8287" s="270">
        <v>0</v>
      </c>
    </row>
    <row r="8288" spans="1:8">
      <c r="A8288" s="268">
        <v>42350</v>
      </c>
      <c r="B8288" s="269" t="s">
        <v>191</v>
      </c>
      <c r="C8288" s="270">
        <v>0</v>
      </c>
      <c r="D8288" s="270">
        <v>0</v>
      </c>
      <c r="E8288" s="270">
        <v>0</v>
      </c>
      <c r="F8288" s="270">
        <v>0</v>
      </c>
      <c r="G8288" s="270">
        <v>0</v>
      </c>
      <c r="H8288" s="270">
        <v>0</v>
      </c>
    </row>
    <row r="8289" spans="1:8">
      <c r="A8289" s="268">
        <v>42350</v>
      </c>
      <c r="B8289" s="269" t="s">
        <v>192</v>
      </c>
      <c r="C8289" s="270">
        <v>13.180099999999999</v>
      </c>
      <c r="D8289" s="270">
        <v>5.6116999999999999</v>
      </c>
      <c r="E8289" s="270">
        <v>1.7986</v>
      </c>
      <c r="F8289" s="270">
        <v>0.17</v>
      </c>
      <c r="G8289" s="270">
        <v>2.2864999999999998</v>
      </c>
      <c r="H8289" s="270">
        <v>23.046900000000001</v>
      </c>
    </row>
    <row r="8290" spans="1:8">
      <c r="A8290" s="268">
        <v>42350</v>
      </c>
      <c r="B8290" s="269" t="s">
        <v>193</v>
      </c>
      <c r="C8290" s="270">
        <v>836.91679999999997</v>
      </c>
      <c r="D8290" s="270">
        <v>356.32510000000002</v>
      </c>
      <c r="E8290" s="270">
        <v>114.21025</v>
      </c>
      <c r="F8290" s="270">
        <v>10.804349999999999</v>
      </c>
      <c r="G8290" s="270">
        <v>145.17914999999999</v>
      </c>
      <c r="H8290" s="270">
        <v>1463.4356499999999</v>
      </c>
    </row>
    <row r="8291" spans="1:8">
      <c r="A8291" s="268">
        <v>42350</v>
      </c>
      <c r="B8291" s="269" t="s">
        <v>65</v>
      </c>
      <c r="C8291" s="270">
        <v>4092.3241499999999</v>
      </c>
      <c r="D8291" s="270">
        <v>1742.3453000000002</v>
      </c>
      <c r="E8291" s="270">
        <v>558.46275000000003</v>
      </c>
      <c r="F8291" s="270">
        <v>52.83175</v>
      </c>
      <c r="G8291" s="270">
        <v>709.89194999999995</v>
      </c>
      <c r="H8291" s="270">
        <v>7155.8559000000005</v>
      </c>
    </row>
    <row r="8292" spans="1:8">
      <c r="A8292" s="268">
        <v>42350</v>
      </c>
      <c r="B8292" s="269" t="s">
        <v>194</v>
      </c>
      <c r="C8292" s="270">
        <v>8474.60455</v>
      </c>
      <c r="D8292" s="270">
        <v>3608.1420499999995</v>
      </c>
      <c r="E8292" s="270">
        <v>1156.4947</v>
      </c>
      <c r="F8292" s="270">
        <v>109.40689999999999</v>
      </c>
      <c r="G8292" s="270">
        <v>1470.0817999999999</v>
      </c>
      <c r="H8292" s="270">
        <v>14818.73</v>
      </c>
    </row>
    <row r="8293" spans="1:8">
      <c r="A8293" s="268">
        <v>42350</v>
      </c>
      <c r="B8293" s="269" t="s">
        <v>195</v>
      </c>
      <c r="C8293" s="270">
        <v>9733.2743499999997</v>
      </c>
      <c r="D8293" s="270">
        <v>4144.03305</v>
      </c>
      <c r="E8293" s="270">
        <v>1328.2601500000001</v>
      </c>
      <c r="F8293" s="270">
        <v>125.65634999999999</v>
      </c>
      <c r="G8293" s="270">
        <v>1688.4221499999999</v>
      </c>
      <c r="H8293" s="270">
        <v>17019.646049999996</v>
      </c>
    </row>
    <row r="8294" spans="1:8">
      <c r="A8294" s="268">
        <v>42350</v>
      </c>
      <c r="B8294" s="269" t="s">
        <v>196</v>
      </c>
      <c r="C8294" s="270">
        <v>14240.762299999999</v>
      </c>
      <c r="D8294" s="270">
        <v>6063.1383999999998</v>
      </c>
      <c r="E8294" s="270">
        <v>1943.3779500000001</v>
      </c>
      <c r="F8294" s="270">
        <v>183.84735000000001</v>
      </c>
      <c r="G8294" s="270">
        <v>2470.33205</v>
      </c>
      <c r="H8294" s="270">
        <v>24901.458050000001</v>
      </c>
    </row>
    <row r="8295" spans="1:8">
      <c r="A8295" s="268">
        <v>42350</v>
      </c>
      <c r="B8295" s="269" t="s">
        <v>197</v>
      </c>
      <c r="C8295" s="270">
        <v>14491.178249999999</v>
      </c>
      <c r="D8295" s="270">
        <v>6169.7547500000001</v>
      </c>
      <c r="E8295" s="270">
        <v>1977.55135</v>
      </c>
      <c r="F8295" s="270">
        <v>187.08074999999999</v>
      </c>
      <c r="G8295" s="270">
        <v>2513.7712999999999</v>
      </c>
      <c r="H8295" s="270">
        <v>25339.3364</v>
      </c>
    </row>
    <row r="8296" spans="1:8">
      <c r="A8296" s="268">
        <v>42350</v>
      </c>
      <c r="B8296" s="269" t="s">
        <v>198</v>
      </c>
      <c r="C8296" s="270">
        <v>12415.36095</v>
      </c>
      <c r="D8296" s="270">
        <v>5285.9561999999996</v>
      </c>
      <c r="E8296" s="270">
        <v>1694.2735499999999</v>
      </c>
      <c r="F8296" s="270">
        <v>160.28194999999999</v>
      </c>
      <c r="G8296" s="270">
        <v>2153.6815499999998</v>
      </c>
      <c r="H8296" s="270">
        <v>21709.554199999999</v>
      </c>
    </row>
    <row r="8297" spans="1:8">
      <c r="A8297" s="268">
        <v>42350</v>
      </c>
      <c r="B8297" s="269" t="s">
        <v>199</v>
      </c>
      <c r="C8297" s="270">
        <v>8553.6834499999986</v>
      </c>
      <c r="D8297" s="270">
        <v>3641.8105500000001</v>
      </c>
      <c r="E8297" s="270">
        <v>1167.2863</v>
      </c>
      <c r="F8297" s="270">
        <v>110.42774999999999</v>
      </c>
      <c r="G8297" s="270">
        <v>1483.7999499999999</v>
      </c>
      <c r="H8297" s="270">
        <v>14957.008</v>
      </c>
    </row>
    <row r="8298" spans="1:8">
      <c r="A8298" s="268">
        <v>42350</v>
      </c>
      <c r="B8298" s="269" t="s">
        <v>200</v>
      </c>
      <c r="C8298" s="270">
        <v>2787.5257000000001</v>
      </c>
      <c r="D8298" s="270">
        <v>1186.8150499999999</v>
      </c>
      <c r="E8298" s="270">
        <v>380.40219999999999</v>
      </c>
      <c r="F8298" s="270">
        <v>35.986450000000005</v>
      </c>
      <c r="G8298" s="270">
        <v>483.54969999999992</v>
      </c>
      <c r="H8298" s="270">
        <v>4874.2790999999997</v>
      </c>
    </row>
    <row r="8299" spans="1:8">
      <c r="A8299" s="268">
        <v>42350</v>
      </c>
      <c r="B8299" s="269" t="s">
        <v>201</v>
      </c>
      <c r="C8299" s="270">
        <v>158.15780000000001</v>
      </c>
      <c r="D8299" s="270">
        <v>67.337000000000003</v>
      </c>
      <c r="E8299" s="270">
        <v>21.583199999999998</v>
      </c>
      <c r="F8299" s="270">
        <v>2.0417000000000001</v>
      </c>
      <c r="G8299" s="270">
        <v>27.435449999999999</v>
      </c>
      <c r="H8299" s="270">
        <v>276.55514999999997</v>
      </c>
    </row>
    <row r="8300" spans="1:8">
      <c r="A8300" s="268">
        <v>42350</v>
      </c>
      <c r="B8300" s="269" t="s">
        <v>202</v>
      </c>
      <c r="C8300" s="270">
        <v>0</v>
      </c>
      <c r="D8300" s="270">
        <v>0</v>
      </c>
      <c r="E8300" s="270">
        <v>0</v>
      </c>
      <c r="F8300" s="270">
        <v>0</v>
      </c>
      <c r="G8300" s="270">
        <v>0</v>
      </c>
      <c r="H8300" s="270">
        <v>0</v>
      </c>
    </row>
    <row r="8301" spans="1:8">
      <c r="A8301" s="268">
        <v>42350</v>
      </c>
      <c r="B8301" s="269" t="s">
        <v>203</v>
      </c>
      <c r="C8301" s="270">
        <v>0</v>
      </c>
      <c r="D8301" s="270">
        <v>0</v>
      </c>
      <c r="E8301" s="270">
        <v>0</v>
      </c>
      <c r="F8301" s="270">
        <v>0</v>
      </c>
      <c r="G8301" s="270">
        <v>0</v>
      </c>
      <c r="H8301" s="270">
        <v>0</v>
      </c>
    </row>
    <row r="8302" spans="1:8">
      <c r="A8302" s="268">
        <v>42350</v>
      </c>
      <c r="B8302" s="269" t="s">
        <v>204</v>
      </c>
      <c r="C8302" s="270">
        <v>0</v>
      </c>
      <c r="D8302" s="270">
        <v>0</v>
      </c>
      <c r="E8302" s="270">
        <v>0</v>
      </c>
      <c r="F8302" s="270">
        <v>0</v>
      </c>
      <c r="G8302" s="270">
        <v>0</v>
      </c>
      <c r="H8302" s="270">
        <v>0</v>
      </c>
    </row>
    <row r="8303" spans="1:8">
      <c r="A8303" s="268">
        <v>42350</v>
      </c>
      <c r="B8303" s="269" t="s">
        <v>205</v>
      </c>
      <c r="C8303" s="270">
        <v>0</v>
      </c>
      <c r="D8303" s="270">
        <v>0</v>
      </c>
      <c r="E8303" s="270">
        <v>0</v>
      </c>
      <c r="F8303" s="270">
        <v>0</v>
      </c>
      <c r="G8303" s="270">
        <v>0</v>
      </c>
      <c r="H8303" s="270">
        <v>0</v>
      </c>
    </row>
    <row r="8304" spans="1:8">
      <c r="A8304" s="268">
        <v>42350</v>
      </c>
      <c r="B8304" s="269" t="s">
        <v>71</v>
      </c>
      <c r="C8304" s="270">
        <v>0</v>
      </c>
      <c r="D8304" s="270">
        <v>0</v>
      </c>
      <c r="E8304" s="270">
        <v>0</v>
      </c>
      <c r="F8304" s="270">
        <v>0</v>
      </c>
      <c r="G8304" s="270">
        <v>0</v>
      </c>
      <c r="H8304" s="270">
        <v>0</v>
      </c>
    </row>
    <row r="8305" spans="1:8">
      <c r="A8305" s="268">
        <v>42350</v>
      </c>
      <c r="B8305" s="269" t="s">
        <v>206</v>
      </c>
      <c r="C8305" s="270">
        <v>0</v>
      </c>
      <c r="D8305" s="270">
        <v>0</v>
      </c>
      <c r="E8305" s="270">
        <v>0</v>
      </c>
      <c r="F8305" s="270">
        <v>0</v>
      </c>
      <c r="G8305" s="270">
        <v>0</v>
      </c>
      <c r="H8305" s="270">
        <v>0</v>
      </c>
    </row>
    <row r="8306" spans="1:8">
      <c r="A8306" s="268">
        <v>42351</v>
      </c>
      <c r="B8306" s="269" t="s">
        <v>185</v>
      </c>
      <c r="C8306" s="270">
        <v>0</v>
      </c>
      <c r="D8306" s="270">
        <v>0</v>
      </c>
      <c r="E8306" s="270">
        <v>0</v>
      </c>
      <c r="F8306" s="270">
        <v>0</v>
      </c>
      <c r="G8306" s="270">
        <v>0</v>
      </c>
      <c r="H8306" s="270">
        <v>0</v>
      </c>
    </row>
    <row r="8307" spans="1:8">
      <c r="A8307" s="268">
        <v>42351</v>
      </c>
      <c r="B8307" s="269" t="s">
        <v>186</v>
      </c>
      <c r="C8307" s="270">
        <v>0</v>
      </c>
      <c r="D8307" s="270">
        <v>0</v>
      </c>
      <c r="E8307" s="270">
        <v>0</v>
      </c>
      <c r="F8307" s="270">
        <v>0</v>
      </c>
      <c r="G8307" s="270">
        <v>0</v>
      </c>
      <c r="H8307" s="270">
        <v>0</v>
      </c>
    </row>
    <row r="8308" spans="1:8">
      <c r="A8308" s="268">
        <v>42351</v>
      </c>
      <c r="B8308" s="269" t="s">
        <v>187</v>
      </c>
      <c r="C8308" s="270">
        <v>0</v>
      </c>
      <c r="D8308" s="270">
        <v>0</v>
      </c>
      <c r="E8308" s="270">
        <v>0</v>
      </c>
      <c r="F8308" s="270">
        <v>0</v>
      </c>
      <c r="G8308" s="270">
        <v>0</v>
      </c>
      <c r="H8308" s="270">
        <v>0</v>
      </c>
    </row>
    <row r="8309" spans="1:8">
      <c r="A8309" s="268">
        <v>42351</v>
      </c>
      <c r="B8309" s="269" t="s">
        <v>188</v>
      </c>
      <c r="C8309" s="270">
        <v>0</v>
      </c>
      <c r="D8309" s="270">
        <v>0</v>
      </c>
      <c r="E8309" s="270">
        <v>0</v>
      </c>
      <c r="F8309" s="270">
        <v>0</v>
      </c>
      <c r="G8309" s="270">
        <v>0</v>
      </c>
      <c r="H8309" s="270">
        <v>0</v>
      </c>
    </row>
    <row r="8310" spans="1:8">
      <c r="A8310" s="268">
        <v>42351</v>
      </c>
      <c r="B8310" s="269" t="s">
        <v>189</v>
      </c>
      <c r="C8310" s="270">
        <v>0</v>
      </c>
      <c r="D8310" s="270">
        <v>0</v>
      </c>
      <c r="E8310" s="270">
        <v>0</v>
      </c>
      <c r="F8310" s="270">
        <v>0</v>
      </c>
      <c r="G8310" s="270">
        <v>0</v>
      </c>
      <c r="H8310" s="270">
        <v>0</v>
      </c>
    </row>
    <row r="8311" spans="1:8">
      <c r="A8311" s="268">
        <v>42351</v>
      </c>
      <c r="B8311" s="269" t="s">
        <v>190</v>
      </c>
      <c r="C8311" s="270">
        <v>0</v>
      </c>
      <c r="D8311" s="270">
        <v>0</v>
      </c>
      <c r="E8311" s="270">
        <v>0</v>
      </c>
      <c r="F8311" s="270">
        <v>0</v>
      </c>
      <c r="G8311" s="270">
        <v>0</v>
      </c>
      <c r="H8311" s="270">
        <v>0</v>
      </c>
    </row>
    <row r="8312" spans="1:8">
      <c r="A8312" s="268">
        <v>42351</v>
      </c>
      <c r="B8312" s="269" t="s">
        <v>191</v>
      </c>
      <c r="C8312" s="270">
        <v>0</v>
      </c>
      <c r="D8312" s="270">
        <v>0</v>
      </c>
      <c r="E8312" s="270">
        <v>0</v>
      </c>
      <c r="F8312" s="270">
        <v>0</v>
      </c>
      <c r="G8312" s="270">
        <v>0</v>
      </c>
      <c r="H8312" s="270">
        <v>0</v>
      </c>
    </row>
    <row r="8313" spans="1:8">
      <c r="A8313" s="268">
        <v>42351</v>
      </c>
      <c r="B8313" s="269" t="s">
        <v>192</v>
      </c>
      <c r="C8313" s="270">
        <v>32.949400000000004</v>
      </c>
      <c r="D8313" s="270">
        <v>14.028400000000001</v>
      </c>
      <c r="E8313" s="270">
        <v>4.4965000000000002</v>
      </c>
      <c r="F8313" s="270">
        <v>0.42499999999999999</v>
      </c>
      <c r="G8313" s="270">
        <v>5.7153999999999998</v>
      </c>
      <c r="H8313" s="270">
        <v>57.614699999999992</v>
      </c>
    </row>
    <row r="8314" spans="1:8">
      <c r="A8314" s="268">
        <v>42351</v>
      </c>
      <c r="B8314" s="269" t="s">
        <v>193</v>
      </c>
      <c r="C8314" s="270">
        <v>1456.3670500000001</v>
      </c>
      <c r="D8314" s="270">
        <v>620.06140000000005</v>
      </c>
      <c r="E8314" s="270">
        <v>198.74445</v>
      </c>
      <c r="F8314" s="270">
        <v>18.802</v>
      </c>
      <c r="G8314" s="270">
        <v>252.63444999999999</v>
      </c>
      <c r="H8314" s="270">
        <v>2546.6093499999997</v>
      </c>
    </row>
    <row r="8315" spans="1:8">
      <c r="A8315" s="268">
        <v>42351</v>
      </c>
      <c r="B8315" s="269" t="s">
        <v>65</v>
      </c>
      <c r="C8315" s="270">
        <v>4237.3018499999998</v>
      </c>
      <c r="D8315" s="270">
        <v>1804.0714499999999</v>
      </c>
      <c r="E8315" s="270">
        <v>578.24734999999998</v>
      </c>
      <c r="F8315" s="270">
        <v>54.703449999999997</v>
      </c>
      <c r="G8315" s="270">
        <v>735.04089999999997</v>
      </c>
      <c r="H8315" s="270">
        <v>7409.3649999999998</v>
      </c>
    </row>
    <row r="8316" spans="1:8">
      <c r="A8316" s="268">
        <v>42351</v>
      </c>
      <c r="B8316" s="269" t="s">
        <v>194</v>
      </c>
      <c r="C8316" s="270">
        <v>7018.2375000000002</v>
      </c>
      <c r="D8316" s="270">
        <v>2988.0806499999999</v>
      </c>
      <c r="E8316" s="270">
        <v>957.75025000000005</v>
      </c>
      <c r="F8316" s="270">
        <v>90.604899999999986</v>
      </c>
      <c r="G8316" s="270">
        <v>1217.4473499999999</v>
      </c>
      <c r="H8316" s="270">
        <v>12272.120649999997</v>
      </c>
    </row>
    <row r="8317" spans="1:8">
      <c r="A8317" s="268">
        <v>42351</v>
      </c>
      <c r="B8317" s="269" t="s">
        <v>195</v>
      </c>
      <c r="C8317" s="270">
        <v>9324.7006000000001</v>
      </c>
      <c r="D8317" s="270">
        <v>3970.0788499999994</v>
      </c>
      <c r="E8317" s="270">
        <v>1272.5035500000001</v>
      </c>
      <c r="F8317" s="270">
        <v>120.38124999999999</v>
      </c>
      <c r="G8317" s="270">
        <v>1617.54745</v>
      </c>
      <c r="H8317" s="270">
        <v>16305.211700000002</v>
      </c>
    </row>
    <row r="8318" spans="1:8">
      <c r="A8318" s="268">
        <v>42351</v>
      </c>
      <c r="B8318" s="269" t="s">
        <v>196</v>
      </c>
      <c r="C8318" s="270">
        <v>8869.9982</v>
      </c>
      <c r="D8318" s="270">
        <v>3776.4845499999997</v>
      </c>
      <c r="E8318" s="270">
        <v>1210.4518499999999</v>
      </c>
      <c r="F8318" s="270">
        <v>114.51114999999999</v>
      </c>
      <c r="G8318" s="270">
        <v>1538.67085</v>
      </c>
      <c r="H8318" s="270">
        <v>15510.116599999999</v>
      </c>
    </row>
    <row r="8319" spans="1:8">
      <c r="A8319" s="268">
        <v>42351</v>
      </c>
      <c r="B8319" s="269" t="s">
        <v>197</v>
      </c>
      <c r="C8319" s="270">
        <v>8731.6105499999994</v>
      </c>
      <c r="D8319" s="270">
        <v>3717.5650999999998</v>
      </c>
      <c r="E8319" s="270">
        <v>1191.56655</v>
      </c>
      <c r="F8319" s="270">
        <v>112.72444999999999</v>
      </c>
      <c r="G8319" s="270">
        <v>1514.6643000000001</v>
      </c>
      <c r="H8319" s="270">
        <v>15268.130950000001</v>
      </c>
    </row>
    <row r="8320" spans="1:8">
      <c r="A8320" s="268">
        <v>42351</v>
      </c>
      <c r="B8320" s="269" t="s">
        <v>198</v>
      </c>
      <c r="C8320" s="270">
        <v>7980.3618500000002</v>
      </c>
      <c r="D8320" s="270">
        <v>3397.7143500000002</v>
      </c>
      <c r="E8320" s="270">
        <v>1089.0472</v>
      </c>
      <c r="F8320" s="270">
        <v>103.02594999999999</v>
      </c>
      <c r="G8320" s="270">
        <v>1384.34655</v>
      </c>
      <c r="H8320" s="270">
        <v>13954.4959</v>
      </c>
    </row>
    <row r="8321" spans="1:8">
      <c r="A8321" s="268">
        <v>42351</v>
      </c>
      <c r="B8321" s="269" t="s">
        <v>199</v>
      </c>
      <c r="C8321" s="270">
        <v>3881.4476499999996</v>
      </c>
      <c r="D8321" s="270">
        <v>1652.5632000000001</v>
      </c>
      <c r="E8321" s="270">
        <v>529.68515000000002</v>
      </c>
      <c r="F8321" s="270">
        <v>50.109199999999994</v>
      </c>
      <c r="G8321" s="270">
        <v>673.31134999999995</v>
      </c>
      <c r="H8321" s="270">
        <v>6787.1165499999997</v>
      </c>
    </row>
    <row r="8322" spans="1:8">
      <c r="A8322" s="268">
        <v>42351</v>
      </c>
      <c r="B8322" s="269" t="s">
        <v>200</v>
      </c>
      <c r="C8322" s="270">
        <v>948.94509999999991</v>
      </c>
      <c r="D8322" s="270">
        <v>404.02199999999999</v>
      </c>
      <c r="E8322" s="270">
        <v>129.49834999999999</v>
      </c>
      <c r="F8322" s="270">
        <v>12.251049999999999</v>
      </c>
      <c r="G8322" s="270">
        <v>164.61269999999999</v>
      </c>
      <c r="H8322" s="270">
        <v>1659.3291999999999</v>
      </c>
    </row>
    <row r="8323" spans="1:8">
      <c r="A8323" s="268">
        <v>42351</v>
      </c>
      <c r="B8323" s="269" t="s">
        <v>201</v>
      </c>
      <c r="C8323" s="270">
        <v>85.668950000000009</v>
      </c>
      <c r="D8323" s="270">
        <v>36.474350000000001</v>
      </c>
      <c r="E8323" s="270">
        <v>11.690899999999999</v>
      </c>
      <c r="F8323" s="270">
        <v>1.10585</v>
      </c>
      <c r="G8323" s="270">
        <v>14.86055</v>
      </c>
      <c r="H8323" s="270">
        <v>149.80059999999997</v>
      </c>
    </row>
    <row r="8324" spans="1:8">
      <c r="A8324" s="268">
        <v>42351</v>
      </c>
      <c r="B8324" s="269" t="s">
        <v>202</v>
      </c>
      <c r="C8324" s="270">
        <v>0</v>
      </c>
      <c r="D8324" s="270">
        <v>0</v>
      </c>
      <c r="E8324" s="270">
        <v>0</v>
      </c>
      <c r="F8324" s="270">
        <v>0</v>
      </c>
      <c r="G8324" s="270">
        <v>0</v>
      </c>
      <c r="H8324" s="270">
        <v>0</v>
      </c>
    </row>
    <row r="8325" spans="1:8">
      <c r="A8325" s="268">
        <v>42351</v>
      </c>
      <c r="B8325" s="269" t="s">
        <v>203</v>
      </c>
      <c r="C8325" s="270">
        <v>0</v>
      </c>
      <c r="D8325" s="270">
        <v>0</v>
      </c>
      <c r="E8325" s="270">
        <v>0</v>
      </c>
      <c r="F8325" s="270">
        <v>0</v>
      </c>
      <c r="G8325" s="270">
        <v>0</v>
      </c>
      <c r="H8325" s="270">
        <v>0</v>
      </c>
    </row>
    <row r="8326" spans="1:8">
      <c r="A8326" s="268">
        <v>42351</v>
      </c>
      <c r="B8326" s="269" t="s">
        <v>204</v>
      </c>
      <c r="C8326" s="270">
        <v>6.5900499999999997</v>
      </c>
      <c r="D8326" s="270">
        <v>2.80585</v>
      </c>
      <c r="E8326" s="270">
        <v>0.89929999999999999</v>
      </c>
      <c r="F8326" s="270">
        <v>8.5000000000000006E-2</v>
      </c>
      <c r="G8326" s="270">
        <v>1.1432499999999999</v>
      </c>
      <c r="H8326" s="270">
        <v>11.52345</v>
      </c>
    </row>
    <row r="8327" spans="1:8">
      <c r="A8327" s="268">
        <v>42351</v>
      </c>
      <c r="B8327" s="269" t="s">
        <v>205</v>
      </c>
      <c r="C8327" s="270">
        <v>0</v>
      </c>
      <c r="D8327" s="270">
        <v>0</v>
      </c>
      <c r="E8327" s="270">
        <v>0</v>
      </c>
      <c r="F8327" s="270">
        <v>0</v>
      </c>
      <c r="G8327" s="270">
        <v>0</v>
      </c>
      <c r="H8327" s="270">
        <v>0</v>
      </c>
    </row>
    <row r="8328" spans="1:8">
      <c r="A8328" s="268">
        <v>42351</v>
      </c>
      <c r="B8328" s="269" t="s">
        <v>71</v>
      </c>
      <c r="C8328" s="270">
        <v>0</v>
      </c>
      <c r="D8328" s="270">
        <v>0</v>
      </c>
      <c r="E8328" s="270">
        <v>0</v>
      </c>
      <c r="F8328" s="270">
        <v>0</v>
      </c>
      <c r="G8328" s="270">
        <v>0</v>
      </c>
      <c r="H8328" s="270">
        <v>0</v>
      </c>
    </row>
    <row r="8329" spans="1:8">
      <c r="A8329" s="268">
        <v>42351</v>
      </c>
      <c r="B8329" s="269" t="s">
        <v>206</v>
      </c>
      <c r="C8329" s="270">
        <v>6.5900499999999997</v>
      </c>
      <c r="D8329" s="270">
        <v>2.80585</v>
      </c>
      <c r="E8329" s="270">
        <v>0.89929999999999999</v>
      </c>
      <c r="F8329" s="270">
        <v>8.5000000000000006E-2</v>
      </c>
      <c r="G8329" s="270">
        <v>1.1432499999999999</v>
      </c>
      <c r="H8329" s="270">
        <v>11.52345</v>
      </c>
    </row>
    <row r="8330" spans="1:8">
      <c r="A8330" s="268">
        <v>42352</v>
      </c>
      <c r="B8330" s="269" t="s">
        <v>185</v>
      </c>
      <c r="C8330" s="270">
        <v>0</v>
      </c>
      <c r="D8330" s="270">
        <v>0</v>
      </c>
      <c r="E8330" s="270">
        <v>0</v>
      </c>
      <c r="F8330" s="270">
        <v>0</v>
      </c>
      <c r="G8330" s="270">
        <v>0</v>
      </c>
      <c r="H8330" s="270">
        <v>0</v>
      </c>
    </row>
    <row r="8331" spans="1:8">
      <c r="A8331" s="268">
        <v>42352</v>
      </c>
      <c r="B8331" s="269" t="s">
        <v>186</v>
      </c>
      <c r="C8331" s="270">
        <v>0</v>
      </c>
      <c r="D8331" s="270">
        <v>0</v>
      </c>
      <c r="E8331" s="270">
        <v>0</v>
      </c>
      <c r="F8331" s="270">
        <v>0</v>
      </c>
      <c r="G8331" s="270">
        <v>0</v>
      </c>
      <c r="H8331" s="270">
        <v>0</v>
      </c>
    </row>
    <row r="8332" spans="1:8">
      <c r="A8332" s="268">
        <v>42352</v>
      </c>
      <c r="B8332" s="269" t="s">
        <v>187</v>
      </c>
      <c r="C8332" s="270">
        <v>0</v>
      </c>
      <c r="D8332" s="270">
        <v>0</v>
      </c>
      <c r="E8332" s="270">
        <v>0</v>
      </c>
      <c r="F8332" s="270">
        <v>0</v>
      </c>
      <c r="G8332" s="270">
        <v>0</v>
      </c>
      <c r="H8332" s="270">
        <v>0</v>
      </c>
    </row>
    <row r="8333" spans="1:8">
      <c r="A8333" s="268">
        <v>42352</v>
      </c>
      <c r="B8333" s="269" t="s">
        <v>188</v>
      </c>
      <c r="C8333" s="270">
        <v>0</v>
      </c>
      <c r="D8333" s="270">
        <v>0</v>
      </c>
      <c r="E8333" s="270">
        <v>0</v>
      </c>
      <c r="F8333" s="270">
        <v>0</v>
      </c>
      <c r="G8333" s="270">
        <v>0</v>
      </c>
      <c r="H8333" s="270">
        <v>0</v>
      </c>
    </row>
    <row r="8334" spans="1:8">
      <c r="A8334" s="268">
        <v>42352</v>
      </c>
      <c r="B8334" s="269" t="s">
        <v>189</v>
      </c>
      <c r="C8334" s="270">
        <v>0</v>
      </c>
      <c r="D8334" s="270">
        <v>0</v>
      </c>
      <c r="E8334" s="270">
        <v>0</v>
      </c>
      <c r="F8334" s="270">
        <v>0</v>
      </c>
      <c r="G8334" s="270">
        <v>0</v>
      </c>
      <c r="H8334" s="270">
        <v>0</v>
      </c>
    </row>
    <row r="8335" spans="1:8">
      <c r="A8335" s="268">
        <v>42352</v>
      </c>
      <c r="B8335" s="269" t="s">
        <v>190</v>
      </c>
      <c r="C8335" s="270">
        <v>0</v>
      </c>
      <c r="D8335" s="270">
        <v>0</v>
      </c>
      <c r="E8335" s="270">
        <v>0</v>
      </c>
      <c r="F8335" s="270">
        <v>0</v>
      </c>
      <c r="G8335" s="270">
        <v>0</v>
      </c>
      <c r="H8335" s="270">
        <v>0</v>
      </c>
    </row>
    <row r="8336" spans="1:8">
      <c r="A8336" s="268">
        <v>42352</v>
      </c>
      <c r="B8336" s="269" t="s">
        <v>191</v>
      </c>
      <c r="C8336" s="270">
        <v>0</v>
      </c>
      <c r="D8336" s="270">
        <v>0</v>
      </c>
      <c r="E8336" s="270">
        <v>0</v>
      </c>
      <c r="F8336" s="270">
        <v>0</v>
      </c>
      <c r="G8336" s="270">
        <v>0</v>
      </c>
      <c r="H8336" s="270">
        <v>0</v>
      </c>
    </row>
    <row r="8337" spans="1:8">
      <c r="A8337" s="268">
        <v>42352</v>
      </c>
      <c r="B8337" s="269" t="s">
        <v>192</v>
      </c>
      <c r="C8337" s="270">
        <v>0</v>
      </c>
      <c r="D8337" s="270">
        <v>0</v>
      </c>
      <c r="E8337" s="270">
        <v>0</v>
      </c>
      <c r="F8337" s="270">
        <v>0</v>
      </c>
      <c r="G8337" s="270">
        <v>0</v>
      </c>
      <c r="H8337" s="270">
        <v>0</v>
      </c>
    </row>
    <row r="8338" spans="1:8">
      <c r="A8338" s="268">
        <v>42352</v>
      </c>
      <c r="B8338" s="269" t="s">
        <v>193</v>
      </c>
      <c r="C8338" s="270">
        <v>46.1295</v>
      </c>
      <c r="D8338" s="270">
        <v>19.6401</v>
      </c>
      <c r="E8338" s="270">
        <v>6.2950999999999997</v>
      </c>
      <c r="F8338" s="270">
        <v>0.59584999999999999</v>
      </c>
      <c r="G8338" s="270">
        <v>8.0018999999999991</v>
      </c>
      <c r="H8338" s="270">
        <v>80.662450000000007</v>
      </c>
    </row>
    <row r="8339" spans="1:8">
      <c r="A8339" s="268">
        <v>42352</v>
      </c>
      <c r="B8339" s="269" t="s">
        <v>65</v>
      </c>
      <c r="C8339" s="270">
        <v>197.69725</v>
      </c>
      <c r="D8339" s="270">
        <v>84.171250000000001</v>
      </c>
      <c r="E8339" s="270">
        <v>26.978999999999999</v>
      </c>
      <c r="F8339" s="270">
        <v>2.5525500000000001</v>
      </c>
      <c r="G8339" s="270">
        <v>34.294099999999993</v>
      </c>
      <c r="H8339" s="270">
        <v>345.69414999999998</v>
      </c>
    </row>
    <row r="8340" spans="1:8">
      <c r="A8340" s="268">
        <v>42352</v>
      </c>
      <c r="B8340" s="269" t="s">
        <v>194</v>
      </c>
      <c r="C8340" s="270">
        <v>467.88250000000005</v>
      </c>
      <c r="D8340" s="270">
        <v>199.20515</v>
      </c>
      <c r="E8340" s="270">
        <v>63.850299999999997</v>
      </c>
      <c r="F8340" s="270">
        <v>6.0400999999999998</v>
      </c>
      <c r="G8340" s="270">
        <v>81.1631</v>
      </c>
      <c r="H8340" s="270">
        <v>818.14115000000004</v>
      </c>
    </row>
    <row r="8341" spans="1:8">
      <c r="A8341" s="268">
        <v>42352</v>
      </c>
      <c r="B8341" s="269" t="s">
        <v>195</v>
      </c>
      <c r="C8341" s="270">
        <v>764.42795000000001</v>
      </c>
      <c r="D8341" s="270">
        <v>325.46244999999999</v>
      </c>
      <c r="E8341" s="270">
        <v>104.31795</v>
      </c>
      <c r="F8341" s="270">
        <v>9.8684999999999992</v>
      </c>
      <c r="G8341" s="270">
        <v>132.60424999999998</v>
      </c>
      <c r="H8341" s="270">
        <v>1336.6810999999998</v>
      </c>
    </row>
    <row r="8342" spans="1:8">
      <c r="A8342" s="268">
        <v>42352</v>
      </c>
      <c r="B8342" s="269" t="s">
        <v>196</v>
      </c>
      <c r="C8342" s="270">
        <v>856.68610000000001</v>
      </c>
      <c r="D8342" s="270">
        <v>364.74264999999997</v>
      </c>
      <c r="E8342" s="270">
        <v>116.90814999999999</v>
      </c>
      <c r="F8342" s="270">
        <v>11.0602</v>
      </c>
      <c r="G8342" s="270">
        <v>148.60890000000001</v>
      </c>
      <c r="H8342" s="270">
        <v>1498.0059999999999</v>
      </c>
    </row>
    <row r="8343" spans="1:8">
      <c r="A8343" s="268">
        <v>42352</v>
      </c>
      <c r="B8343" s="269" t="s">
        <v>197</v>
      </c>
      <c r="C8343" s="270">
        <v>500.83190000000002</v>
      </c>
      <c r="D8343" s="270">
        <v>213.23355000000001</v>
      </c>
      <c r="E8343" s="270">
        <v>68.346800000000002</v>
      </c>
      <c r="F8343" s="270">
        <v>6.4659500000000003</v>
      </c>
      <c r="G8343" s="270">
        <v>86.878499999999988</v>
      </c>
      <c r="H8343" s="270">
        <v>875.75669999999991</v>
      </c>
    </row>
    <row r="8344" spans="1:8">
      <c r="A8344" s="268">
        <v>42352</v>
      </c>
      <c r="B8344" s="269" t="s">
        <v>198</v>
      </c>
      <c r="C8344" s="270">
        <v>494.24185</v>
      </c>
      <c r="D8344" s="270">
        <v>210.42854999999997</v>
      </c>
      <c r="E8344" s="270">
        <v>67.447499999999991</v>
      </c>
      <c r="F8344" s="270">
        <v>6.3809499999999995</v>
      </c>
      <c r="G8344" s="270">
        <v>85.736099999999993</v>
      </c>
      <c r="H8344" s="270">
        <v>864.23494999999991</v>
      </c>
    </row>
    <row r="8345" spans="1:8">
      <c r="A8345" s="268">
        <v>42352</v>
      </c>
      <c r="B8345" s="269" t="s">
        <v>199</v>
      </c>
      <c r="C8345" s="270">
        <v>243.82589999999999</v>
      </c>
      <c r="D8345" s="270">
        <v>103.81135</v>
      </c>
      <c r="E8345" s="270">
        <v>33.274099999999997</v>
      </c>
      <c r="F8345" s="270">
        <v>3.1475499999999998</v>
      </c>
      <c r="G8345" s="270">
        <v>42.295999999999999</v>
      </c>
      <c r="H8345" s="270">
        <v>426.35489999999999</v>
      </c>
    </row>
    <row r="8346" spans="1:8">
      <c r="A8346" s="268">
        <v>42352</v>
      </c>
      <c r="B8346" s="269" t="s">
        <v>200</v>
      </c>
      <c r="C8346" s="270">
        <v>85.668950000000009</v>
      </c>
      <c r="D8346" s="270">
        <v>36.474350000000001</v>
      </c>
      <c r="E8346" s="270">
        <v>11.690899999999999</v>
      </c>
      <c r="F8346" s="270">
        <v>1.10585</v>
      </c>
      <c r="G8346" s="270">
        <v>14.86055</v>
      </c>
      <c r="H8346" s="270">
        <v>149.80059999999997</v>
      </c>
    </row>
    <row r="8347" spans="1:8">
      <c r="A8347" s="268">
        <v>42352</v>
      </c>
      <c r="B8347" s="269" t="s">
        <v>201</v>
      </c>
      <c r="C8347" s="270">
        <v>26.359349999999999</v>
      </c>
      <c r="D8347" s="270">
        <v>11.22255</v>
      </c>
      <c r="E8347" s="270">
        <v>3.5972</v>
      </c>
      <c r="F8347" s="270">
        <v>0.34</v>
      </c>
      <c r="G8347" s="270">
        <v>4.5721499999999997</v>
      </c>
      <c r="H8347" s="270">
        <v>46.091249999999995</v>
      </c>
    </row>
    <row r="8348" spans="1:8">
      <c r="A8348" s="268">
        <v>42352</v>
      </c>
      <c r="B8348" s="269" t="s">
        <v>202</v>
      </c>
      <c r="C8348" s="270">
        <v>0</v>
      </c>
      <c r="D8348" s="270">
        <v>0</v>
      </c>
      <c r="E8348" s="270">
        <v>0</v>
      </c>
      <c r="F8348" s="270">
        <v>0</v>
      </c>
      <c r="G8348" s="270">
        <v>0</v>
      </c>
      <c r="H8348" s="270">
        <v>0</v>
      </c>
    </row>
    <row r="8349" spans="1:8">
      <c r="A8349" s="268">
        <v>42352</v>
      </c>
      <c r="B8349" s="269" t="s">
        <v>203</v>
      </c>
      <c r="C8349" s="270">
        <v>0</v>
      </c>
      <c r="D8349" s="270">
        <v>0</v>
      </c>
      <c r="E8349" s="270">
        <v>0</v>
      </c>
      <c r="F8349" s="270">
        <v>0</v>
      </c>
      <c r="G8349" s="270">
        <v>0</v>
      </c>
      <c r="H8349" s="270">
        <v>0</v>
      </c>
    </row>
    <row r="8350" spans="1:8">
      <c r="A8350" s="268">
        <v>42352</v>
      </c>
      <c r="B8350" s="269" t="s">
        <v>204</v>
      </c>
      <c r="C8350" s="270">
        <v>0</v>
      </c>
      <c r="D8350" s="270">
        <v>0</v>
      </c>
      <c r="E8350" s="270">
        <v>0</v>
      </c>
      <c r="F8350" s="270">
        <v>0</v>
      </c>
      <c r="G8350" s="270">
        <v>0</v>
      </c>
      <c r="H8350" s="270">
        <v>0</v>
      </c>
    </row>
    <row r="8351" spans="1:8">
      <c r="A8351" s="268">
        <v>42352</v>
      </c>
      <c r="B8351" s="269" t="s">
        <v>205</v>
      </c>
      <c r="C8351" s="270">
        <v>0</v>
      </c>
      <c r="D8351" s="270">
        <v>0</v>
      </c>
      <c r="E8351" s="270">
        <v>0</v>
      </c>
      <c r="F8351" s="270">
        <v>0</v>
      </c>
      <c r="G8351" s="270">
        <v>0</v>
      </c>
      <c r="H8351" s="270">
        <v>0</v>
      </c>
    </row>
    <row r="8352" spans="1:8">
      <c r="A8352" s="268">
        <v>42352</v>
      </c>
      <c r="B8352" s="269" t="s">
        <v>71</v>
      </c>
      <c r="C8352" s="270">
        <v>0</v>
      </c>
      <c r="D8352" s="270">
        <v>0</v>
      </c>
      <c r="E8352" s="270">
        <v>0</v>
      </c>
      <c r="F8352" s="270">
        <v>0</v>
      </c>
      <c r="G8352" s="270">
        <v>0</v>
      </c>
      <c r="H8352" s="270">
        <v>0</v>
      </c>
    </row>
    <row r="8353" spans="1:8">
      <c r="A8353" s="268">
        <v>42352</v>
      </c>
      <c r="B8353" s="269" t="s">
        <v>206</v>
      </c>
      <c r="C8353" s="270">
        <v>0</v>
      </c>
      <c r="D8353" s="270">
        <v>0</v>
      </c>
      <c r="E8353" s="270">
        <v>0</v>
      </c>
      <c r="F8353" s="270">
        <v>0</v>
      </c>
      <c r="G8353" s="270">
        <v>0</v>
      </c>
      <c r="H8353" s="270">
        <v>0</v>
      </c>
    </row>
    <row r="8354" spans="1:8">
      <c r="A8354" s="268">
        <v>42353</v>
      </c>
      <c r="B8354" s="269" t="s">
        <v>185</v>
      </c>
      <c r="C8354" s="270">
        <v>0</v>
      </c>
      <c r="D8354" s="270">
        <v>0</v>
      </c>
      <c r="E8354" s="270">
        <v>0</v>
      </c>
      <c r="F8354" s="270">
        <v>0</v>
      </c>
      <c r="G8354" s="270">
        <v>0</v>
      </c>
      <c r="H8354" s="270">
        <v>0</v>
      </c>
    </row>
    <row r="8355" spans="1:8">
      <c r="A8355" s="268">
        <v>42353</v>
      </c>
      <c r="B8355" s="269" t="s">
        <v>186</v>
      </c>
      <c r="C8355" s="270">
        <v>0</v>
      </c>
      <c r="D8355" s="270">
        <v>0</v>
      </c>
      <c r="E8355" s="270">
        <v>0</v>
      </c>
      <c r="F8355" s="270">
        <v>0</v>
      </c>
      <c r="G8355" s="270">
        <v>0</v>
      </c>
      <c r="H8355" s="270">
        <v>0</v>
      </c>
    </row>
    <row r="8356" spans="1:8">
      <c r="A8356" s="268">
        <v>42353</v>
      </c>
      <c r="B8356" s="269" t="s">
        <v>187</v>
      </c>
      <c r="C8356" s="270">
        <v>0</v>
      </c>
      <c r="D8356" s="270">
        <v>0</v>
      </c>
      <c r="E8356" s="270">
        <v>0</v>
      </c>
      <c r="F8356" s="270">
        <v>0</v>
      </c>
      <c r="G8356" s="270">
        <v>0</v>
      </c>
      <c r="H8356" s="270">
        <v>0</v>
      </c>
    </row>
    <row r="8357" spans="1:8">
      <c r="A8357" s="268">
        <v>42353</v>
      </c>
      <c r="B8357" s="269" t="s">
        <v>188</v>
      </c>
      <c r="C8357" s="270">
        <v>0</v>
      </c>
      <c r="D8357" s="270">
        <v>0</v>
      </c>
      <c r="E8357" s="270">
        <v>0</v>
      </c>
      <c r="F8357" s="270">
        <v>0</v>
      </c>
      <c r="G8357" s="270">
        <v>0</v>
      </c>
      <c r="H8357" s="270">
        <v>0</v>
      </c>
    </row>
    <row r="8358" spans="1:8">
      <c r="A8358" s="268">
        <v>42353</v>
      </c>
      <c r="B8358" s="269" t="s">
        <v>189</v>
      </c>
      <c r="C8358" s="270">
        <v>0</v>
      </c>
      <c r="D8358" s="270">
        <v>0</v>
      </c>
      <c r="E8358" s="270">
        <v>0</v>
      </c>
      <c r="F8358" s="270">
        <v>0</v>
      </c>
      <c r="G8358" s="270">
        <v>0</v>
      </c>
      <c r="H8358" s="270">
        <v>0</v>
      </c>
    </row>
    <row r="8359" spans="1:8">
      <c r="A8359" s="268">
        <v>42353</v>
      </c>
      <c r="B8359" s="269" t="s">
        <v>190</v>
      </c>
      <c r="C8359" s="270">
        <v>0</v>
      </c>
      <c r="D8359" s="270">
        <v>0</v>
      </c>
      <c r="E8359" s="270">
        <v>0</v>
      </c>
      <c r="F8359" s="270">
        <v>0</v>
      </c>
      <c r="G8359" s="270">
        <v>0</v>
      </c>
      <c r="H8359" s="270">
        <v>0</v>
      </c>
    </row>
    <row r="8360" spans="1:8">
      <c r="A8360" s="268">
        <v>42353</v>
      </c>
      <c r="B8360" s="269" t="s">
        <v>191</v>
      </c>
      <c r="C8360" s="270">
        <v>0</v>
      </c>
      <c r="D8360" s="270">
        <v>0</v>
      </c>
      <c r="E8360" s="270">
        <v>0</v>
      </c>
      <c r="F8360" s="270">
        <v>0</v>
      </c>
      <c r="G8360" s="270">
        <v>0</v>
      </c>
      <c r="H8360" s="270">
        <v>0</v>
      </c>
    </row>
    <row r="8361" spans="1:8">
      <c r="A8361" s="268">
        <v>42353</v>
      </c>
      <c r="B8361" s="269" t="s">
        <v>192</v>
      </c>
      <c r="C8361" s="270">
        <v>0</v>
      </c>
      <c r="D8361" s="270">
        <v>0</v>
      </c>
      <c r="E8361" s="270">
        <v>0</v>
      </c>
      <c r="F8361" s="270">
        <v>0</v>
      </c>
      <c r="G8361" s="270">
        <v>0</v>
      </c>
      <c r="H8361" s="270">
        <v>0</v>
      </c>
    </row>
    <row r="8362" spans="1:8">
      <c r="A8362" s="268">
        <v>42353</v>
      </c>
      <c r="B8362" s="269" t="s">
        <v>193</v>
      </c>
      <c r="C8362" s="270">
        <v>52.719549999999998</v>
      </c>
      <c r="D8362" s="270">
        <v>22.44595</v>
      </c>
      <c r="E8362" s="270">
        <v>7.1943999999999999</v>
      </c>
      <c r="F8362" s="270">
        <v>0.68085000000000007</v>
      </c>
      <c r="G8362" s="270">
        <v>9.1451499999999992</v>
      </c>
      <c r="H8362" s="270">
        <v>92.185900000000004</v>
      </c>
    </row>
    <row r="8363" spans="1:8">
      <c r="A8363" s="268">
        <v>42353</v>
      </c>
      <c r="B8363" s="269" t="s">
        <v>65</v>
      </c>
      <c r="C8363" s="270">
        <v>257.00600000000003</v>
      </c>
      <c r="D8363" s="270">
        <v>109.42305</v>
      </c>
      <c r="E8363" s="270">
        <v>35.072699999999998</v>
      </c>
      <c r="F8363" s="270">
        <v>3.3175499999999998</v>
      </c>
      <c r="G8363" s="270">
        <v>44.582500000000003</v>
      </c>
      <c r="H8363" s="270">
        <v>449.40180000000004</v>
      </c>
    </row>
    <row r="8364" spans="1:8">
      <c r="A8364" s="268">
        <v>42353</v>
      </c>
      <c r="B8364" s="269" t="s">
        <v>194</v>
      </c>
      <c r="C8364" s="270">
        <v>705.11834999999996</v>
      </c>
      <c r="D8364" s="270">
        <v>300.21064999999999</v>
      </c>
      <c r="E8364" s="270">
        <v>96.224249999999998</v>
      </c>
      <c r="F8364" s="270">
        <v>9.1026499999999988</v>
      </c>
      <c r="G8364" s="270">
        <v>122.31669999999998</v>
      </c>
      <c r="H8364" s="270">
        <v>1232.9726000000001</v>
      </c>
    </row>
    <row r="8365" spans="1:8">
      <c r="A8365" s="268">
        <v>42353</v>
      </c>
      <c r="B8365" s="269" t="s">
        <v>195</v>
      </c>
      <c r="C8365" s="270">
        <v>915.99570000000006</v>
      </c>
      <c r="D8365" s="270">
        <v>389.99359999999996</v>
      </c>
      <c r="E8365" s="270">
        <v>125.00185</v>
      </c>
      <c r="F8365" s="270">
        <v>11.825200000000001</v>
      </c>
      <c r="G8365" s="270">
        <v>158.89729999999997</v>
      </c>
      <c r="H8365" s="270">
        <v>1601.7136500000001</v>
      </c>
    </row>
    <row r="8366" spans="1:8">
      <c r="A8366" s="268">
        <v>42353</v>
      </c>
      <c r="B8366" s="269" t="s">
        <v>196</v>
      </c>
      <c r="C8366" s="270">
        <v>1074.15265</v>
      </c>
      <c r="D8366" s="270">
        <v>457.33059999999995</v>
      </c>
      <c r="E8366" s="270">
        <v>146.58505</v>
      </c>
      <c r="F8366" s="270">
        <v>13.866899999999999</v>
      </c>
      <c r="G8366" s="270">
        <v>186.33189999999999</v>
      </c>
      <c r="H8366" s="270">
        <v>1878.2671</v>
      </c>
    </row>
    <row r="8367" spans="1:8">
      <c r="A8367" s="268">
        <v>42353</v>
      </c>
      <c r="B8367" s="269" t="s">
        <v>197</v>
      </c>
      <c r="C8367" s="270">
        <v>1107.10205</v>
      </c>
      <c r="D8367" s="270">
        <v>471.35899999999998</v>
      </c>
      <c r="E8367" s="270">
        <v>151.08154999999999</v>
      </c>
      <c r="F8367" s="270">
        <v>14.29275</v>
      </c>
      <c r="G8367" s="270">
        <v>192.04814999999999</v>
      </c>
      <c r="H8367" s="270">
        <v>1935.8834999999997</v>
      </c>
    </row>
    <row r="8368" spans="1:8">
      <c r="A8368" s="268">
        <v>42353</v>
      </c>
      <c r="B8368" s="269" t="s">
        <v>198</v>
      </c>
      <c r="C8368" s="270">
        <v>909.40564999999992</v>
      </c>
      <c r="D8368" s="270">
        <v>387.18774999999999</v>
      </c>
      <c r="E8368" s="270">
        <v>124.10254999999998</v>
      </c>
      <c r="F8368" s="270">
        <v>11.7402</v>
      </c>
      <c r="G8368" s="270">
        <v>157.75404999999998</v>
      </c>
      <c r="H8368" s="270">
        <v>1590.1901999999998</v>
      </c>
    </row>
    <row r="8369" spans="1:8">
      <c r="A8369" s="268">
        <v>42353</v>
      </c>
      <c r="B8369" s="269" t="s">
        <v>199</v>
      </c>
      <c r="C8369" s="270">
        <v>474.47254999999996</v>
      </c>
      <c r="D8369" s="270">
        <v>202.011</v>
      </c>
      <c r="E8369" s="270">
        <v>64.749600000000001</v>
      </c>
      <c r="F8369" s="270">
        <v>6.1250999999999998</v>
      </c>
      <c r="G8369" s="270">
        <v>82.306349999999995</v>
      </c>
      <c r="H8369" s="270">
        <v>829.66459999999995</v>
      </c>
    </row>
    <row r="8370" spans="1:8">
      <c r="A8370" s="268">
        <v>42353</v>
      </c>
      <c r="B8370" s="269" t="s">
        <v>200</v>
      </c>
      <c r="C8370" s="270">
        <v>112.0283</v>
      </c>
      <c r="D8370" s="270">
        <v>47.696899999999999</v>
      </c>
      <c r="E8370" s="270">
        <v>15.2881</v>
      </c>
      <c r="F8370" s="270">
        <v>1.4466999999999999</v>
      </c>
      <c r="G8370" s="270">
        <v>19.43355</v>
      </c>
      <c r="H8370" s="270">
        <v>195.89354999999998</v>
      </c>
    </row>
    <row r="8371" spans="1:8">
      <c r="A8371" s="268">
        <v>42353</v>
      </c>
      <c r="B8371" s="269" t="s">
        <v>201</v>
      </c>
      <c r="C8371" s="270">
        <v>26.359349999999999</v>
      </c>
      <c r="D8371" s="270">
        <v>11.22255</v>
      </c>
      <c r="E8371" s="270">
        <v>3.5972</v>
      </c>
      <c r="F8371" s="270">
        <v>0.34</v>
      </c>
      <c r="G8371" s="270">
        <v>4.5721499999999997</v>
      </c>
      <c r="H8371" s="270">
        <v>46.091249999999995</v>
      </c>
    </row>
    <row r="8372" spans="1:8">
      <c r="A8372" s="268">
        <v>42353</v>
      </c>
      <c r="B8372" s="269" t="s">
        <v>202</v>
      </c>
      <c r="C8372" s="270">
        <v>0</v>
      </c>
      <c r="D8372" s="270">
        <v>0</v>
      </c>
      <c r="E8372" s="270">
        <v>0</v>
      </c>
      <c r="F8372" s="270">
        <v>0</v>
      </c>
      <c r="G8372" s="270">
        <v>0</v>
      </c>
      <c r="H8372" s="270">
        <v>0</v>
      </c>
    </row>
    <row r="8373" spans="1:8">
      <c r="A8373" s="268">
        <v>42353</v>
      </c>
      <c r="B8373" s="269" t="s">
        <v>203</v>
      </c>
      <c r="C8373" s="270">
        <v>0</v>
      </c>
      <c r="D8373" s="270">
        <v>0</v>
      </c>
      <c r="E8373" s="270">
        <v>0</v>
      </c>
      <c r="F8373" s="270">
        <v>0</v>
      </c>
      <c r="G8373" s="270">
        <v>0</v>
      </c>
      <c r="H8373" s="270">
        <v>0</v>
      </c>
    </row>
    <row r="8374" spans="1:8">
      <c r="A8374" s="268">
        <v>42353</v>
      </c>
      <c r="B8374" s="269" t="s">
        <v>204</v>
      </c>
      <c r="C8374" s="270">
        <v>0</v>
      </c>
      <c r="D8374" s="270">
        <v>0</v>
      </c>
      <c r="E8374" s="270">
        <v>0</v>
      </c>
      <c r="F8374" s="270">
        <v>0</v>
      </c>
      <c r="G8374" s="270">
        <v>0</v>
      </c>
      <c r="H8374" s="270">
        <v>0</v>
      </c>
    </row>
    <row r="8375" spans="1:8">
      <c r="A8375" s="268">
        <v>42353</v>
      </c>
      <c r="B8375" s="269" t="s">
        <v>205</v>
      </c>
      <c r="C8375" s="270">
        <v>6.5900499999999997</v>
      </c>
      <c r="D8375" s="270">
        <v>2.80585</v>
      </c>
      <c r="E8375" s="270">
        <v>0.89929999999999999</v>
      </c>
      <c r="F8375" s="270">
        <v>8.5000000000000006E-2</v>
      </c>
      <c r="G8375" s="270">
        <v>1.1432499999999999</v>
      </c>
      <c r="H8375" s="270">
        <v>11.52345</v>
      </c>
    </row>
    <row r="8376" spans="1:8">
      <c r="A8376" s="268">
        <v>42353</v>
      </c>
      <c r="B8376" s="269" t="s">
        <v>71</v>
      </c>
      <c r="C8376" s="270">
        <v>0</v>
      </c>
      <c r="D8376" s="270">
        <v>0</v>
      </c>
      <c r="E8376" s="270">
        <v>0</v>
      </c>
      <c r="F8376" s="270">
        <v>0</v>
      </c>
      <c r="G8376" s="270">
        <v>0</v>
      </c>
      <c r="H8376" s="270">
        <v>0</v>
      </c>
    </row>
    <row r="8377" spans="1:8">
      <c r="A8377" s="268">
        <v>42353</v>
      </c>
      <c r="B8377" s="269" t="s">
        <v>206</v>
      </c>
      <c r="C8377" s="270">
        <v>0</v>
      </c>
      <c r="D8377" s="270">
        <v>0</v>
      </c>
      <c r="E8377" s="270">
        <v>0</v>
      </c>
      <c r="F8377" s="270">
        <v>0</v>
      </c>
      <c r="G8377" s="270">
        <v>0</v>
      </c>
      <c r="H8377" s="270">
        <v>0</v>
      </c>
    </row>
    <row r="8378" spans="1:8">
      <c r="A8378" s="268">
        <v>42354</v>
      </c>
      <c r="B8378" s="269" t="s">
        <v>185</v>
      </c>
      <c r="C8378" s="270">
        <v>0</v>
      </c>
      <c r="D8378" s="270">
        <v>0</v>
      </c>
      <c r="E8378" s="270">
        <v>0</v>
      </c>
      <c r="F8378" s="270">
        <v>0</v>
      </c>
      <c r="G8378" s="270">
        <v>0</v>
      </c>
      <c r="H8378" s="270">
        <v>0</v>
      </c>
    </row>
    <row r="8379" spans="1:8">
      <c r="A8379" s="268">
        <v>42354</v>
      </c>
      <c r="B8379" s="269" t="s">
        <v>186</v>
      </c>
      <c r="C8379" s="270">
        <v>0</v>
      </c>
      <c r="D8379" s="270">
        <v>0</v>
      </c>
      <c r="E8379" s="270">
        <v>0</v>
      </c>
      <c r="F8379" s="270">
        <v>0</v>
      </c>
      <c r="G8379" s="270">
        <v>0</v>
      </c>
      <c r="H8379" s="270">
        <v>0</v>
      </c>
    </row>
    <row r="8380" spans="1:8">
      <c r="A8380" s="268">
        <v>42354</v>
      </c>
      <c r="B8380" s="269" t="s">
        <v>187</v>
      </c>
      <c r="C8380" s="270">
        <v>0</v>
      </c>
      <c r="D8380" s="270">
        <v>0</v>
      </c>
      <c r="E8380" s="270">
        <v>0</v>
      </c>
      <c r="F8380" s="270">
        <v>0</v>
      </c>
      <c r="G8380" s="270">
        <v>0</v>
      </c>
      <c r="H8380" s="270">
        <v>0</v>
      </c>
    </row>
    <row r="8381" spans="1:8">
      <c r="A8381" s="268">
        <v>42354</v>
      </c>
      <c r="B8381" s="269" t="s">
        <v>188</v>
      </c>
      <c r="C8381" s="270">
        <v>0</v>
      </c>
      <c r="D8381" s="270">
        <v>0</v>
      </c>
      <c r="E8381" s="270">
        <v>0</v>
      </c>
      <c r="F8381" s="270">
        <v>0</v>
      </c>
      <c r="G8381" s="270">
        <v>0</v>
      </c>
      <c r="H8381" s="270">
        <v>0</v>
      </c>
    </row>
    <row r="8382" spans="1:8">
      <c r="A8382" s="268">
        <v>42354</v>
      </c>
      <c r="B8382" s="269" t="s">
        <v>189</v>
      </c>
      <c r="C8382" s="270">
        <v>0</v>
      </c>
      <c r="D8382" s="270">
        <v>0</v>
      </c>
      <c r="E8382" s="270">
        <v>0</v>
      </c>
      <c r="F8382" s="270">
        <v>0</v>
      </c>
      <c r="G8382" s="270">
        <v>0</v>
      </c>
      <c r="H8382" s="270">
        <v>0</v>
      </c>
    </row>
    <row r="8383" spans="1:8">
      <c r="A8383" s="268">
        <v>42354</v>
      </c>
      <c r="B8383" s="269" t="s">
        <v>190</v>
      </c>
      <c r="C8383" s="270">
        <v>0</v>
      </c>
      <c r="D8383" s="270">
        <v>0</v>
      </c>
      <c r="E8383" s="270">
        <v>0</v>
      </c>
      <c r="F8383" s="270">
        <v>0</v>
      </c>
      <c r="G8383" s="270">
        <v>0</v>
      </c>
      <c r="H8383" s="270">
        <v>0</v>
      </c>
    </row>
    <row r="8384" spans="1:8">
      <c r="A8384" s="268">
        <v>42354</v>
      </c>
      <c r="B8384" s="269" t="s">
        <v>191</v>
      </c>
      <c r="C8384" s="270">
        <v>0</v>
      </c>
      <c r="D8384" s="270">
        <v>0</v>
      </c>
      <c r="E8384" s="270">
        <v>0</v>
      </c>
      <c r="F8384" s="270">
        <v>0</v>
      </c>
      <c r="G8384" s="270">
        <v>0</v>
      </c>
      <c r="H8384" s="270">
        <v>0</v>
      </c>
    </row>
    <row r="8385" spans="1:8">
      <c r="A8385" s="268">
        <v>42354</v>
      </c>
      <c r="B8385" s="269" t="s">
        <v>192</v>
      </c>
      <c r="C8385" s="270">
        <v>0</v>
      </c>
      <c r="D8385" s="270">
        <v>0</v>
      </c>
      <c r="E8385" s="270">
        <v>0</v>
      </c>
      <c r="F8385" s="270">
        <v>0</v>
      </c>
      <c r="G8385" s="270">
        <v>0</v>
      </c>
      <c r="H8385" s="270">
        <v>0</v>
      </c>
    </row>
    <row r="8386" spans="1:8">
      <c r="A8386" s="268">
        <v>42354</v>
      </c>
      <c r="B8386" s="269" t="s">
        <v>193</v>
      </c>
      <c r="C8386" s="270">
        <v>65.898800000000008</v>
      </c>
      <c r="D8386" s="270">
        <v>28.056800000000003</v>
      </c>
      <c r="E8386" s="270">
        <v>8.9930000000000003</v>
      </c>
      <c r="F8386" s="270">
        <v>0.85084999999999988</v>
      </c>
      <c r="G8386" s="270">
        <v>11.431649999999999</v>
      </c>
      <c r="H8386" s="270">
        <v>115.2311</v>
      </c>
    </row>
    <row r="8387" spans="1:8">
      <c r="A8387" s="268">
        <v>42354</v>
      </c>
      <c r="B8387" s="269" t="s">
        <v>65</v>
      </c>
      <c r="C8387" s="270">
        <v>303.13549999999998</v>
      </c>
      <c r="D8387" s="270">
        <v>129.06229999999999</v>
      </c>
      <c r="E8387" s="270">
        <v>41.367799999999995</v>
      </c>
      <c r="F8387" s="270">
        <v>3.9133999999999998</v>
      </c>
      <c r="G8387" s="270">
        <v>52.584399999999995</v>
      </c>
      <c r="H8387" s="270">
        <v>530.0634</v>
      </c>
    </row>
    <row r="8388" spans="1:8">
      <c r="A8388" s="268">
        <v>42354</v>
      </c>
      <c r="B8388" s="269" t="s">
        <v>194</v>
      </c>
      <c r="C8388" s="270">
        <v>685.34905000000003</v>
      </c>
      <c r="D8388" s="270">
        <v>291.79395</v>
      </c>
      <c r="E8388" s="270">
        <v>93.526350000000008</v>
      </c>
      <c r="F8388" s="270">
        <v>8.8476499999999998</v>
      </c>
      <c r="G8388" s="270">
        <v>118.88694999999998</v>
      </c>
      <c r="H8388" s="270">
        <v>1198.4039499999999</v>
      </c>
    </row>
    <row r="8389" spans="1:8">
      <c r="A8389" s="268">
        <v>42354</v>
      </c>
      <c r="B8389" s="269" t="s">
        <v>195</v>
      </c>
      <c r="C8389" s="270">
        <v>1093.9228000000001</v>
      </c>
      <c r="D8389" s="270">
        <v>465.74814999999995</v>
      </c>
      <c r="E8389" s="270">
        <v>149.28295</v>
      </c>
      <c r="F8389" s="270">
        <v>14.122749999999998</v>
      </c>
      <c r="G8389" s="270">
        <v>189.76165</v>
      </c>
      <c r="H8389" s="270">
        <v>1912.8383000000001</v>
      </c>
    </row>
    <row r="8390" spans="1:8">
      <c r="A8390" s="268">
        <v>42354</v>
      </c>
      <c r="B8390" s="269" t="s">
        <v>196</v>
      </c>
      <c r="C8390" s="270">
        <v>1304.7992999999999</v>
      </c>
      <c r="D8390" s="270">
        <v>555.53025000000002</v>
      </c>
      <c r="E8390" s="270">
        <v>178.06055000000001</v>
      </c>
      <c r="F8390" s="270">
        <v>16.845300000000002</v>
      </c>
      <c r="G8390" s="270">
        <v>226.34225000000001</v>
      </c>
      <c r="H8390" s="270">
        <v>2281.5776500000002</v>
      </c>
    </row>
    <row r="8391" spans="1:8">
      <c r="A8391" s="268">
        <v>42354</v>
      </c>
      <c r="B8391" s="269" t="s">
        <v>197</v>
      </c>
      <c r="C8391" s="270">
        <v>1370.6981000000001</v>
      </c>
      <c r="D8391" s="270">
        <v>583.58789999999999</v>
      </c>
      <c r="E8391" s="270">
        <v>187.05354999999997</v>
      </c>
      <c r="F8391" s="270">
        <v>17.6953</v>
      </c>
      <c r="G8391" s="270">
        <v>237.77389999999997</v>
      </c>
      <c r="H8391" s="270">
        <v>2396.8087500000001</v>
      </c>
    </row>
    <row r="8392" spans="1:8">
      <c r="A8392" s="268">
        <v>42354</v>
      </c>
      <c r="B8392" s="269" t="s">
        <v>198</v>
      </c>
      <c r="C8392" s="270">
        <v>1199.36105</v>
      </c>
      <c r="D8392" s="270">
        <v>510.63919999999996</v>
      </c>
      <c r="E8392" s="270">
        <v>163.67175</v>
      </c>
      <c r="F8392" s="270">
        <v>15.483600000000001</v>
      </c>
      <c r="G8392" s="270">
        <v>208.05195000000001</v>
      </c>
      <c r="H8392" s="270">
        <v>2097.2075499999996</v>
      </c>
    </row>
    <row r="8393" spans="1:8">
      <c r="A8393" s="268">
        <v>42354</v>
      </c>
      <c r="B8393" s="269" t="s">
        <v>199</v>
      </c>
      <c r="C8393" s="270">
        <v>817.14665000000002</v>
      </c>
      <c r="D8393" s="270">
        <v>347.90755000000001</v>
      </c>
      <c r="E8393" s="270">
        <v>111.51235</v>
      </c>
      <c r="F8393" s="270">
        <v>10.549349999999999</v>
      </c>
      <c r="G8393" s="270">
        <v>141.74940000000001</v>
      </c>
      <c r="H8393" s="270">
        <v>1428.8652999999999</v>
      </c>
    </row>
    <row r="8394" spans="1:8">
      <c r="A8394" s="268">
        <v>42354</v>
      </c>
      <c r="B8394" s="269" t="s">
        <v>200</v>
      </c>
      <c r="C8394" s="270">
        <v>283.36534999999998</v>
      </c>
      <c r="D8394" s="270">
        <v>120.6456</v>
      </c>
      <c r="E8394" s="270">
        <v>38.669899999999998</v>
      </c>
      <c r="F8394" s="270">
        <v>3.6584000000000003</v>
      </c>
      <c r="G8394" s="270">
        <v>49.155499999999996</v>
      </c>
      <c r="H8394" s="270">
        <v>495.49475000000001</v>
      </c>
    </row>
    <row r="8395" spans="1:8">
      <c r="A8395" s="268">
        <v>42354</v>
      </c>
      <c r="B8395" s="269" t="s">
        <v>201</v>
      </c>
      <c r="C8395" s="270">
        <v>46.1295</v>
      </c>
      <c r="D8395" s="270">
        <v>19.6401</v>
      </c>
      <c r="E8395" s="270">
        <v>6.2950999999999997</v>
      </c>
      <c r="F8395" s="270">
        <v>0.59584999999999999</v>
      </c>
      <c r="G8395" s="270">
        <v>8.0018999999999991</v>
      </c>
      <c r="H8395" s="270">
        <v>80.662450000000007</v>
      </c>
    </row>
    <row r="8396" spans="1:8">
      <c r="A8396" s="268">
        <v>42354</v>
      </c>
      <c r="B8396" s="269" t="s">
        <v>202</v>
      </c>
      <c r="C8396" s="270">
        <v>0</v>
      </c>
      <c r="D8396" s="270">
        <v>0</v>
      </c>
      <c r="E8396" s="270">
        <v>0</v>
      </c>
      <c r="F8396" s="270">
        <v>0</v>
      </c>
      <c r="G8396" s="270">
        <v>0</v>
      </c>
      <c r="H8396" s="270">
        <v>0</v>
      </c>
    </row>
    <row r="8397" spans="1:8">
      <c r="A8397" s="268">
        <v>42354</v>
      </c>
      <c r="B8397" s="269" t="s">
        <v>203</v>
      </c>
      <c r="C8397" s="270">
        <v>0</v>
      </c>
      <c r="D8397" s="270">
        <v>0</v>
      </c>
      <c r="E8397" s="270">
        <v>0</v>
      </c>
      <c r="F8397" s="270">
        <v>0</v>
      </c>
      <c r="G8397" s="270">
        <v>0</v>
      </c>
      <c r="H8397" s="270">
        <v>0</v>
      </c>
    </row>
    <row r="8398" spans="1:8">
      <c r="A8398" s="268">
        <v>42354</v>
      </c>
      <c r="B8398" s="269" t="s">
        <v>204</v>
      </c>
      <c r="C8398" s="270">
        <v>0</v>
      </c>
      <c r="D8398" s="270">
        <v>0</v>
      </c>
      <c r="E8398" s="270">
        <v>0</v>
      </c>
      <c r="F8398" s="270">
        <v>0</v>
      </c>
      <c r="G8398" s="270">
        <v>0</v>
      </c>
      <c r="H8398" s="270">
        <v>0</v>
      </c>
    </row>
    <row r="8399" spans="1:8">
      <c r="A8399" s="268">
        <v>42354</v>
      </c>
      <c r="B8399" s="269" t="s">
        <v>205</v>
      </c>
      <c r="C8399" s="270">
        <v>0</v>
      </c>
      <c r="D8399" s="270">
        <v>0</v>
      </c>
      <c r="E8399" s="270">
        <v>0</v>
      </c>
      <c r="F8399" s="270">
        <v>0</v>
      </c>
      <c r="G8399" s="270">
        <v>0</v>
      </c>
      <c r="H8399" s="270">
        <v>0</v>
      </c>
    </row>
    <row r="8400" spans="1:8">
      <c r="A8400" s="268">
        <v>42354</v>
      </c>
      <c r="B8400" s="269" t="s">
        <v>71</v>
      </c>
      <c r="C8400" s="270">
        <v>0</v>
      </c>
      <c r="D8400" s="270">
        <v>0</v>
      </c>
      <c r="E8400" s="270">
        <v>0</v>
      </c>
      <c r="F8400" s="270">
        <v>0</v>
      </c>
      <c r="G8400" s="270">
        <v>0</v>
      </c>
      <c r="H8400" s="270">
        <v>0</v>
      </c>
    </row>
    <row r="8401" spans="1:8">
      <c r="A8401" s="268">
        <v>42354</v>
      </c>
      <c r="B8401" s="269" t="s">
        <v>206</v>
      </c>
      <c r="C8401" s="270">
        <v>0</v>
      </c>
      <c r="D8401" s="270">
        <v>0</v>
      </c>
      <c r="E8401" s="270">
        <v>0</v>
      </c>
      <c r="F8401" s="270">
        <v>0</v>
      </c>
      <c r="G8401" s="270">
        <v>0</v>
      </c>
      <c r="H8401" s="270">
        <v>0</v>
      </c>
    </row>
    <row r="8402" spans="1:8">
      <c r="A8402" s="268">
        <v>42355</v>
      </c>
      <c r="B8402" s="269" t="s">
        <v>185</v>
      </c>
      <c r="C8402" s="270">
        <v>0</v>
      </c>
      <c r="D8402" s="270">
        <v>0</v>
      </c>
      <c r="E8402" s="270">
        <v>0</v>
      </c>
      <c r="F8402" s="270">
        <v>0</v>
      </c>
      <c r="G8402" s="270">
        <v>0</v>
      </c>
      <c r="H8402" s="270">
        <v>0</v>
      </c>
    </row>
    <row r="8403" spans="1:8">
      <c r="A8403" s="268">
        <v>42355</v>
      </c>
      <c r="B8403" s="269" t="s">
        <v>186</v>
      </c>
      <c r="C8403" s="270">
        <v>0</v>
      </c>
      <c r="D8403" s="270">
        <v>0</v>
      </c>
      <c r="E8403" s="270">
        <v>0</v>
      </c>
      <c r="F8403" s="270">
        <v>0</v>
      </c>
      <c r="G8403" s="270">
        <v>0</v>
      </c>
      <c r="H8403" s="270">
        <v>0</v>
      </c>
    </row>
    <row r="8404" spans="1:8">
      <c r="A8404" s="268">
        <v>42355</v>
      </c>
      <c r="B8404" s="269" t="s">
        <v>187</v>
      </c>
      <c r="C8404" s="270">
        <v>0</v>
      </c>
      <c r="D8404" s="270">
        <v>0</v>
      </c>
      <c r="E8404" s="270">
        <v>0</v>
      </c>
      <c r="F8404" s="270">
        <v>0</v>
      </c>
      <c r="G8404" s="270">
        <v>0</v>
      </c>
      <c r="H8404" s="270">
        <v>0</v>
      </c>
    </row>
    <row r="8405" spans="1:8">
      <c r="A8405" s="268">
        <v>42355</v>
      </c>
      <c r="B8405" s="269" t="s">
        <v>188</v>
      </c>
      <c r="C8405" s="270">
        <v>0</v>
      </c>
      <c r="D8405" s="270">
        <v>0</v>
      </c>
      <c r="E8405" s="270">
        <v>0</v>
      </c>
      <c r="F8405" s="270">
        <v>0</v>
      </c>
      <c r="G8405" s="270">
        <v>0</v>
      </c>
      <c r="H8405" s="270">
        <v>0</v>
      </c>
    </row>
    <row r="8406" spans="1:8">
      <c r="A8406" s="268">
        <v>42355</v>
      </c>
      <c r="B8406" s="269" t="s">
        <v>189</v>
      </c>
      <c r="C8406" s="270">
        <v>0</v>
      </c>
      <c r="D8406" s="270">
        <v>0</v>
      </c>
      <c r="E8406" s="270">
        <v>0</v>
      </c>
      <c r="F8406" s="270">
        <v>0</v>
      </c>
      <c r="G8406" s="270">
        <v>0</v>
      </c>
      <c r="H8406" s="270">
        <v>0</v>
      </c>
    </row>
    <row r="8407" spans="1:8">
      <c r="A8407" s="268">
        <v>42355</v>
      </c>
      <c r="B8407" s="269" t="s">
        <v>190</v>
      </c>
      <c r="C8407" s="270">
        <v>0</v>
      </c>
      <c r="D8407" s="270">
        <v>0</v>
      </c>
      <c r="E8407" s="270">
        <v>0</v>
      </c>
      <c r="F8407" s="270">
        <v>0</v>
      </c>
      <c r="G8407" s="270">
        <v>0</v>
      </c>
      <c r="H8407" s="270">
        <v>0</v>
      </c>
    </row>
    <row r="8408" spans="1:8">
      <c r="A8408" s="268">
        <v>42355</v>
      </c>
      <c r="B8408" s="269" t="s">
        <v>191</v>
      </c>
      <c r="C8408" s="270">
        <v>0</v>
      </c>
      <c r="D8408" s="270">
        <v>0</v>
      </c>
      <c r="E8408" s="270">
        <v>0</v>
      </c>
      <c r="F8408" s="270">
        <v>0</v>
      </c>
      <c r="G8408" s="270">
        <v>0</v>
      </c>
      <c r="H8408" s="270">
        <v>0</v>
      </c>
    </row>
    <row r="8409" spans="1:8">
      <c r="A8409" s="268">
        <v>42355</v>
      </c>
      <c r="B8409" s="269" t="s">
        <v>192</v>
      </c>
      <c r="C8409" s="270">
        <v>0</v>
      </c>
      <c r="D8409" s="270">
        <v>0</v>
      </c>
      <c r="E8409" s="270">
        <v>0</v>
      </c>
      <c r="F8409" s="270">
        <v>0</v>
      </c>
      <c r="G8409" s="270">
        <v>0</v>
      </c>
      <c r="H8409" s="270">
        <v>0</v>
      </c>
    </row>
    <row r="8410" spans="1:8">
      <c r="A8410" s="268">
        <v>42355</v>
      </c>
      <c r="B8410" s="269" t="s">
        <v>193</v>
      </c>
      <c r="C8410" s="270">
        <v>191.10719999999998</v>
      </c>
      <c r="D8410" s="270">
        <v>81.365400000000008</v>
      </c>
      <c r="E8410" s="270">
        <v>26.079699999999999</v>
      </c>
      <c r="F8410" s="270">
        <v>2.4675500000000001</v>
      </c>
      <c r="G8410" s="270">
        <v>33.150849999999998</v>
      </c>
      <c r="H8410" s="270">
        <v>334.17070000000001</v>
      </c>
    </row>
    <row r="8411" spans="1:8">
      <c r="A8411" s="268">
        <v>42355</v>
      </c>
      <c r="B8411" s="269" t="s">
        <v>65</v>
      </c>
      <c r="C8411" s="270">
        <v>672.16895</v>
      </c>
      <c r="D8411" s="270">
        <v>286.18225000000001</v>
      </c>
      <c r="E8411" s="270">
        <v>91.72775</v>
      </c>
      <c r="F8411" s="270">
        <v>8.6776499999999999</v>
      </c>
      <c r="G8411" s="270">
        <v>116.60045</v>
      </c>
      <c r="H8411" s="270">
        <v>1175.3570499999998</v>
      </c>
    </row>
    <row r="8412" spans="1:8">
      <c r="A8412" s="268">
        <v>42355</v>
      </c>
      <c r="B8412" s="269" t="s">
        <v>194</v>
      </c>
      <c r="C8412" s="270">
        <v>1502.4956999999999</v>
      </c>
      <c r="D8412" s="270">
        <v>639.70150000000001</v>
      </c>
      <c r="E8412" s="270">
        <v>205.03955000000002</v>
      </c>
      <c r="F8412" s="270">
        <v>19.396999999999998</v>
      </c>
      <c r="G8412" s="270">
        <v>260.63634999999999</v>
      </c>
      <c r="H8412" s="270">
        <v>2627.2700999999997</v>
      </c>
    </row>
    <row r="8413" spans="1:8">
      <c r="A8413" s="268">
        <v>42355</v>
      </c>
      <c r="B8413" s="269" t="s">
        <v>195</v>
      </c>
      <c r="C8413" s="270">
        <v>2214.2049499999998</v>
      </c>
      <c r="D8413" s="270">
        <v>942.71799999999996</v>
      </c>
      <c r="E8413" s="270">
        <v>302.16309999999999</v>
      </c>
      <c r="F8413" s="270">
        <v>28.5855</v>
      </c>
      <c r="G8413" s="270">
        <v>384.09629999999999</v>
      </c>
      <c r="H8413" s="270">
        <v>3871.7678499999997</v>
      </c>
    </row>
    <row r="8414" spans="1:8">
      <c r="A8414" s="268">
        <v>42355</v>
      </c>
      <c r="B8414" s="269" t="s">
        <v>196</v>
      </c>
      <c r="C8414" s="270">
        <v>2523.92965</v>
      </c>
      <c r="D8414" s="270">
        <v>1074.587</v>
      </c>
      <c r="E8414" s="270">
        <v>344.43019999999996</v>
      </c>
      <c r="F8414" s="270">
        <v>32.5839</v>
      </c>
      <c r="G8414" s="270">
        <v>437.82394999999997</v>
      </c>
      <c r="H8414" s="270">
        <v>4413.3547000000008</v>
      </c>
    </row>
    <row r="8415" spans="1:8">
      <c r="A8415" s="268">
        <v>42355</v>
      </c>
      <c r="B8415" s="269" t="s">
        <v>197</v>
      </c>
      <c r="C8415" s="270">
        <v>2313.0531500000002</v>
      </c>
      <c r="D8415" s="270">
        <v>984.80405000000007</v>
      </c>
      <c r="E8415" s="270">
        <v>315.65260000000001</v>
      </c>
      <c r="F8415" s="270">
        <v>29.861349999999998</v>
      </c>
      <c r="G8415" s="270">
        <v>401.24334999999996</v>
      </c>
      <c r="H8415" s="270">
        <v>4044.6145000000006</v>
      </c>
    </row>
    <row r="8416" spans="1:8">
      <c r="A8416" s="268">
        <v>42355</v>
      </c>
      <c r="B8416" s="269" t="s">
        <v>198</v>
      </c>
      <c r="C8416" s="270">
        <v>1654.0634500000001</v>
      </c>
      <c r="D8416" s="270">
        <v>704.23265000000004</v>
      </c>
      <c r="E8416" s="270">
        <v>225.72345000000001</v>
      </c>
      <c r="F8416" s="270">
        <v>21.3537</v>
      </c>
      <c r="G8416" s="270">
        <v>286.92854999999997</v>
      </c>
      <c r="H8416" s="270">
        <v>2892.3018000000002</v>
      </c>
    </row>
    <row r="8417" spans="1:8">
      <c r="A8417" s="268">
        <v>42355</v>
      </c>
      <c r="B8417" s="269" t="s">
        <v>199</v>
      </c>
      <c r="C8417" s="270">
        <v>968.71439999999996</v>
      </c>
      <c r="D8417" s="270">
        <v>412.43955</v>
      </c>
      <c r="E8417" s="270">
        <v>132.19624999999999</v>
      </c>
      <c r="F8417" s="270">
        <v>12.506049999999998</v>
      </c>
      <c r="G8417" s="270">
        <v>168.04245</v>
      </c>
      <c r="H8417" s="270">
        <v>1693.8987</v>
      </c>
    </row>
    <row r="8418" spans="1:8">
      <c r="A8418" s="268">
        <v>42355</v>
      </c>
      <c r="B8418" s="269" t="s">
        <v>200</v>
      </c>
      <c r="C8418" s="270">
        <v>316.31475</v>
      </c>
      <c r="D8418" s="270">
        <v>134.67400000000001</v>
      </c>
      <c r="E8418" s="270">
        <v>43.166399999999996</v>
      </c>
      <c r="F8418" s="270">
        <v>4.0834000000000001</v>
      </c>
      <c r="G8418" s="270">
        <v>54.870899999999999</v>
      </c>
      <c r="H8418" s="270">
        <v>553.10944999999992</v>
      </c>
    </row>
    <row r="8419" spans="1:8">
      <c r="A8419" s="268">
        <v>42355</v>
      </c>
      <c r="B8419" s="269" t="s">
        <v>201</v>
      </c>
      <c r="C8419" s="270">
        <v>52.719549999999998</v>
      </c>
      <c r="D8419" s="270">
        <v>22.44595</v>
      </c>
      <c r="E8419" s="270">
        <v>7.1943999999999999</v>
      </c>
      <c r="F8419" s="270">
        <v>0.68085000000000007</v>
      </c>
      <c r="G8419" s="270">
        <v>9.1451499999999992</v>
      </c>
      <c r="H8419" s="270">
        <v>92.185900000000004</v>
      </c>
    </row>
    <row r="8420" spans="1:8">
      <c r="A8420" s="268">
        <v>42355</v>
      </c>
      <c r="B8420" s="269" t="s">
        <v>202</v>
      </c>
      <c r="C8420" s="270">
        <v>0</v>
      </c>
      <c r="D8420" s="270">
        <v>0</v>
      </c>
      <c r="E8420" s="270">
        <v>0</v>
      </c>
      <c r="F8420" s="270">
        <v>0</v>
      </c>
      <c r="G8420" s="270">
        <v>0</v>
      </c>
      <c r="H8420" s="270">
        <v>0</v>
      </c>
    </row>
    <row r="8421" spans="1:8">
      <c r="A8421" s="268">
        <v>42355</v>
      </c>
      <c r="B8421" s="269" t="s">
        <v>203</v>
      </c>
      <c r="C8421" s="270">
        <v>0</v>
      </c>
      <c r="D8421" s="270">
        <v>0</v>
      </c>
      <c r="E8421" s="270">
        <v>0</v>
      </c>
      <c r="F8421" s="270">
        <v>0</v>
      </c>
      <c r="G8421" s="270">
        <v>0</v>
      </c>
      <c r="H8421" s="270">
        <v>0</v>
      </c>
    </row>
    <row r="8422" spans="1:8">
      <c r="A8422" s="268">
        <v>42355</v>
      </c>
      <c r="B8422" s="269" t="s">
        <v>204</v>
      </c>
      <c r="C8422" s="270">
        <v>0</v>
      </c>
      <c r="D8422" s="270">
        <v>0</v>
      </c>
      <c r="E8422" s="270">
        <v>0</v>
      </c>
      <c r="F8422" s="270">
        <v>0</v>
      </c>
      <c r="G8422" s="270">
        <v>0</v>
      </c>
      <c r="H8422" s="270">
        <v>0</v>
      </c>
    </row>
    <row r="8423" spans="1:8">
      <c r="A8423" s="268">
        <v>42355</v>
      </c>
      <c r="B8423" s="269" t="s">
        <v>205</v>
      </c>
      <c r="C8423" s="270">
        <v>0</v>
      </c>
      <c r="D8423" s="270">
        <v>0</v>
      </c>
      <c r="E8423" s="270">
        <v>0</v>
      </c>
      <c r="F8423" s="270">
        <v>0</v>
      </c>
      <c r="G8423" s="270">
        <v>0</v>
      </c>
      <c r="H8423" s="270">
        <v>0</v>
      </c>
    </row>
    <row r="8424" spans="1:8">
      <c r="A8424" s="268">
        <v>42355</v>
      </c>
      <c r="B8424" s="269" t="s">
        <v>71</v>
      </c>
      <c r="C8424" s="270">
        <v>0</v>
      </c>
      <c r="D8424" s="270">
        <v>0</v>
      </c>
      <c r="E8424" s="270">
        <v>0</v>
      </c>
      <c r="F8424" s="270">
        <v>0</v>
      </c>
      <c r="G8424" s="270">
        <v>0</v>
      </c>
      <c r="H8424" s="270">
        <v>0</v>
      </c>
    </row>
    <row r="8425" spans="1:8">
      <c r="A8425" s="268">
        <v>42355</v>
      </c>
      <c r="B8425" s="269" t="s">
        <v>206</v>
      </c>
      <c r="C8425" s="270">
        <v>0</v>
      </c>
      <c r="D8425" s="270">
        <v>0</v>
      </c>
      <c r="E8425" s="270">
        <v>0</v>
      </c>
      <c r="F8425" s="270">
        <v>0</v>
      </c>
      <c r="G8425" s="270">
        <v>0</v>
      </c>
      <c r="H8425" s="270">
        <v>0</v>
      </c>
    </row>
    <row r="8426" spans="1:8">
      <c r="A8426" s="268">
        <v>42356</v>
      </c>
      <c r="B8426" s="269" t="s">
        <v>185</v>
      </c>
      <c r="C8426" s="270">
        <v>0</v>
      </c>
      <c r="D8426" s="270">
        <v>0</v>
      </c>
      <c r="E8426" s="270">
        <v>0</v>
      </c>
      <c r="F8426" s="270">
        <v>0</v>
      </c>
      <c r="G8426" s="270">
        <v>0</v>
      </c>
      <c r="H8426" s="270">
        <v>0</v>
      </c>
    </row>
    <row r="8427" spans="1:8">
      <c r="A8427" s="268">
        <v>42356</v>
      </c>
      <c r="B8427" s="269" t="s">
        <v>186</v>
      </c>
      <c r="C8427" s="270">
        <v>0</v>
      </c>
      <c r="D8427" s="270">
        <v>0</v>
      </c>
      <c r="E8427" s="270">
        <v>0</v>
      </c>
      <c r="F8427" s="270">
        <v>0</v>
      </c>
      <c r="G8427" s="270">
        <v>0</v>
      </c>
      <c r="H8427" s="270">
        <v>0</v>
      </c>
    </row>
    <row r="8428" spans="1:8">
      <c r="A8428" s="268">
        <v>42356</v>
      </c>
      <c r="B8428" s="269" t="s">
        <v>187</v>
      </c>
      <c r="C8428" s="270">
        <v>0</v>
      </c>
      <c r="D8428" s="270">
        <v>0</v>
      </c>
      <c r="E8428" s="270">
        <v>0</v>
      </c>
      <c r="F8428" s="270">
        <v>0</v>
      </c>
      <c r="G8428" s="270">
        <v>0</v>
      </c>
      <c r="H8428" s="270">
        <v>0</v>
      </c>
    </row>
    <row r="8429" spans="1:8">
      <c r="A8429" s="268">
        <v>42356</v>
      </c>
      <c r="B8429" s="269" t="s">
        <v>188</v>
      </c>
      <c r="C8429" s="270">
        <v>0</v>
      </c>
      <c r="D8429" s="270">
        <v>0</v>
      </c>
      <c r="E8429" s="270">
        <v>0</v>
      </c>
      <c r="F8429" s="270">
        <v>0</v>
      </c>
      <c r="G8429" s="270">
        <v>0</v>
      </c>
      <c r="H8429" s="270">
        <v>0</v>
      </c>
    </row>
    <row r="8430" spans="1:8">
      <c r="A8430" s="268">
        <v>42356</v>
      </c>
      <c r="B8430" s="269" t="s">
        <v>189</v>
      </c>
      <c r="C8430" s="270">
        <v>0</v>
      </c>
      <c r="D8430" s="270">
        <v>0</v>
      </c>
      <c r="E8430" s="270">
        <v>0</v>
      </c>
      <c r="F8430" s="270">
        <v>0</v>
      </c>
      <c r="G8430" s="270">
        <v>0</v>
      </c>
      <c r="H8430" s="270">
        <v>0</v>
      </c>
    </row>
    <row r="8431" spans="1:8">
      <c r="A8431" s="268">
        <v>42356</v>
      </c>
      <c r="B8431" s="269" t="s">
        <v>190</v>
      </c>
      <c r="C8431" s="270">
        <v>0</v>
      </c>
      <c r="D8431" s="270">
        <v>0</v>
      </c>
      <c r="E8431" s="270">
        <v>0</v>
      </c>
      <c r="F8431" s="270">
        <v>0</v>
      </c>
      <c r="G8431" s="270">
        <v>0</v>
      </c>
      <c r="H8431" s="270">
        <v>0</v>
      </c>
    </row>
    <row r="8432" spans="1:8">
      <c r="A8432" s="268">
        <v>42356</v>
      </c>
      <c r="B8432" s="269" t="s">
        <v>191</v>
      </c>
      <c r="C8432" s="270">
        <v>0</v>
      </c>
      <c r="D8432" s="270">
        <v>0</v>
      </c>
      <c r="E8432" s="270">
        <v>0</v>
      </c>
      <c r="F8432" s="270">
        <v>0</v>
      </c>
      <c r="G8432" s="270">
        <v>0</v>
      </c>
      <c r="H8432" s="270">
        <v>0</v>
      </c>
    </row>
    <row r="8433" spans="1:8">
      <c r="A8433" s="268">
        <v>42356</v>
      </c>
      <c r="B8433" s="269" t="s">
        <v>192</v>
      </c>
      <c r="C8433" s="270">
        <v>0</v>
      </c>
      <c r="D8433" s="270">
        <v>0</v>
      </c>
      <c r="E8433" s="270">
        <v>0</v>
      </c>
      <c r="F8433" s="270">
        <v>0</v>
      </c>
      <c r="G8433" s="270">
        <v>0</v>
      </c>
      <c r="H8433" s="270">
        <v>0</v>
      </c>
    </row>
    <row r="8434" spans="1:8">
      <c r="A8434" s="268">
        <v>42356</v>
      </c>
      <c r="B8434" s="269" t="s">
        <v>193</v>
      </c>
      <c r="C8434" s="270">
        <v>289.9554</v>
      </c>
      <c r="D8434" s="270">
        <v>123.45144999999999</v>
      </c>
      <c r="E8434" s="270">
        <v>39.569200000000002</v>
      </c>
      <c r="F8434" s="270">
        <v>3.7433999999999998</v>
      </c>
      <c r="G8434" s="270">
        <v>50.297899999999998</v>
      </c>
      <c r="H8434" s="270">
        <v>507.01734999999996</v>
      </c>
    </row>
    <row r="8435" spans="1:8">
      <c r="A8435" s="268">
        <v>42356</v>
      </c>
      <c r="B8435" s="269" t="s">
        <v>65</v>
      </c>
      <c r="C8435" s="270">
        <v>1041.20325</v>
      </c>
      <c r="D8435" s="270">
        <v>443.30220000000003</v>
      </c>
      <c r="E8435" s="270">
        <v>142.08855</v>
      </c>
      <c r="F8435" s="270">
        <v>13.4419</v>
      </c>
      <c r="G8435" s="270">
        <v>180.6165</v>
      </c>
      <c r="H8435" s="270">
        <v>1820.6523999999999</v>
      </c>
    </row>
    <row r="8436" spans="1:8">
      <c r="A8436" s="268">
        <v>42356</v>
      </c>
      <c r="B8436" s="269" t="s">
        <v>194</v>
      </c>
      <c r="C8436" s="270">
        <v>2504.1595000000002</v>
      </c>
      <c r="D8436" s="270">
        <v>1066.1694499999999</v>
      </c>
      <c r="E8436" s="270">
        <v>341.73230000000001</v>
      </c>
      <c r="F8436" s="270">
        <v>32.328899999999997</v>
      </c>
      <c r="G8436" s="270">
        <v>434.39420000000001</v>
      </c>
      <c r="H8436" s="270">
        <v>4378.7843499999999</v>
      </c>
    </row>
    <row r="8437" spans="1:8">
      <c r="A8437" s="268">
        <v>42356</v>
      </c>
      <c r="B8437" s="269" t="s">
        <v>195</v>
      </c>
      <c r="C8437" s="270">
        <v>3637.6217500000002</v>
      </c>
      <c r="D8437" s="270">
        <v>1548.7518499999999</v>
      </c>
      <c r="E8437" s="270">
        <v>496.41104999999999</v>
      </c>
      <c r="F8437" s="270">
        <v>46.961649999999999</v>
      </c>
      <c r="G8437" s="270">
        <v>631.01535000000001</v>
      </c>
      <c r="H8437" s="270">
        <v>6360.7616499999995</v>
      </c>
    </row>
    <row r="8438" spans="1:8">
      <c r="A8438" s="268">
        <v>42356</v>
      </c>
      <c r="B8438" s="269" t="s">
        <v>196</v>
      </c>
      <c r="C8438" s="270">
        <v>5232.3764499999997</v>
      </c>
      <c r="D8438" s="270">
        <v>2227.7335499999999</v>
      </c>
      <c r="E8438" s="270">
        <v>714.04079999999999</v>
      </c>
      <c r="F8438" s="270">
        <v>67.549499999999995</v>
      </c>
      <c r="G8438" s="270">
        <v>907.65549999999996</v>
      </c>
      <c r="H8438" s="270">
        <v>9149.3557999999994</v>
      </c>
    </row>
    <row r="8439" spans="1:8">
      <c r="A8439" s="268">
        <v>42356</v>
      </c>
      <c r="B8439" s="269" t="s">
        <v>197</v>
      </c>
      <c r="C8439" s="270">
        <v>5845.2366499999998</v>
      </c>
      <c r="D8439" s="270">
        <v>2488.6640000000002</v>
      </c>
      <c r="E8439" s="270">
        <v>797.67570000000001</v>
      </c>
      <c r="F8439" s="270">
        <v>75.461300000000008</v>
      </c>
      <c r="G8439" s="270">
        <v>1013.96755</v>
      </c>
      <c r="H8439" s="270">
        <v>10221.0052</v>
      </c>
    </row>
    <row r="8440" spans="1:8">
      <c r="A8440" s="268">
        <v>42356</v>
      </c>
      <c r="B8440" s="269" t="s">
        <v>198</v>
      </c>
      <c r="C8440" s="270">
        <v>5693.6688999999997</v>
      </c>
      <c r="D8440" s="270">
        <v>2424.13285</v>
      </c>
      <c r="E8440" s="270">
        <v>776.9917999999999</v>
      </c>
      <c r="F8440" s="270">
        <v>73.504599999999996</v>
      </c>
      <c r="G8440" s="270">
        <v>987.67534999999998</v>
      </c>
      <c r="H8440" s="270">
        <v>9955.9735000000001</v>
      </c>
    </row>
    <row r="8441" spans="1:8">
      <c r="A8441" s="268">
        <v>42356</v>
      </c>
      <c r="B8441" s="269" t="s">
        <v>199</v>
      </c>
      <c r="C8441" s="270">
        <v>3657.3910500000002</v>
      </c>
      <c r="D8441" s="270">
        <v>1557.1685499999999</v>
      </c>
      <c r="E8441" s="270">
        <v>499.10894999999999</v>
      </c>
      <c r="F8441" s="270">
        <v>47.216650000000001</v>
      </c>
      <c r="G8441" s="270">
        <v>634.44425000000001</v>
      </c>
      <c r="H8441" s="270">
        <v>6395.3294499999993</v>
      </c>
    </row>
    <row r="8442" spans="1:8">
      <c r="A8442" s="268">
        <v>42356</v>
      </c>
      <c r="B8442" s="269" t="s">
        <v>200</v>
      </c>
      <c r="C8442" s="270">
        <v>883.04544999999996</v>
      </c>
      <c r="D8442" s="270">
        <v>375.96519999999998</v>
      </c>
      <c r="E8442" s="270">
        <v>120.50534999999998</v>
      </c>
      <c r="F8442" s="270">
        <v>11.4002</v>
      </c>
      <c r="G8442" s="270">
        <v>153.18105</v>
      </c>
      <c r="H8442" s="270">
        <v>1544.0972499999998</v>
      </c>
    </row>
    <row r="8443" spans="1:8">
      <c r="A8443" s="268">
        <v>42356</v>
      </c>
      <c r="B8443" s="269" t="s">
        <v>201</v>
      </c>
      <c r="C8443" s="270">
        <v>65.898800000000008</v>
      </c>
      <c r="D8443" s="270">
        <v>28.056800000000003</v>
      </c>
      <c r="E8443" s="270">
        <v>8.9930000000000003</v>
      </c>
      <c r="F8443" s="270">
        <v>0.85084999999999988</v>
      </c>
      <c r="G8443" s="270">
        <v>11.431649999999999</v>
      </c>
      <c r="H8443" s="270">
        <v>115.2311</v>
      </c>
    </row>
    <row r="8444" spans="1:8">
      <c r="A8444" s="268">
        <v>42356</v>
      </c>
      <c r="B8444" s="269" t="s">
        <v>202</v>
      </c>
      <c r="C8444" s="270">
        <v>0</v>
      </c>
      <c r="D8444" s="270">
        <v>0</v>
      </c>
      <c r="E8444" s="270">
        <v>0</v>
      </c>
      <c r="F8444" s="270">
        <v>0</v>
      </c>
      <c r="G8444" s="270">
        <v>0</v>
      </c>
      <c r="H8444" s="270">
        <v>0</v>
      </c>
    </row>
    <row r="8445" spans="1:8">
      <c r="A8445" s="268">
        <v>42356</v>
      </c>
      <c r="B8445" s="269" t="s">
        <v>203</v>
      </c>
      <c r="C8445" s="270">
        <v>0</v>
      </c>
      <c r="D8445" s="270">
        <v>0</v>
      </c>
      <c r="E8445" s="270">
        <v>0</v>
      </c>
      <c r="F8445" s="270">
        <v>0</v>
      </c>
      <c r="G8445" s="270">
        <v>0</v>
      </c>
      <c r="H8445" s="270">
        <v>0</v>
      </c>
    </row>
    <row r="8446" spans="1:8">
      <c r="A8446" s="268">
        <v>42356</v>
      </c>
      <c r="B8446" s="269" t="s">
        <v>204</v>
      </c>
      <c r="C8446" s="270">
        <v>0</v>
      </c>
      <c r="D8446" s="270">
        <v>0</v>
      </c>
      <c r="E8446" s="270">
        <v>0</v>
      </c>
      <c r="F8446" s="270">
        <v>0</v>
      </c>
      <c r="G8446" s="270">
        <v>0</v>
      </c>
      <c r="H8446" s="270">
        <v>0</v>
      </c>
    </row>
    <row r="8447" spans="1:8">
      <c r="A8447" s="268">
        <v>42356</v>
      </c>
      <c r="B8447" s="269" t="s">
        <v>205</v>
      </c>
      <c r="C8447" s="270">
        <v>0</v>
      </c>
      <c r="D8447" s="270">
        <v>0</v>
      </c>
      <c r="E8447" s="270">
        <v>0</v>
      </c>
      <c r="F8447" s="270">
        <v>0</v>
      </c>
      <c r="G8447" s="270">
        <v>0</v>
      </c>
      <c r="H8447" s="270">
        <v>0</v>
      </c>
    </row>
    <row r="8448" spans="1:8">
      <c r="A8448" s="268">
        <v>42356</v>
      </c>
      <c r="B8448" s="269" t="s">
        <v>71</v>
      </c>
      <c r="C8448" s="270">
        <v>0</v>
      </c>
      <c r="D8448" s="270">
        <v>0</v>
      </c>
      <c r="E8448" s="270">
        <v>0</v>
      </c>
      <c r="F8448" s="270">
        <v>0</v>
      </c>
      <c r="G8448" s="270">
        <v>0</v>
      </c>
      <c r="H8448" s="270">
        <v>0</v>
      </c>
    </row>
    <row r="8449" spans="1:8">
      <c r="A8449" s="268">
        <v>42356</v>
      </c>
      <c r="B8449" s="269" t="s">
        <v>206</v>
      </c>
      <c r="C8449" s="270">
        <v>0</v>
      </c>
      <c r="D8449" s="270">
        <v>0</v>
      </c>
      <c r="E8449" s="270">
        <v>0</v>
      </c>
      <c r="F8449" s="270">
        <v>0</v>
      </c>
      <c r="G8449" s="270">
        <v>0</v>
      </c>
      <c r="H8449" s="270">
        <v>0</v>
      </c>
    </row>
    <row r="8450" spans="1:8">
      <c r="A8450" s="268">
        <v>42357</v>
      </c>
      <c r="B8450" s="269" t="s">
        <v>185</v>
      </c>
      <c r="C8450" s="270">
        <v>0</v>
      </c>
      <c r="D8450" s="270">
        <v>0</v>
      </c>
      <c r="E8450" s="270">
        <v>0</v>
      </c>
      <c r="F8450" s="270">
        <v>0</v>
      </c>
      <c r="G8450" s="270">
        <v>0</v>
      </c>
      <c r="H8450" s="270">
        <v>0</v>
      </c>
    </row>
    <row r="8451" spans="1:8">
      <c r="A8451" s="268">
        <v>42357</v>
      </c>
      <c r="B8451" s="269" t="s">
        <v>186</v>
      </c>
      <c r="C8451" s="270">
        <v>0</v>
      </c>
      <c r="D8451" s="270">
        <v>0</v>
      </c>
      <c r="E8451" s="270">
        <v>0</v>
      </c>
      <c r="F8451" s="270">
        <v>0</v>
      </c>
      <c r="G8451" s="270">
        <v>0</v>
      </c>
      <c r="H8451" s="270">
        <v>0</v>
      </c>
    </row>
    <row r="8452" spans="1:8">
      <c r="A8452" s="268">
        <v>42357</v>
      </c>
      <c r="B8452" s="269" t="s">
        <v>187</v>
      </c>
      <c r="C8452" s="270">
        <v>0</v>
      </c>
      <c r="D8452" s="270">
        <v>0</v>
      </c>
      <c r="E8452" s="270">
        <v>0</v>
      </c>
      <c r="F8452" s="270">
        <v>0</v>
      </c>
      <c r="G8452" s="270">
        <v>0</v>
      </c>
      <c r="H8452" s="270">
        <v>0</v>
      </c>
    </row>
    <row r="8453" spans="1:8">
      <c r="A8453" s="268">
        <v>42357</v>
      </c>
      <c r="B8453" s="269" t="s">
        <v>188</v>
      </c>
      <c r="C8453" s="270">
        <v>0</v>
      </c>
      <c r="D8453" s="270">
        <v>0</v>
      </c>
      <c r="E8453" s="270">
        <v>0</v>
      </c>
      <c r="F8453" s="270">
        <v>0</v>
      </c>
      <c r="G8453" s="270">
        <v>0</v>
      </c>
      <c r="H8453" s="270">
        <v>0</v>
      </c>
    </row>
    <row r="8454" spans="1:8">
      <c r="A8454" s="268">
        <v>42357</v>
      </c>
      <c r="B8454" s="269" t="s">
        <v>189</v>
      </c>
      <c r="C8454" s="270">
        <v>0</v>
      </c>
      <c r="D8454" s="270">
        <v>0</v>
      </c>
      <c r="E8454" s="270">
        <v>0</v>
      </c>
      <c r="F8454" s="270">
        <v>0</v>
      </c>
      <c r="G8454" s="270">
        <v>0</v>
      </c>
      <c r="H8454" s="270">
        <v>0</v>
      </c>
    </row>
    <row r="8455" spans="1:8">
      <c r="A8455" s="268">
        <v>42357</v>
      </c>
      <c r="B8455" s="269" t="s">
        <v>190</v>
      </c>
      <c r="C8455" s="270">
        <v>0</v>
      </c>
      <c r="D8455" s="270">
        <v>0</v>
      </c>
      <c r="E8455" s="270">
        <v>0</v>
      </c>
      <c r="F8455" s="270">
        <v>0</v>
      </c>
      <c r="G8455" s="270">
        <v>0</v>
      </c>
      <c r="H8455" s="270">
        <v>0</v>
      </c>
    </row>
    <row r="8456" spans="1:8">
      <c r="A8456" s="268">
        <v>42357</v>
      </c>
      <c r="B8456" s="269" t="s">
        <v>191</v>
      </c>
      <c r="C8456" s="270">
        <v>6.5900499999999997</v>
      </c>
      <c r="D8456" s="270">
        <v>2.80585</v>
      </c>
      <c r="E8456" s="270">
        <v>0.89929999999999999</v>
      </c>
      <c r="F8456" s="270">
        <v>8.5000000000000006E-2</v>
      </c>
      <c r="G8456" s="270">
        <v>1.1432499999999999</v>
      </c>
      <c r="H8456" s="270">
        <v>11.52345</v>
      </c>
    </row>
    <row r="8457" spans="1:8">
      <c r="A8457" s="268">
        <v>42357</v>
      </c>
      <c r="B8457" s="269" t="s">
        <v>192</v>
      </c>
      <c r="C8457" s="270">
        <v>0</v>
      </c>
      <c r="D8457" s="270">
        <v>0</v>
      </c>
      <c r="E8457" s="270">
        <v>0</v>
      </c>
      <c r="F8457" s="270">
        <v>0</v>
      </c>
      <c r="G8457" s="270">
        <v>0</v>
      </c>
      <c r="H8457" s="270">
        <v>0</v>
      </c>
    </row>
    <row r="8458" spans="1:8">
      <c r="A8458" s="268">
        <v>42357</v>
      </c>
      <c r="B8458" s="269" t="s">
        <v>193</v>
      </c>
      <c r="C8458" s="270">
        <v>520.60204999999996</v>
      </c>
      <c r="D8458" s="270">
        <v>221.65110000000001</v>
      </c>
      <c r="E8458" s="270">
        <v>71.044699999999992</v>
      </c>
      <c r="F8458" s="270">
        <v>6.7209500000000002</v>
      </c>
      <c r="G8458" s="270">
        <v>90.308250000000001</v>
      </c>
      <c r="H8458" s="270">
        <v>910.32704999999999</v>
      </c>
    </row>
    <row r="8459" spans="1:8">
      <c r="A8459" s="268">
        <v>42357</v>
      </c>
      <c r="B8459" s="269" t="s">
        <v>65</v>
      </c>
      <c r="C8459" s="270">
        <v>2299.8730500000001</v>
      </c>
      <c r="D8459" s="270">
        <v>979.19234999999992</v>
      </c>
      <c r="E8459" s="270">
        <v>313.85399999999998</v>
      </c>
      <c r="F8459" s="270">
        <v>29.691349999999996</v>
      </c>
      <c r="G8459" s="270">
        <v>398.95684999999997</v>
      </c>
      <c r="H8459" s="270">
        <v>4021.5675999999994</v>
      </c>
    </row>
    <row r="8460" spans="1:8">
      <c r="A8460" s="268">
        <v>42357</v>
      </c>
      <c r="B8460" s="269" t="s">
        <v>194</v>
      </c>
      <c r="C8460" s="270">
        <v>4830.39275</v>
      </c>
      <c r="D8460" s="270">
        <v>2056.5852</v>
      </c>
      <c r="E8460" s="270">
        <v>659.18349999999998</v>
      </c>
      <c r="F8460" s="270">
        <v>62.360249999999994</v>
      </c>
      <c r="G8460" s="270">
        <v>837.92404999999997</v>
      </c>
      <c r="H8460" s="270">
        <v>8446.445749999999</v>
      </c>
    </row>
    <row r="8461" spans="1:8">
      <c r="A8461" s="268">
        <v>42357</v>
      </c>
      <c r="B8461" s="269" t="s">
        <v>195</v>
      </c>
      <c r="C8461" s="270">
        <v>6458.0968499999999</v>
      </c>
      <c r="D8461" s="270">
        <v>2749.5953</v>
      </c>
      <c r="E8461" s="270">
        <v>881.30975000000001</v>
      </c>
      <c r="F8461" s="270">
        <v>83.373949999999994</v>
      </c>
      <c r="G8461" s="270">
        <v>1120.28045</v>
      </c>
      <c r="H8461" s="270">
        <v>11292.656300000001</v>
      </c>
    </row>
    <row r="8462" spans="1:8">
      <c r="A8462" s="268">
        <v>42357</v>
      </c>
      <c r="B8462" s="269" t="s">
        <v>196</v>
      </c>
      <c r="C8462" s="270">
        <v>7591.55825</v>
      </c>
      <c r="D8462" s="270">
        <v>3232.1776999999997</v>
      </c>
      <c r="E8462" s="270">
        <v>1035.9884999999999</v>
      </c>
      <c r="F8462" s="270">
        <v>98.006700000000009</v>
      </c>
      <c r="G8462" s="270">
        <v>1316.90075</v>
      </c>
      <c r="H8462" s="270">
        <v>13274.6319</v>
      </c>
    </row>
    <row r="8463" spans="1:8">
      <c r="A8463" s="268">
        <v>42357</v>
      </c>
      <c r="B8463" s="269" t="s">
        <v>197</v>
      </c>
      <c r="C8463" s="270">
        <v>7393.8618500000002</v>
      </c>
      <c r="D8463" s="270">
        <v>3148.0056</v>
      </c>
      <c r="E8463" s="270">
        <v>1009.0094999999999</v>
      </c>
      <c r="F8463" s="270">
        <v>95.454149999999998</v>
      </c>
      <c r="G8463" s="270">
        <v>1282.6066499999999</v>
      </c>
      <c r="H8463" s="270">
        <v>12928.937750000001</v>
      </c>
    </row>
    <row r="8464" spans="1:8">
      <c r="A8464" s="268">
        <v>42357</v>
      </c>
      <c r="B8464" s="269" t="s">
        <v>198</v>
      </c>
      <c r="C8464" s="270">
        <v>5561.8712999999998</v>
      </c>
      <c r="D8464" s="270">
        <v>2368.0183999999999</v>
      </c>
      <c r="E8464" s="270">
        <v>759.00579999999991</v>
      </c>
      <c r="F8464" s="270">
        <v>71.803749999999994</v>
      </c>
      <c r="G8464" s="270">
        <v>964.81290000000001</v>
      </c>
      <c r="H8464" s="270">
        <v>9725.5121500000005</v>
      </c>
    </row>
    <row r="8465" spans="1:8">
      <c r="A8465" s="268">
        <v>42357</v>
      </c>
      <c r="B8465" s="269" t="s">
        <v>199</v>
      </c>
      <c r="C8465" s="270">
        <v>3696.9304999999999</v>
      </c>
      <c r="D8465" s="270">
        <v>1574.0028</v>
      </c>
      <c r="E8465" s="270">
        <v>504.50474999999994</v>
      </c>
      <c r="F8465" s="270">
        <v>47.727499999999999</v>
      </c>
      <c r="G8465" s="270">
        <v>641.30290000000002</v>
      </c>
      <c r="H8465" s="270">
        <v>6464.4684499999994</v>
      </c>
    </row>
    <row r="8466" spans="1:8">
      <c r="A8466" s="268">
        <v>42357</v>
      </c>
      <c r="B8466" s="269" t="s">
        <v>200</v>
      </c>
      <c r="C8466" s="270">
        <v>1350.9287999999999</v>
      </c>
      <c r="D8466" s="270">
        <v>575.17034999999998</v>
      </c>
      <c r="E8466" s="270">
        <v>184.35565</v>
      </c>
      <c r="F8466" s="270">
        <v>17.440300000000001</v>
      </c>
      <c r="G8466" s="270">
        <v>234.34415000000001</v>
      </c>
      <c r="H8466" s="270">
        <v>2362.2392500000001</v>
      </c>
    </row>
    <row r="8467" spans="1:8">
      <c r="A8467" s="268">
        <v>42357</v>
      </c>
      <c r="B8467" s="269" t="s">
        <v>201</v>
      </c>
      <c r="C8467" s="270">
        <v>72.488849999999999</v>
      </c>
      <c r="D8467" s="270">
        <v>30.862649999999999</v>
      </c>
      <c r="E8467" s="270">
        <v>9.8923000000000005</v>
      </c>
      <c r="F8467" s="270">
        <v>0.93584999999999996</v>
      </c>
      <c r="G8467" s="270">
        <v>12.5749</v>
      </c>
      <c r="H8467" s="270">
        <v>126.75455000000001</v>
      </c>
    </row>
    <row r="8468" spans="1:8">
      <c r="A8468" s="268">
        <v>42357</v>
      </c>
      <c r="B8468" s="269" t="s">
        <v>202</v>
      </c>
      <c r="C8468" s="270">
        <v>13.180099999999999</v>
      </c>
      <c r="D8468" s="270">
        <v>5.6116999999999999</v>
      </c>
      <c r="E8468" s="270">
        <v>1.7986</v>
      </c>
      <c r="F8468" s="270">
        <v>0.17</v>
      </c>
      <c r="G8468" s="270">
        <v>2.2864999999999998</v>
      </c>
      <c r="H8468" s="270">
        <v>23.046900000000001</v>
      </c>
    </row>
    <row r="8469" spans="1:8">
      <c r="A8469" s="268">
        <v>42357</v>
      </c>
      <c r="B8469" s="269" t="s">
        <v>203</v>
      </c>
      <c r="C8469" s="270">
        <v>0</v>
      </c>
      <c r="D8469" s="270">
        <v>0</v>
      </c>
      <c r="E8469" s="270">
        <v>0</v>
      </c>
      <c r="F8469" s="270">
        <v>0</v>
      </c>
      <c r="G8469" s="270">
        <v>0</v>
      </c>
      <c r="H8469" s="270">
        <v>0</v>
      </c>
    </row>
    <row r="8470" spans="1:8">
      <c r="A8470" s="268">
        <v>42357</v>
      </c>
      <c r="B8470" s="269" t="s">
        <v>204</v>
      </c>
      <c r="C8470" s="270">
        <v>0</v>
      </c>
      <c r="D8470" s="270">
        <v>0</v>
      </c>
      <c r="E8470" s="270">
        <v>0</v>
      </c>
      <c r="F8470" s="270">
        <v>0</v>
      </c>
      <c r="G8470" s="270">
        <v>0</v>
      </c>
      <c r="H8470" s="270">
        <v>0</v>
      </c>
    </row>
    <row r="8471" spans="1:8">
      <c r="A8471" s="268">
        <v>42357</v>
      </c>
      <c r="B8471" s="269" t="s">
        <v>205</v>
      </c>
      <c r="C8471" s="270">
        <v>0</v>
      </c>
      <c r="D8471" s="270">
        <v>0</v>
      </c>
      <c r="E8471" s="270">
        <v>0</v>
      </c>
      <c r="F8471" s="270">
        <v>0</v>
      </c>
      <c r="G8471" s="270">
        <v>0</v>
      </c>
      <c r="H8471" s="270">
        <v>0</v>
      </c>
    </row>
    <row r="8472" spans="1:8">
      <c r="A8472" s="268">
        <v>42357</v>
      </c>
      <c r="B8472" s="269" t="s">
        <v>71</v>
      </c>
      <c r="C8472" s="270">
        <v>0</v>
      </c>
      <c r="D8472" s="270">
        <v>0</v>
      </c>
      <c r="E8472" s="270">
        <v>0</v>
      </c>
      <c r="F8472" s="270">
        <v>0</v>
      </c>
      <c r="G8472" s="270">
        <v>0</v>
      </c>
      <c r="H8472" s="270">
        <v>0</v>
      </c>
    </row>
    <row r="8473" spans="1:8">
      <c r="A8473" s="268">
        <v>42357</v>
      </c>
      <c r="B8473" s="269" t="s">
        <v>206</v>
      </c>
      <c r="C8473" s="270">
        <v>0</v>
      </c>
      <c r="D8473" s="270">
        <v>0</v>
      </c>
      <c r="E8473" s="270">
        <v>0</v>
      </c>
      <c r="F8473" s="270">
        <v>0</v>
      </c>
      <c r="G8473" s="270">
        <v>0</v>
      </c>
      <c r="H8473" s="270">
        <v>0</v>
      </c>
    </row>
    <row r="8474" spans="1:8">
      <c r="A8474" s="268">
        <v>42358</v>
      </c>
      <c r="B8474" s="269" t="s">
        <v>185</v>
      </c>
      <c r="C8474" s="270">
        <v>0</v>
      </c>
      <c r="D8474" s="270">
        <v>0</v>
      </c>
      <c r="E8474" s="270">
        <v>0</v>
      </c>
      <c r="F8474" s="270">
        <v>0</v>
      </c>
      <c r="G8474" s="270">
        <v>0</v>
      </c>
      <c r="H8474" s="270">
        <v>0</v>
      </c>
    </row>
    <row r="8475" spans="1:8">
      <c r="A8475" s="268">
        <v>42358</v>
      </c>
      <c r="B8475" s="269" t="s">
        <v>186</v>
      </c>
      <c r="C8475" s="270">
        <v>0</v>
      </c>
      <c r="D8475" s="270">
        <v>0</v>
      </c>
      <c r="E8475" s="270">
        <v>0</v>
      </c>
      <c r="F8475" s="270">
        <v>0</v>
      </c>
      <c r="G8475" s="270">
        <v>0</v>
      </c>
      <c r="H8475" s="270">
        <v>0</v>
      </c>
    </row>
    <row r="8476" spans="1:8">
      <c r="A8476" s="268">
        <v>42358</v>
      </c>
      <c r="B8476" s="269" t="s">
        <v>187</v>
      </c>
      <c r="C8476" s="270">
        <v>0</v>
      </c>
      <c r="D8476" s="270">
        <v>0</v>
      </c>
      <c r="E8476" s="270">
        <v>0</v>
      </c>
      <c r="F8476" s="270">
        <v>0</v>
      </c>
      <c r="G8476" s="270">
        <v>0</v>
      </c>
      <c r="H8476" s="270">
        <v>0</v>
      </c>
    </row>
    <row r="8477" spans="1:8">
      <c r="A8477" s="268">
        <v>42358</v>
      </c>
      <c r="B8477" s="269" t="s">
        <v>188</v>
      </c>
      <c r="C8477" s="270">
        <v>0</v>
      </c>
      <c r="D8477" s="270">
        <v>0</v>
      </c>
      <c r="E8477" s="270">
        <v>0</v>
      </c>
      <c r="F8477" s="270">
        <v>0</v>
      </c>
      <c r="G8477" s="270">
        <v>0</v>
      </c>
      <c r="H8477" s="270">
        <v>0</v>
      </c>
    </row>
    <row r="8478" spans="1:8">
      <c r="A8478" s="268">
        <v>42358</v>
      </c>
      <c r="B8478" s="269" t="s">
        <v>189</v>
      </c>
      <c r="C8478" s="270">
        <v>0</v>
      </c>
      <c r="D8478" s="270">
        <v>0</v>
      </c>
      <c r="E8478" s="270">
        <v>0</v>
      </c>
      <c r="F8478" s="270">
        <v>0</v>
      </c>
      <c r="G8478" s="270">
        <v>0</v>
      </c>
      <c r="H8478" s="270">
        <v>0</v>
      </c>
    </row>
    <row r="8479" spans="1:8">
      <c r="A8479" s="268">
        <v>42358</v>
      </c>
      <c r="B8479" s="269" t="s">
        <v>190</v>
      </c>
      <c r="C8479" s="270">
        <v>0</v>
      </c>
      <c r="D8479" s="270">
        <v>0</v>
      </c>
      <c r="E8479" s="270">
        <v>0</v>
      </c>
      <c r="F8479" s="270">
        <v>0</v>
      </c>
      <c r="G8479" s="270">
        <v>0</v>
      </c>
      <c r="H8479" s="270">
        <v>0</v>
      </c>
    </row>
    <row r="8480" spans="1:8">
      <c r="A8480" s="268">
        <v>42358</v>
      </c>
      <c r="B8480" s="269" t="s">
        <v>191</v>
      </c>
      <c r="C8480" s="270">
        <v>0</v>
      </c>
      <c r="D8480" s="270">
        <v>0</v>
      </c>
      <c r="E8480" s="270">
        <v>0</v>
      </c>
      <c r="F8480" s="270">
        <v>0</v>
      </c>
      <c r="G8480" s="270">
        <v>0</v>
      </c>
      <c r="H8480" s="270">
        <v>0</v>
      </c>
    </row>
    <row r="8481" spans="1:8">
      <c r="A8481" s="268">
        <v>42358</v>
      </c>
      <c r="B8481" s="269" t="s">
        <v>192</v>
      </c>
      <c r="C8481" s="270">
        <v>6.5900499999999997</v>
      </c>
      <c r="D8481" s="270">
        <v>2.80585</v>
      </c>
      <c r="E8481" s="270">
        <v>0.89929999999999999</v>
      </c>
      <c r="F8481" s="270">
        <v>8.5000000000000006E-2</v>
      </c>
      <c r="G8481" s="270">
        <v>1.1432499999999999</v>
      </c>
      <c r="H8481" s="270">
        <v>11.52345</v>
      </c>
    </row>
    <row r="8482" spans="1:8">
      <c r="A8482" s="268">
        <v>42358</v>
      </c>
      <c r="B8482" s="269" t="s">
        <v>193</v>
      </c>
      <c r="C8482" s="270">
        <v>144.9777</v>
      </c>
      <c r="D8482" s="270">
        <v>61.725299999999997</v>
      </c>
      <c r="E8482" s="270">
        <v>19.784600000000001</v>
      </c>
      <c r="F8482" s="270">
        <v>1.8716999999999999</v>
      </c>
      <c r="G8482" s="270">
        <v>25.148949999999999</v>
      </c>
      <c r="H8482" s="270">
        <v>253.50825</v>
      </c>
    </row>
    <row r="8483" spans="1:8">
      <c r="A8483" s="268">
        <v>42358</v>
      </c>
      <c r="B8483" s="269" t="s">
        <v>65</v>
      </c>
      <c r="C8483" s="270">
        <v>527.19124999999997</v>
      </c>
      <c r="D8483" s="270">
        <v>224.45695000000001</v>
      </c>
      <c r="E8483" s="270">
        <v>71.944000000000003</v>
      </c>
      <c r="F8483" s="270">
        <v>6.8059499999999993</v>
      </c>
      <c r="G8483" s="270">
        <v>91.451499999999996</v>
      </c>
      <c r="H8483" s="270">
        <v>921.84965</v>
      </c>
    </row>
    <row r="8484" spans="1:8">
      <c r="A8484" s="268">
        <v>42358</v>
      </c>
      <c r="B8484" s="269" t="s">
        <v>194</v>
      </c>
      <c r="C8484" s="270">
        <v>1126.8722</v>
      </c>
      <c r="D8484" s="270">
        <v>479.77654999999999</v>
      </c>
      <c r="E8484" s="270">
        <v>153.77945</v>
      </c>
      <c r="F8484" s="270">
        <v>14.547749999999999</v>
      </c>
      <c r="G8484" s="270">
        <v>195.47705000000002</v>
      </c>
      <c r="H8484" s="270">
        <v>1970.4529999999997</v>
      </c>
    </row>
    <row r="8485" spans="1:8">
      <c r="A8485" s="268">
        <v>42358</v>
      </c>
      <c r="B8485" s="269" t="s">
        <v>195</v>
      </c>
      <c r="C8485" s="270">
        <v>1957.19895</v>
      </c>
      <c r="D8485" s="270">
        <v>833.29579999999999</v>
      </c>
      <c r="E8485" s="270">
        <v>267.09125</v>
      </c>
      <c r="F8485" s="270">
        <v>25.267099999999999</v>
      </c>
      <c r="G8485" s="270">
        <v>339.5138</v>
      </c>
      <c r="H8485" s="270">
        <v>3422.3669</v>
      </c>
    </row>
    <row r="8486" spans="1:8">
      <c r="A8486" s="268">
        <v>42358</v>
      </c>
      <c r="B8486" s="269" t="s">
        <v>196</v>
      </c>
      <c r="C8486" s="270">
        <v>3143.3798999999999</v>
      </c>
      <c r="D8486" s="270">
        <v>1338.3233</v>
      </c>
      <c r="E8486" s="270">
        <v>428.96439999999996</v>
      </c>
      <c r="F8486" s="270">
        <v>40.5807</v>
      </c>
      <c r="G8486" s="270">
        <v>545.27924999999993</v>
      </c>
      <c r="H8486" s="270">
        <v>5496.5275500000007</v>
      </c>
    </row>
    <row r="8487" spans="1:8">
      <c r="A8487" s="268">
        <v>42358</v>
      </c>
      <c r="B8487" s="269" t="s">
        <v>197</v>
      </c>
      <c r="C8487" s="270">
        <v>3004.9922499999998</v>
      </c>
      <c r="D8487" s="270">
        <v>1279.4038499999999</v>
      </c>
      <c r="E8487" s="270">
        <v>410.07910000000004</v>
      </c>
      <c r="F8487" s="270">
        <v>38.793999999999997</v>
      </c>
      <c r="G8487" s="270">
        <v>521.27355</v>
      </c>
      <c r="H8487" s="270">
        <v>5254.5427500000005</v>
      </c>
    </row>
    <row r="8488" spans="1:8">
      <c r="A8488" s="268">
        <v>42358</v>
      </c>
      <c r="B8488" s="269" t="s">
        <v>198</v>
      </c>
      <c r="C8488" s="270">
        <v>2227.3842</v>
      </c>
      <c r="D8488" s="270">
        <v>948.3297</v>
      </c>
      <c r="E8488" s="270">
        <v>303.96169999999995</v>
      </c>
      <c r="F8488" s="270">
        <v>28.755499999999998</v>
      </c>
      <c r="G8488" s="270">
        <v>386.38195000000002</v>
      </c>
      <c r="H8488" s="270">
        <v>3894.8130499999997</v>
      </c>
    </row>
    <row r="8489" spans="1:8">
      <c r="A8489" s="268">
        <v>42358</v>
      </c>
      <c r="B8489" s="269" t="s">
        <v>199</v>
      </c>
      <c r="C8489" s="270">
        <v>1377.2881499999999</v>
      </c>
      <c r="D8489" s="270">
        <v>586.39290000000005</v>
      </c>
      <c r="E8489" s="270">
        <v>187.95285000000001</v>
      </c>
      <c r="F8489" s="270">
        <v>17.7803</v>
      </c>
      <c r="G8489" s="270">
        <v>238.91714999999999</v>
      </c>
      <c r="H8489" s="270">
        <v>2408.3313499999999</v>
      </c>
    </row>
    <row r="8490" spans="1:8">
      <c r="A8490" s="268">
        <v>42358</v>
      </c>
      <c r="B8490" s="269" t="s">
        <v>200</v>
      </c>
      <c r="C8490" s="270">
        <v>329.49484999999999</v>
      </c>
      <c r="D8490" s="270">
        <v>140.28569999999999</v>
      </c>
      <c r="E8490" s="270">
        <v>44.964999999999996</v>
      </c>
      <c r="F8490" s="270">
        <v>4.2533999999999992</v>
      </c>
      <c r="G8490" s="270">
        <v>57.157399999999996</v>
      </c>
      <c r="H8490" s="270">
        <v>576.15634999999997</v>
      </c>
    </row>
    <row r="8491" spans="1:8">
      <c r="A8491" s="268">
        <v>42358</v>
      </c>
      <c r="B8491" s="269" t="s">
        <v>201</v>
      </c>
      <c r="C8491" s="270">
        <v>26.359349999999999</v>
      </c>
      <c r="D8491" s="270">
        <v>11.22255</v>
      </c>
      <c r="E8491" s="270">
        <v>3.5972</v>
      </c>
      <c r="F8491" s="270">
        <v>0.34</v>
      </c>
      <c r="G8491" s="270">
        <v>4.5721499999999997</v>
      </c>
      <c r="H8491" s="270">
        <v>46.091249999999995</v>
      </c>
    </row>
    <row r="8492" spans="1:8">
      <c r="A8492" s="268">
        <v>42358</v>
      </c>
      <c r="B8492" s="269" t="s">
        <v>202</v>
      </c>
      <c r="C8492" s="270">
        <v>0</v>
      </c>
      <c r="D8492" s="270">
        <v>0</v>
      </c>
      <c r="E8492" s="270">
        <v>0</v>
      </c>
      <c r="F8492" s="270">
        <v>0</v>
      </c>
      <c r="G8492" s="270">
        <v>0</v>
      </c>
      <c r="H8492" s="270">
        <v>0</v>
      </c>
    </row>
    <row r="8493" spans="1:8">
      <c r="A8493" s="268">
        <v>42358</v>
      </c>
      <c r="B8493" s="269" t="s">
        <v>203</v>
      </c>
      <c r="C8493" s="270">
        <v>0</v>
      </c>
      <c r="D8493" s="270">
        <v>0</v>
      </c>
      <c r="E8493" s="270">
        <v>0</v>
      </c>
      <c r="F8493" s="270">
        <v>0</v>
      </c>
      <c r="G8493" s="270">
        <v>0</v>
      </c>
      <c r="H8493" s="270">
        <v>0</v>
      </c>
    </row>
    <row r="8494" spans="1:8">
      <c r="A8494" s="268">
        <v>42358</v>
      </c>
      <c r="B8494" s="269" t="s">
        <v>204</v>
      </c>
      <c r="C8494" s="270">
        <v>0</v>
      </c>
      <c r="D8494" s="270">
        <v>0</v>
      </c>
      <c r="E8494" s="270">
        <v>0</v>
      </c>
      <c r="F8494" s="270">
        <v>0</v>
      </c>
      <c r="G8494" s="270">
        <v>0</v>
      </c>
      <c r="H8494" s="270">
        <v>0</v>
      </c>
    </row>
    <row r="8495" spans="1:8">
      <c r="A8495" s="268">
        <v>42358</v>
      </c>
      <c r="B8495" s="269" t="s">
        <v>205</v>
      </c>
      <c r="C8495" s="270">
        <v>0</v>
      </c>
      <c r="D8495" s="270">
        <v>0</v>
      </c>
      <c r="E8495" s="270">
        <v>0</v>
      </c>
      <c r="F8495" s="270">
        <v>0</v>
      </c>
      <c r="G8495" s="270">
        <v>0</v>
      </c>
      <c r="H8495" s="270">
        <v>0</v>
      </c>
    </row>
    <row r="8496" spans="1:8">
      <c r="A8496" s="268">
        <v>42358</v>
      </c>
      <c r="B8496" s="269" t="s">
        <v>71</v>
      </c>
      <c r="C8496" s="270">
        <v>0</v>
      </c>
      <c r="D8496" s="270">
        <v>0</v>
      </c>
      <c r="E8496" s="270">
        <v>0</v>
      </c>
      <c r="F8496" s="270">
        <v>0</v>
      </c>
      <c r="G8496" s="270">
        <v>0</v>
      </c>
      <c r="H8496" s="270">
        <v>0</v>
      </c>
    </row>
    <row r="8497" spans="1:8">
      <c r="A8497" s="268">
        <v>42358</v>
      </c>
      <c r="B8497" s="269" t="s">
        <v>206</v>
      </c>
      <c r="C8497" s="270">
        <v>0</v>
      </c>
      <c r="D8497" s="270">
        <v>0</v>
      </c>
      <c r="E8497" s="270">
        <v>0</v>
      </c>
      <c r="F8497" s="270">
        <v>0</v>
      </c>
      <c r="G8497" s="270">
        <v>0</v>
      </c>
      <c r="H8497" s="270">
        <v>0</v>
      </c>
    </row>
    <row r="8498" spans="1:8">
      <c r="A8498" s="268">
        <v>42359</v>
      </c>
      <c r="B8498" s="269" t="s">
        <v>185</v>
      </c>
      <c r="C8498" s="270">
        <v>0</v>
      </c>
      <c r="D8498" s="270">
        <v>0</v>
      </c>
      <c r="E8498" s="270">
        <v>0</v>
      </c>
      <c r="F8498" s="270">
        <v>0</v>
      </c>
      <c r="G8498" s="270">
        <v>0</v>
      </c>
      <c r="H8498" s="270">
        <v>0</v>
      </c>
    </row>
    <row r="8499" spans="1:8">
      <c r="A8499" s="268">
        <v>42359</v>
      </c>
      <c r="B8499" s="269" t="s">
        <v>186</v>
      </c>
      <c r="C8499" s="270">
        <v>0</v>
      </c>
      <c r="D8499" s="270">
        <v>0</v>
      </c>
      <c r="E8499" s="270">
        <v>0</v>
      </c>
      <c r="F8499" s="270">
        <v>0</v>
      </c>
      <c r="G8499" s="270">
        <v>0</v>
      </c>
      <c r="H8499" s="270">
        <v>0</v>
      </c>
    </row>
    <row r="8500" spans="1:8">
      <c r="A8500" s="268">
        <v>42359</v>
      </c>
      <c r="B8500" s="269" t="s">
        <v>187</v>
      </c>
      <c r="C8500" s="270">
        <v>0</v>
      </c>
      <c r="D8500" s="270">
        <v>0</v>
      </c>
      <c r="E8500" s="270">
        <v>0</v>
      </c>
      <c r="F8500" s="270">
        <v>0</v>
      </c>
      <c r="G8500" s="270">
        <v>0</v>
      </c>
      <c r="H8500" s="270">
        <v>0</v>
      </c>
    </row>
    <row r="8501" spans="1:8">
      <c r="A8501" s="268">
        <v>42359</v>
      </c>
      <c r="B8501" s="269" t="s">
        <v>188</v>
      </c>
      <c r="C8501" s="270">
        <v>0</v>
      </c>
      <c r="D8501" s="270">
        <v>0</v>
      </c>
      <c r="E8501" s="270">
        <v>0</v>
      </c>
      <c r="F8501" s="270">
        <v>0</v>
      </c>
      <c r="G8501" s="270">
        <v>0</v>
      </c>
      <c r="H8501" s="270">
        <v>0</v>
      </c>
    </row>
    <row r="8502" spans="1:8">
      <c r="A8502" s="268">
        <v>42359</v>
      </c>
      <c r="B8502" s="269" t="s">
        <v>189</v>
      </c>
      <c r="C8502" s="270">
        <v>0</v>
      </c>
      <c r="D8502" s="270">
        <v>0</v>
      </c>
      <c r="E8502" s="270">
        <v>0</v>
      </c>
      <c r="F8502" s="270">
        <v>0</v>
      </c>
      <c r="G8502" s="270">
        <v>0</v>
      </c>
      <c r="H8502" s="270">
        <v>0</v>
      </c>
    </row>
    <row r="8503" spans="1:8">
      <c r="A8503" s="268">
        <v>42359</v>
      </c>
      <c r="B8503" s="269" t="s">
        <v>190</v>
      </c>
      <c r="C8503" s="270">
        <v>0</v>
      </c>
      <c r="D8503" s="270">
        <v>0</v>
      </c>
      <c r="E8503" s="270">
        <v>0</v>
      </c>
      <c r="F8503" s="270">
        <v>0</v>
      </c>
      <c r="G8503" s="270">
        <v>0</v>
      </c>
      <c r="H8503" s="270">
        <v>0</v>
      </c>
    </row>
    <row r="8504" spans="1:8">
      <c r="A8504" s="268">
        <v>42359</v>
      </c>
      <c r="B8504" s="269" t="s">
        <v>191</v>
      </c>
      <c r="C8504" s="270">
        <v>0</v>
      </c>
      <c r="D8504" s="270">
        <v>0</v>
      </c>
      <c r="E8504" s="270">
        <v>0</v>
      </c>
      <c r="F8504" s="270">
        <v>0</v>
      </c>
      <c r="G8504" s="270">
        <v>0</v>
      </c>
      <c r="H8504" s="270">
        <v>0</v>
      </c>
    </row>
    <row r="8505" spans="1:8">
      <c r="A8505" s="268">
        <v>42359</v>
      </c>
      <c r="B8505" s="269" t="s">
        <v>192</v>
      </c>
      <c r="C8505" s="270">
        <v>6.5900499999999997</v>
      </c>
      <c r="D8505" s="270">
        <v>2.80585</v>
      </c>
      <c r="E8505" s="270">
        <v>0.89929999999999999</v>
      </c>
      <c r="F8505" s="270">
        <v>8.5000000000000006E-2</v>
      </c>
      <c r="G8505" s="270">
        <v>1.1432499999999999</v>
      </c>
      <c r="H8505" s="270">
        <v>11.52345</v>
      </c>
    </row>
    <row r="8506" spans="1:8">
      <c r="A8506" s="268">
        <v>42359</v>
      </c>
      <c r="B8506" s="269" t="s">
        <v>193</v>
      </c>
      <c r="C8506" s="270">
        <v>500.83190000000002</v>
      </c>
      <c r="D8506" s="270">
        <v>213.23355000000001</v>
      </c>
      <c r="E8506" s="270">
        <v>68.346800000000002</v>
      </c>
      <c r="F8506" s="270">
        <v>6.4659500000000003</v>
      </c>
      <c r="G8506" s="270">
        <v>86.878499999999988</v>
      </c>
      <c r="H8506" s="270">
        <v>875.75669999999991</v>
      </c>
    </row>
    <row r="8507" spans="1:8">
      <c r="A8507" s="268">
        <v>42359</v>
      </c>
      <c r="B8507" s="269" t="s">
        <v>65</v>
      </c>
      <c r="C8507" s="270">
        <v>1179.5908999999999</v>
      </c>
      <c r="D8507" s="270">
        <v>502.22165000000001</v>
      </c>
      <c r="E8507" s="270">
        <v>160.97385</v>
      </c>
      <c r="F8507" s="270">
        <v>15.2286</v>
      </c>
      <c r="G8507" s="270">
        <v>204.62219999999999</v>
      </c>
      <c r="H8507" s="270">
        <v>2062.6372000000001</v>
      </c>
    </row>
    <row r="8508" spans="1:8">
      <c r="A8508" s="268">
        <v>42359</v>
      </c>
      <c r="B8508" s="269" t="s">
        <v>194</v>
      </c>
      <c r="C8508" s="270">
        <v>1871.5300000000002</v>
      </c>
      <c r="D8508" s="270">
        <v>796.82145000000003</v>
      </c>
      <c r="E8508" s="270">
        <v>255.40035</v>
      </c>
      <c r="F8508" s="270">
        <v>24.161249999999999</v>
      </c>
      <c r="G8508" s="270">
        <v>324.6524</v>
      </c>
      <c r="H8508" s="270">
        <v>3272.5654500000001</v>
      </c>
    </row>
    <row r="8509" spans="1:8">
      <c r="A8509" s="268">
        <v>42359</v>
      </c>
      <c r="B8509" s="269" t="s">
        <v>195</v>
      </c>
      <c r="C8509" s="270">
        <v>3189.5085499999996</v>
      </c>
      <c r="D8509" s="270">
        <v>1357.9634000000001</v>
      </c>
      <c r="E8509" s="270">
        <v>435.2595</v>
      </c>
      <c r="F8509" s="270">
        <v>41.176549999999999</v>
      </c>
      <c r="G8509" s="270">
        <v>553.28115000000003</v>
      </c>
      <c r="H8509" s="270">
        <v>5577.1891499999992</v>
      </c>
    </row>
    <row r="8510" spans="1:8">
      <c r="A8510" s="268">
        <v>42359</v>
      </c>
      <c r="B8510" s="269" t="s">
        <v>196</v>
      </c>
      <c r="C8510" s="270">
        <v>2398.7212500000001</v>
      </c>
      <c r="D8510" s="270">
        <v>1021.2783999999999</v>
      </c>
      <c r="E8510" s="270">
        <v>327.34350000000001</v>
      </c>
      <c r="F8510" s="270">
        <v>30.967200000000002</v>
      </c>
      <c r="G8510" s="270">
        <v>416.10390000000001</v>
      </c>
      <c r="H8510" s="270">
        <v>4194.4142499999998</v>
      </c>
    </row>
    <row r="8511" spans="1:8">
      <c r="A8511" s="268">
        <v>42359</v>
      </c>
      <c r="B8511" s="269" t="s">
        <v>197</v>
      </c>
      <c r="C8511" s="270">
        <v>1904.4793999999997</v>
      </c>
      <c r="D8511" s="270">
        <v>810.84985000000006</v>
      </c>
      <c r="E8511" s="270">
        <v>259.89685000000003</v>
      </c>
      <c r="F8511" s="270">
        <v>24.5871</v>
      </c>
      <c r="G8511" s="270">
        <v>330.36865</v>
      </c>
      <c r="H8511" s="270">
        <v>3330.1818499999999</v>
      </c>
    </row>
    <row r="8512" spans="1:8">
      <c r="A8512" s="268">
        <v>42359</v>
      </c>
      <c r="B8512" s="269" t="s">
        <v>198</v>
      </c>
      <c r="C8512" s="270">
        <v>1054.3833500000001</v>
      </c>
      <c r="D8512" s="270">
        <v>448.91390000000001</v>
      </c>
      <c r="E8512" s="270">
        <v>143.88714999999999</v>
      </c>
      <c r="F8512" s="270">
        <v>13.611899999999999</v>
      </c>
      <c r="G8512" s="270">
        <v>182.90299999999999</v>
      </c>
      <c r="H8512" s="270">
        <v>1843.6993</v>
      </c>
    </row>
    <row r="8513" spans="1:8">
      <c r="A8513" s="268">
        <v>42359</v>
      </c>
      <c r="B8513" s="269" t="s">
        <v>199</v>
      </c>
      <c r="C8513" s="270">
        <v>533.78129999999999</v>
      </c>
      <c r="D8513" s="270">
        <v>227.2628</v>
      </c>
      <c r="E8513" s="270">
        <v>72.843299999999999</v>
      </c>
      <c r="F8513" s="270">
        <v>6.8909499999999992</v>
      </c>
      <c r="G8513" s="270">
        <v>92.594750000000005</v>
      </c>
      <c r="H8513" s="270">
        <v>933.37310000000002</v>
      </c>
    </row>
    <row r="8514" spans="1:8">
      <c r="A8514" s="268">
        <v>42359</v>
      </c>
      <c r="B8514" s="269" t="s">
        <v>200</v>
      </c>
      <c r="C8514" s="270">
        <v>158.15780000000001</v>
      </c>
      <c r="D8514" s="270">
        <v>67.337000000000003</v>
      </c>
      <c r="E8514" s="270">
        <v>21.583199999999998</v>
      </c>
      <c r="F8514" s="270">
        <v>2.0417000000000001</v>
      </c>
      <c r="G8514" s="270">
        <v>27.435449999999999</v>
      </c>
      <c r="H8514" s="270">
        <v>276.55514999999997</v>
      </c>
    </row>
    <row r="8515" spans="1:8">
      <c r="A8515" s="268">
        <v>42359</v>
      </c>
      <c r="B8515" s="269" t="s">
        <v>201</v>
      </c>
      <c r="C8515" s="270">
        <v>26.359349999999999</v>
      </c>
      <c r="D8515" s="270">
        <v>11.22255</v>
      </c>
      <c r="E8515" s="270">
        <v>3.5972</v>
      </c>
      <c r="F8515" s="270">
        <v>0.34</v>
      </c>
      <c r="G8515" s="270">
        <v>4.5721499999999997</v>
      </c>
      <c r="H8515" s="270">
        <v>46.091249999999995</v>
      </c>
    </row>
    <row r="8516" spans="1:8">
      <c r="A8516" s="268">
        <v>42359</v>
      </c>
      <c r="B8516" s="269" t="s">
        <v>202</v>
      </c>
      <c r="C8516" s="270">
        <v>0</v>
      </c>
      <c r="D8516" s="270">
        <v>0</v>
      </c>
      <c r="E8516" s="270">
        <v>0</v>
      </c>
      <c r="F8516" s="270">
        <v>0</v>
      </c>
      <c r="G8516" s="270">
        <v>0</v>
      </c>
      <c r="H8516" s="270">
        <v>0</v>
      </c>
    </row>
    <row r="8517" spans="1:8">
      <c r="A8517" s="268">
        <v>42359</v>
      </c>
      <c r="B8517" s="269" t="s">
        <v>203</v>
      </c>
      <c r="C8517" s="270">
        <v>6.5900499999999997</v>
      </c>
      <c r="D8517" s="270">
        <v>2.80585</v>
      </c>
      <c r="E8517" s="270">
        <v>0.89929999999999999</v>
      </c>
      <c r="F8517" s="270">
        <v>8.5000000000000006E-2</v>
      </c>
      <c r="G8517" s="270">
        <v>1.1432499999999999</v>
      </c>
      <c r="H8517" s="270">
        <v>11.52345</v>
      </c>
    </row>
    <row r="8518" spans="1:8">
      <c r="A8518" s="268">
        <v>42359</v>
      </c>
      <c r="B8518" s="269" t="s">
        <v>204</v>
      </c>
      <c r="C8518" s="270">
        <v>6.5900499999999997</v>
      </c>
      <c r="D8518" s="270">
        <v>2.80585</v>
      </c>
      <c r="E8518" s="270">
        <v>0.89929999999999999</v>
      </c>
      <c r="F8518" s="270">
        <v>8.5000000000000006E-2</v>
      </c>
      <c r="G8518" s="270">
        <v>1.1432499999999999</v>
      </c>
      <c r="H8518" s="270">
        <v>11.52345</v>
      </c>
    </row>
    <row r="8519" spans="1:8">
      <c r="A8519" s="268">
        <v>42359</v>
      </c>
      <c r="B8519" s="269" t="s">
        <v>205</v>
      </c>
      <c r="C8519" s="270">
        <v>6.5900499999999997</v>
      </c>
      <c r="D8519" s="270">
        <v>2.80585</v>
      </c>
      <c r="E8519" s="270">
        <v>0.89929999999999999</v>
      </c>
      <c r="F8519" s="270">
        <v>8.5000000000000006E-2</v>
      </c>
      <c r="G8519" s="270">
        <v>1.1432499999999999</v>
      </c>
      <c r="H8519" s="270">
        <v>11.52345</v>
      </c>
    </row>
    <row r="8520" spans="1:8">
      <c r="A8520" s="268">
        <v>42359</v>
      </c>
      <c r="B8520" s="269" t="s">
        <v>71</v>
      </c>
      <c r="C8520" s="270">
        <v>6.5900499999999997</v>
      </c>
      <c r="D8520" s="270">
        <v>2.80585</v>
      </c>
      <c r="E8520" s="270">
        <v>0.89929999999999999</v>
      </c>
      <c r="F8520" s="270">
        <v>8.5000000000000006E-2</v>
      </c>
      <c r="G8520" s="270">
        <v>1.1432499999999999</v>
      </c>
      <c r="H8520" s="270">
        <v>11.52345</v>
      </c>
    </row>
    <row r="8521" spans="1:8">
      <c r="A8521" s="268">
        <v>42359</v>
      </c>
      <c r="B8521" s="269" t="s">
        <v>206</v>
      </c>
      <c r="C8521" s="270">
        <v>0</v>
      </c>
      <c r="D8521" s="270">
        <v>0</v>
      </c>
      <c r="E8521" s="270">
        <v>0</v>
      </c>
      <c r="F8521" s="270">
        <v>0</v>
      </c>
      <c r="G8521" s="270">
        <v>0</v>
      </c>
      <c r="H8521" s="270">
        <v>0</v>
      </c>
    </row>
    <row r="8522" spans="1:8">
      <c r="A8522" s="268">
        <v>42360</v>
      </c>
      <c r="B8522" s="269" t="s">
        <v>185</v>
      </c>
      <c r="C8522" s="270">
        <v>0</v>
      </c>
      <c r="D8522" s="270">
        <v>0</v>
      </c>
      <c r="E8522" s="270">
        <v>0</v>
      </c>
      <c r="F8522" s="270">
        <v>0</v>
      </c>
      <c r="G8522" s="270">
        <v>0</v>
      </c>
      <c r="H8522" s="270">
        <v>0</v>
      </c>
    </row>
    <row r="8523" spans="1:8">
      <c r="A8523" s="268">
        <v>42360</v>
      </c>
      <c r="B8523" s="269" t="s">
        <v>186</v>
      </c>
      <c r="C8523" s="270">
        <v>0</v>
      </c>
      <c r="D8523" s="270">
        <v>0</v>
      </c>
      <c r="E8523" s="270">
        <v>0</v>
      </c>
      <c r="F8523" s="270">
        <v>0</v>
      </c>
      <c r="G8523" s="270">
        <v>0</v>
      </c>
      <c r="H8523" s="270">
        <v>0</v>
      </c>
    </row>
    <row r="8524" spans="1:8">
      <c r="A8524" s="268">
        <v>42360</v>
      </c>
      <c r="B8524" s="269" t="s">
        <v>187</v>
      </c>
      <c r="C8524" s="270">
        <v>0</v>
      </c>
      <c r="D8524" s="270">
        <v>0</v>
      </c>
      <c r="E8524" s="270">
        <v>0</v>
      </c>
      <c r="F8524" s="270">
        <v>0</v>
      </c>
      <c r="G8524" s="270">
        <v>0</v>
      </c>
      <c r="H8524" s="270">
        <v>0</v>
      </c>
    </row>
    <row r="8525" spans="1:8">
      <c r="A8525" s="268">
        <v>42360</v>
      </c>
      <c r="B8525" s="269" t="s">
        <v>188</v>
      </c>
      <c r="C8525" s="270">
        <v>0</v>
      </c>
      <c r="D8525" s="270">
        <v>0</v>
      </c>
      <c r="E8525" s="270">
        <v>0</v>
      </c>
      <c r="F8525" s="270">
        <v>0</v>
      </c>
      <c r="G8525" s="270">
        <v>0</v>
      </c>
      <c r="H8525" s="270">
        <v>0</v>
      </c>
    </row>
    <row r="8526" spans="1:8">
      <c r="A8526" s="268">
        <v>42360</v>
      </c>
      <c r="B8526" s="269" t="s">
        <v>189</v>
      </c>
      <c r="C8526" s="270">
        <v>0</v>
      </c>
      <c r="D8526" s="270">
        <v>0</v>
      </c>
      <c r="E8526" s="270">
        <v>0</v>
      </c>
      <c r="F8526" s="270">
        <v>0</v>
      </c>
      <c r="G8526" s="270">
        <v>0</v>
      </c>
      <c r="H8526" s="270">
        <v>0</v>
      </c>
    </row>
    <row r="8527" spans="1:8">
      <c r="A8527" s="268">
        <v>42360</v>
      </c>
      <c r="B8527" s="269" t="s">
        <v>190</v>
      </c>
      <c r="C8527" s="270">
        <v>0</v>
      </c>
      <c r="D8527" s="270">
        <v>0</v>
      </c>
      <c r="E8527" s="270">
        <v>0</v>
      </c>
      <c r="F8527" s="270">
        <v>0</v>
      </c>
      <c r="G8527" s="270">
        <v>0</v>
      </c>
      <c r="H8527" s="270">
        <v>0</v>
      </c>
    </row>
    <row r="8528" spans="1:8">
      <c r="A8528" s="268">
        <v>42360</v>
      </c>
      <c r="B8528" s="269" t="s">
        <v>191</v>
      </c>
      <c r="C8528" s="270">
        <v>0</v>
      </c>
      <c r="D8528" s="270">
        <v>0</v>
      </c>
      <c r="E8528" s="270">
        <v>0</v>
      </c>
      <c r="F8528" s="270">
        <v>0</v>
      </c>
      <c r="G8528" s="270">
        <v>0</v>
      </c>
      <c r="H8528" s="270">
        <v>0</v>
      </c>
    </row>
    <row r="8529" spans="1:8">
      <c r="A8529" s="268">
        <v>42360</v>
      </c>
      <c r="B8529" s="269" t="s">
        <v>192</v>
      </c>
      <c r="C8529" s="270">
        <v>0</v>
      </c>
      <c r="D8529" s="270">
        <v>0</v>
      </c>
      <c r="E8529" s="270">
        <v>0</v>
      </c>
      <c r="F8529" s="270">
        <v>0</v>
      </c>
      <c r="G8529" s="270">
        <v>0</v>
      </c>
      <c r="H8529" s="270">
        <v>0</v>
      </c>
    </row>
    <row r="8530" spans="1:8">
      <c r="A8530" s="268">
        <v>42360</v>
      </c>
      <c r="B8530" s="269" t="s">
        <v>193</v>
      </c>
      <c r="C8530" s="270">
        <v>13.180099999999999</v>
      </c>
      <c r="D8530" s="270">
        <v>5.6116999999999999</v>
      </c>
      <c r="E8530" s="270">
        <v>1.7986</v>
      </c>
      <c r="F8530" s="270">
        <v>0.17</v>
      </c>
      <c r="G8530" s="270">
        <v>2.2864999999999998</v>
      </c>
      <c r="H8530" s="270">
        <v>23.046900000000001</v>
      </c>
    </row>
    <row r="8531" spans="1:8">
      <c r="A8531" s="268">
        <v>42360</v>
      </c>
      <c r="B8531" s="269" t="s">
        <v>65</v>
      </c>
      <c r="C8531" s="270">
        <v>105.43825</v>
      </c>
      <c r="D8531" s="270">
        <v>44.89105</v>
      </c>
      <c r="E8531" s="270">
        <v>14.3888</v>
      </c>
      <c r="F8531" s="270">
        <v>1.3608499999999999</v>
      </c>
      <c r="G8531" s="270">
        <v>18.290299999999998</v>
      </c>
      <c r="H8531" s="270">
        <v>184.36924999999999</v>
      </c>
    </row>
    <row r="8532" spans="1:8">
      <c r="A8532" s="268">
        <v>42360</v>
      </c>
      <c r="B8532" s="269" t="s">
        <v>194</v>
      </c>
      <c r="C8532" s="270">
        <v>329.49484999999999</v>
      </c>
      <c r="D8532" s="270">
        <v>140.28569999999999</v>
      </c>
      <c r="E8532" s="270">
        <v>44.964999999999996</v>
      </c>
      <c r="F8532" s="270">
        <v>4.2533999999999992</v>
      </c>
      <c r="G8532" s="270">
        <v>57.157399999999996</v>
      </c>
      <c r="H8532" s="270">
        <v>576.15634999999997</v>
      </c>
    </row>
    <row r="8533" spans="1:8">
      <c r="A8533" s="268">
        <v>42360</v>
      </c>
      <c r="B8533" s="269" t="s">
        <v>195</v>
      </c>
      <c r="C8533" s="270">
        <v>612.86019999999996</v>
      </c>
      <c r="D8533" s="270">
        <v>260.93130000000002</v>
      </c>
      <c r="E8533" s="270">
        <v>83.634900000000002</v>
      </c>
      <c r="F8533" s="270">
        <v>7.9117999999999995</v>
      </c>
      <c r="G8533" s="270">
        <v>106.31204999999999</v>
      </c>
      <c r="H8533" s="270">
        <v>1071.6502500000001</v>
      </c>
    </row>
    <row r="8534" spans="1:8">
      <c r="A8534" s="268">
        <v>42360</v>
      </c>
      <c r="B8534" s="269" t="s">
        <v>196</v>
      </c>
      <c r="C8534" s="270">
        <v>612.86019999999996</v>
      </c>
      <c r="D8534" s="270">
        <v>260.93130000000002</v>
      </c>
      <c r="E8534" s="270">
        <v>83.634900000000002</v>
      </c>
      <c r="F8534" s="270">
        <v>7.9117999999999995</v>
      </c>
      <c r="G8534" s="270">
        <v>106.31204999999999</v>
      </c>
      <c r="H8534" s="270">
        <v>1071.6502500000001</v>
      </c>
    </row>
    <row r="8535" spans="1:8">
      <c r="A8535" s="268">
        <v>42360</v>
      </c>
      <c r="B8535" s="269" t="s">
        <v>197</v>
      </c>
      <c r="C8535" s="270">
        <v>764.42795000000001</v>
      </c>
      <c r="D8535" s="270">
        <v>325.46244999999999</v>
      </c>
      <c r="E8535" s="270">
        <v>104.31795</v>
      </c>
      <c r="F8535" s="270">
        <v>9.8684999999999992</v>
      </c>
      <c r="G8535" s="270">
        <v>132.60424999999998</v>
      </c>
      <c r="H8535" s="270">
        <v>1336.6810999999998</v>
      </c>
    </row>
    <row r="8536" spans="1:8">
      <c r="A8536" s="268">
        <v>42360</v>
      </c>
      <c r="B8536" s="269" t="s">
        <v>198</v>
      </c>
      <c r="C8536" s="270">
        <v>514.01200000000006</v>
      </c>
      <c r="D8536" s="270">
        <v>218.84524999999996</v>
      </c>
      <c r="E8536" s="270">
        <v>70.145399999999995</v>
      </c>
      <c r="F8536" s="270">
        <v>6.6359500000000002</v>
      </c>
      <c r="G8536" s="270">
        <v>89.165000000000006</v>
      </c>
      <c r="H8536" s="270">
        <v>898.80359999999996</v>
      </c>
    </row>
    <row r="8537" spans="1:8">
      <c r="A8537" s="268">
        <v>42360</v>
      </c>
      <c r="B8537" s="269" t="s">
        <v>199</v>
      </c>
      <c r="C8537" s="270">
        <v>395.39364999999998</v>
      </c>
      <c r="D8537" s="270">
        <v>168.3425</v>
      </c>
      <c r="E8537" s="270">
        <v>53.957999999999998</v>
      </c>
      <c r="F8537" s="270">
        <v>5.1042499999999995</v>
      </c>
      <c r="G8537" s="270">
        <v>68.588199999999986</v>
      </c>
      <c r="H8537" s="270">
        <v>691.38660000000004</v>
      </c>
    </row>
    <row r="8538" spans="1:8">
      <c r="A8538" s="268">
        <v>42360</v>
      </c>
      <c r="B8538" s="269" t="s">
        <v>200</v>
      </c>
      <c r="C8538" s="270">
        <v>125.2084</v>
      </c>
      <c r="D8538" s="270">
        <v>53.308599999999998</v>
      </c>
      <c r="E8538" s="270">
        <v>17.0867</v>
      </c>
      <c r="F8538" s="270">
        <v>1.6166999999999998</v>
      </c>
      <c r="G8538" s="270">
        <v>21.720050000000001</v>
      </c>
      <c r="H8538" s="270">
        <v>218.94045</v>
      </c>
    </row>
    <row r="8539" spans="1:8">
      <c r="A8539" s="268">
        <v>42360</v>
      </c>
      <c r="B8539" s="269" t="s">
        <v>201</v>
      </c>
      <c r="C8539" s="270">
        <v>0</v>
      </c>
      <c r="D8539" s="270">
        <v>0</v>
      </c>
      <c r="E8539" s="270">
        <v>0</v>
      </c>
      <c r="F8539" s="270">
        <v>0</v>
      </c>
      <c r="G8539" s="270">
        <v>0</v>
      </c>
      <c r="H8539" s="270">
        <v>0</v>
      </c>
    </row>
    <row r="8540" spans="1:8">
      <c r="A8540" s="268">
        <v>42360</v>
      </c>
      <c r="B8540" s="269" t="s">
        <v>202</v>
      </c>
      <c r="C8540" s="270">
        <v>0</v>
      </c>
      <c r="D8540" s="270">
        <v>0</v>
      </c>
      <c r="E8540" s="270">
        <v>0</v>
      </c>
      <c r="F8540" s="270">
        <v>0</v>
      </c>
      <c r="G8540" s="270">
        <v>0</v>
      </c>
      <c r="H8540" s="270">
        <v>0</v>
      </c>
    </row>
    <row r="8541" spans="1:8">
      <c r="A8541" s="268">
        <v>42360</v>
      </c>
      <c r="B8541" s="269" t="s">
        <v>203</v>
      </c>
      <c r="C8541" s="270">
        <v>0</v>
      </c>
      <c r="D8541" s="270">
        <v>0</v>
      </c>
      <c r="E8541" s="270">
        <v>0</v>
      </c>
      <c r="F8541" s="270">
        <v>0</v>
      </c>
      <c r="G8541" s="270">
        <v>0</v>
      </c>
      <c r="H8541" s="270">
        <v>0</v>
      </c>
    </row>
    <row r="8542" spans="1:8">
      <c r="A8542" s="268">
        <v>42360</v>
      </c>
      <c r="B8542" s="269" t="s">
        <v>204</v>
      </c>
      <c r="C8542" s="270">
        <v>0</v>
      </c>
      <c r="D8542" s="270">
        <v>0</v>
      </c>
      <c r="E8542" s="270">
        <v>0</v>
      </c>
      <c r="F8542" s="270">
        <v>0</v>
      </c>
      <c r="G8542" s="270">
        <v>0</v>
      </c>
      <c r="H8542" s="270">
        <v>0</v>
      </c>
    </row>
    <row r="8543" spans="1:8">
      <c r="A8543" s="268">
        <v>42360</v>
      </c>
      <c r="B8543" s="269" t="s">
        <v>205</v>
      </c>
      <c r="C8543" s="270">
        <v>0</v>
      </c>
      <c r="D8543" s="270">
        <v>0</v>
      </c>
      <c r="E8543" s="270">
        <v>0</v>
      </c>
      <c r="F8543" s="270">
        <v>0</v>
      </c>
      <c r="G8543" s="270">
        <v>0</v>
      </c>
      <c r="H8543" s="270">
        <v>0</v>
      </c>
    </row>
    <row r="8544" spans="1:8">
      <c r="A8544" s="268">
        <v>42360</v>
      </c>
      <c r="B8544" s="269" t="s">
        <v>71</v>
      </c>
      <c r="C8544" s="270">
        <v>0</v>
      </c>
      <c r="D8544" s="270">
        <v>0</v>
      </c>
      <c r="E8544" s="270">
        <v>0</v>
      </c>
      <c r="F8544" s="270">
        <v>0</v>
      </c>
      <c r="G8544" s="270">
        <v>0</v>
      </c>
      <c r="H8544" s="270">
        <v>0</v>
      </c>
    </row>
    <row r="8545" spans="1:8">
      <c r="A8545" s="268">
        <v>42360</v>
      </c>
      <c r="B8545" s="269" t="s">
        <v>206</v>
      </c>
      <c r="C8545" s="270">
        <v>0</v>
      </c>
      <c r="D8545" s="270">
        <v>0</v>
      </c>
      <c r="E8545" s="270">
        <v>0</v>
      </c>
      <c r="F8545" s="270">
        <v>0</v>
      </c>
      <c r="G8545" s="270">
        <v>0</v>
      </c>
      <c r="H8545" s="270">
        <v>0</v>
      </c>
    </row>
    <row r="8546" spans="1:8">
      <c r="A8546" s="268">
        <v>42361</v>
      </c>
      <c r="B8546" s="269" t="s">
        <v>185</v>
      </c>
      <c r="C8546" s="270">
        <v>0</v>
      </c>
      <c r="D8546" s="270">
        <v>0</v>
      </c>
      <c r="E8546" s="270">
        <v>0</v>
      </c>
      <c r="F8546" s="270">
        <v>0</v>
      </c>
      <c r="G8546" s="270">
        <v>0</v>
      </c>
      <c r="H8546" s="270">
        <v>0</v>
      </c>
    </row>
    <row r="8547" spans="1:8">
      <c r="A8547" s="268">
        <v>42361</v>
      </c>
      <c r="B8547" s="269" t="s">
        <v>186</v>
      </c>
      <c r="C8547" s="270">
        <v>0</v>
      </c>
      <c r="D8547" s="270">
        <v>0</v>
      </c>
      <c r="E8547" s="270">
        <v>0</v>
      </c>
      <c r="F8547" s="270">
        <v>0</v>
      </c>
      <c r="G8547" s="270">
        <v>0</v>
      </c>
      <c r="H8547" s="270">
        <v>0</v>
      </c>
    </row>
    <row r="8548" spans="1:8">
      <c r="A8548" s="268">
        <v>42361</v>
      </c>
      <c r="B8548" s="269" t="s">
        <v>187</v>
      </c>
      <c r="C8548" s="270">
        <v>0</v>
      </c>
      <c r="D8548" s="270">
        <v>0</v>
      </c>
      <c r="E8548" s="270">
        <v>0</v>
      </c>
      <c r="F8548" s="270">
        <v>0</v>
      </c>
      <c r="G8548" s="270">
        <v>0</v>
      </c>
      <c r="H8548" s="270">
        <v>0</v>
      </c>
    </row>
    <row r="8549" spans="1:8">
      <c r="A8549" s="268">
        <v>42361</v>
      </c>
      <c r="B8549" s="269" t="s">
        <v>188</v>
      </c>
      <c r="C8549" s="270">
        <v>0</v>
      </c>
      <c r="D8549" s="270">
        <v>0</v>
      </c>
      <c r="E8549" s="270">
        <v>0</v>
      </c>
      <c r="F8549" s="270">
        <v>0</v>
      </c>
      <c r="G8549" s="270">
        <v>0</v>
      </c>
      <c r="H8549" s="270">
        <v>0</v>
      </c>
    </row>
    <row r="8550" spans="1:8">
      <c r="A8550" s="268">
        <v>42361</v>
      </c>
      <c r="B8550" s="269" t="s">
        <v>189</v>
      </c>
      <c r="C8550" s="270">
        <v>0</v>
      </c>
      <c r="D8550" s="270">
        <v>0</v>
      </c>
      <c r="E8550" s="270">
        <v>0</v>
      </c>
      <c r="F8550" s="270">
        <v>0</v>
      </c>
      <c r="G8550" s="270">
        <v>0</v>
      </c>
      <c r="H8550" s="270">
        <v>0</v>
      </c>
    </row>
    <row r="8551" spans="1:8">
      <c r="A8551" s="268">
        <v>42361</v>
      </c>
      <c r="B8551" s="269" t="s">
        <v>190</v>
      </c>
      <c r="C8551" s="270">
        <v>0</v>
      </c>
      <c r="D8551" s="270">
        <v>0</v>
      </c>
      <c r="E8551" s="270">
        <v>0</v>
      </c>
      <c r="F8551" s="270">
        <v>0</v>
      </c>
      <c r="G8551" s="270">
        <v>0</v>
      </c>
      <c r="H8551" s="270">
        <v>0</v>
      </c>
    </row>
    <row r="8552" spans="1:8">
      <c r="A8552" s="268">
        <v>42361</v>
      </c>
      <c r="B8552" s="269" t="s">
        <v>191</v>
      </c>
      <c r="C8552" s="270">
        <v>0</v>
      </c>
      <c r="D8552" s="270">
        <v>0</v>
      </c>
      <c r="E8552" s="270">
        <v>0</v>
      </c>
      <c r="F8552" s="270">
        <v>0</v>
      </c>
      <c r="G8552" s="270">
        <v>0</v>
      </c>
      <c r="H8552" s="270">
        <v>0</v>
      </c>
    </row>
    <row r="8553" spans="1:8">
      <c r="A8553" s="268">
        <v>42361</v>
      </c>
      <c r="B8553" s="269" t="s">
        <v>192</v>
      </c>
      <c r="C8553" s="270">
        <v>0</v>
      </c>
      <c r="D8553" s="270">
        <v>0</v>
      </c>
      <c r="E8553" s="270">
        <v>0</v>
      </c>
      <c r="F8553" s="270">
        <v>0</v>
      </c>
      <c r="G8553" s="270">
        <v>0</v>
      </c>
      <c r="H8553" s="270">
        <v>0</v>
      </c>
    </row>
    <row r="8554" spans="1:8">
      <c r="A8554" s="268">
        <v>42361</v>
      </c>
      <c r="B8554" s="269" t="s">
        <v>193</v>
      </c>
      <c r="C8554" s="270">
        <v>46.1295</v>
      </c>
      <c r="D8554" s="270">
        <v>19.6401</v>
      </c>
      <c r="E8554" s="270">
        <v>6.2950999999999997</v>
      </c>
      <c r="F8554" s="270">
        <v>0.59584999999999999</v>
      </c>
      <c r="G8554" s="270">
        <v>8.0018999999999991</v>
      </c>
      <c r="H8554" s="270">
        <v>80.662450000000007</v>
      </c>
    </row>
    <row r="8555" spans="1:8">
      <c r="A8555" s="268">
        <v>42361</v>
      </c>
      <c r="B8555" s="269" t="s">
        <v>65</v>
      </c>
      <c r="C8555" s="270">
        <v>257.00600000000003</v>
      </c>
      <c r="D8555" s="270">
        <v>109.42305</v>
      </c>
      <c r="E8555" s="270">
        <v>35.072699999999998</v>
      </c>
      <c r="F8555" s="270">
        <v>3.3175499999999998</v>
      </c>
      <c r="G8555" s="270">
        <v>44.582500000000003</v>
      </c>
      <c r="H8555" s="270">
        <v>449.40180000000004</v>
      </c>
    </row>
    <row r="8556" spans="1:8">
      <c r="A8556" s="268">
        <v>42361</v>
      </c>
      <c r="B8556" s="269" t="s">
        <v>194</v>
      </c>
      <c r="C8556" s="270">
        <v>1034.6132</v>
      </c>
      <c r="D8556" s="270">
        <v>440.49635000000001</v>
      </c>
      <c r="E8556" s="270">
        <v>141.18924999999999</v>
      </c>
      <c r="F8556" s="270">
        <v>13.3569</v>
      </c>
      <c r="G8556" s="270">
        <v>179.47325000000001</v>
      </c>
      <c r="H8556" s="270">
        <v>1809.12895</v>
      </c>
    </row>
    <row r="8557" spans="1:8">
      <c r="A8557" s="268">
        <v>42361</v>
      </c>
      <c r="B8557" s="269" t="s">
        <v>195</v>
      </c>
      <c r="C8557" s="270">
        <v>1752.9116499999998</v>
      </c>
      <c r="D8557" s="270">
        <v>746.31870000000004</v>
      </c>
      <c r="E8557" s="270">
        <v>239.21295000000001</v>
      </c>
      <c r="F8557" s="270">
        <v>22.630399999999998</v>
      </c>
      <c r="G8557" s="270">
        <v>304.07645000000002</v>
      </c>
      <c r="H8557" s="270">
        <v>3065.1501499999995</v>
      </c>
    </row>
    <row r="8558" spans="1:8">
      <c r="A8558" s="268">
        <v>42361</v>
      </c>
      <c r="B8558" s="269" t="s">
        <v>196</v>
      </c>
      <c r="C8558" s="270">
        <v>2444.8507500000001</v>
      </c>
      <c r="D8558" s="270">
        <v>1040.9185</v>
      </c>
      <c r="E8558" s="270">
        <v>333.6386</v>
      </c>
      <c r="F8558" s="270">
        <v>31.56305</v>
      </c>
      <c r="G8558" s="270">
        <v>424.10579999999999</v>
      </c>
      <c r="H8558" s="270">
        <v>4275.0766999999996</v>
      </c>
    </row>
    <row r="8559" spans="1:8">
      <c r="A8559" s="268">
        <v>42361</v>
      </c>
      <c r="B8559" s="269" t="s">
        <v>197</v>
      </c>
      <c r="C8559" s="270">
        <v>2807.2949999999996</v>
      </c>
      <c r="D8559" s="270">
        <v>1195.2325999999998</v>
      </c>
      <c r="E8559" s="270">
        <v>383.1001</v>
      </c>
      <c r="F8559" s="270">
        <v>36.2423</v>
      </c>
      <c r="G8559" s="270">
        <v>486.97860000000003</v>
      </c>
      <c r="H8559" s="270">
        <v>4908.8486000000003</v>
      </c>
    </row>
    <row r="8560" spans="1:8">
      <c r="A8560" s="268">
        <v>42361</v>
      </c>
      <c r="B8560" s="269" t="s">
        <v>198</v>
      </c>
      <c r="C8560" s="270">
        <v>3716.7006499999998</v>
      </c>
      <c r="D8560" s="270">
        <v>1582.4203500000001</v>
      </c>
      <c r="E8560" s="270">
        <v>507.20264999999995</v>
      </c>
      <c r="F8560" s="270">
        <v>47.982500000000002</v>
      </c>
      <c r="G8560" s="270">
        <v>644.73265000000004</v>
      </c>
      <c r="H8560" s="270">
        <v>6499.0387999999994</v>
      </c>
    </row>
    <row r="8561" spans="1:8">
      <c r="A8561" s="268">
        <v>42361</v>
      </c>
      <c r="B8561" s="269" t="s">
        <v>199</v>
      </c>
      <c r="C8561" s="270">
        <v>2649.1372000000001</v>
      </c>
      <c r="D8561" s="270">
        <v>1127.8955999999998</v>
      </c>
      <c r="E8561" s="270">
        <v>361.51690000000002</v>
      </c>
      <c r="F8561" s="270">
        <v>34.200599999999994</v>
      </c>
      <c r="G8561" s="270">
        <v>459.54314999999997</v>
      </c>
      <c r="H8561" s="270">
        <v>4632.2934500000001</v>
      </c>
    </row>
    <row r="8562" spans="1:8">
      <c r="A8562" s="268">
        <v>42361</v>
      </c>
      <c r="B8562" s="269" t="s">
        <v>200</v>
      </c>
      <c r="C8562" s="270">
        <v>738.06860000000006</v>
      </c>
      <c r="D8562" s="270">
        <v>314.23904999999996</v>
      </c>
      <c r="E8562" s="270">
        <v>100.72075</v>
      </c>
      <c r="F8562" s="270">
        <v>9.5285000000000011</v>
      </c>
      <c r="G8562" s="270">
        <v>128.03210000000001</v>
      </c>
      <c r="H8562" s="270">
        <v>1290.5889999999999</v>
      </c>
    </row>
    <row r="8563" spans="1:8">
      <c r="A8563" s="268">
        <v>42361</v>
      </c>
      <c r="B8563" s="269" t="s">
        <v>201</v>
      </c>
      <c r="C8563" s="270">
        <v>52.719549999999998</v>
      </c>
      <c r="D8563" s="270">
        <v>22.44595</v>
      </c>
      <c r="E8563" s="270">
        <v>7.1943999999999999</v>
      </c>
      <c r="F8563" s="270">
        <v>0.68085000000000007</v>
      </c>
      <c r="G8563" s="270">
        <v>9.1451499999999992</v>
      </c>
      <c r="H8563" s="270">
        <v>92.185900000000004</v>
      </c>
    </row>
    <row r="8564" spans="1:8">
      <c r="A8564" s="268">
        <v>42361</v>
      </c>
      <c r="B8564" s="269" t="s">
        <v>202</v>
      </c>
      <c r="C8564" s="270">
        <v>6.5900499999999997</v>
      </c>
      <c r="D8564" s="270">
        <v>2.80585</v>
      </c>
      <c r="E8564" s="270">
        <v>0.89929999999999999</v>
      </c>
      <c r="F8564" s="270">
        <v>8.5000000000000006E-2</v>
      </c>
      <c r="G8564" s="270">
        <v>1.1432499999999999</v>
      </c>
      <c r="H8564" s="270">
        <v>11.52345</v>
      </c>
    </row>
    <row r="8565" spans="1:8">
      <c r="A8565" s="268">
        <v>42361</v>
      </c>
      <c r="B8565" s="269" t="s">
        <v>203</v>
      </c>
      <c r="C8565" s="270">
        <v>0</v>
      </c>
      <c r="D8565" s="270">
        <v>0</v>
      </c>
      <c r="E8565" s="270">
        <v>0</v>
      </c>
      <c r="F8565" s="270">
        <v>0</v>
      </c>
      <c r="G8565" s="270">
        <v>0</v>
      </c>
      <c r="H8565" s="270">
        <v>0</v>
      </c>
    </row>
    <row r="8566" spans="1:8">
      <c r="A8566" s="268">
        <v>42361</v>
      </c>
      <c r="B8566" s="269" t="s">
        <v>204</v>
      </c>
      <c r="C8566" s="270">
        <v>0</v>
      </c>
      <c r="D8566" s="270">
        <v>0</v>
      </c>
      <c r="E8566" s="270">
        <v>0</v>
      </c>
      <c r="F8566" s="270">
        <v>0</v>
      </c>
      <c r="G8566" s="270">
        <v>0</v>
      </c>
      <c r="H8566" s="270">
        <v>0</v>
      </c>
    </row>
    <row r="8567" spans="1:8">
      <c r="A8567" s="268">
        <v>42361</v>
      </c>
      <c r="B8567" s="269" t="s">
        <v>205</v>
      </c>
      <c r="C8567" s="270">
        <v>0</v>
      </c>
      <c r="D8567" s="270">
        <v>0</v>
      </c>
      <c r="E8567" s="270">
        <v>0</v>
      </c>
      <c r="F8567" s="270">
        <v>0</v>
      </c>
      <c r="G8567" s="270">
        <v>0</v>
      </c>
      <c r="H8567" s="270">
        <v>0</v>
      </c>
    </row>
    <row r="8568" spans="1:8">
      <c r="A8568" s="268">
        <v>42361</v>
      </c>
      <c r="B8568" s="269" t="s">
        <v>71</v>
      </c>
      <c r="C8568" s="270">
        <v>6.5900499999999997</v>
      </c>
      <c r="D8568" s="270">
        <v>2.80585</v>
      </c>
      <c r="E8568" s="270">
        <v>0.89929999999999999</v>
      </c>
      <c r="F8568" s="270">
        <v>8.5000000000000006E-2</v>
      </c>
      <c r="G8568" s="270">
        <v>1.1432499999999999</v>
      </c>
      <c r="H8568" s="270">
        <v>11.52345</v>
      </c>
    </row>
    <row r="8569" spans="1:8">
      <c r="A8569" s="268">
        <v>42361</v>
      </c>
      <c r="B8569" s="269" t="s">
        <v>206</v>
      </c>
      <c r="C8569" s="270">
        <v>0</v>
      </c>
      <c r="D8569" s="270">
        <v>0</v>
      </c>
      <c r="E8569" s="270">
        <v>0</v>
      </c>
      <c r="F8569" s="270">
        <v>0</v>
      </c>
      <c r="G8569" s="270">
        <v>0</v>
      </c>
      <c r="H8569" s="270">
        <v>0</v>
      </c>
    </row>
    <row r="8570" spans="1:8">
      <c r="A8570" s="268">
        <v>42362</v>
      </c>
      <c r="B8570" s="269" t="s">
        <v>185</v>
      </c>
      <c r="C8570" s="270">
        <v>0</v>
      </c>
      <c r="D8570" s="270">
        <v>0</v>
      </c>
      <c r="E8570" s="270">
        <v>0</v>
      </c>
      <c r="F8570" s="270">
        <v>0</v>
      </c>
      <c r="G8570" s="270">
        <v>0</v>
      </c>
      <c r="H8570" s="270">
        <v>0</v>
      </c>
    </row>
    <row r="8571" spans="1:8">
      <c r="A8571" s="268">
        <v>42362</v>
      </c>
      <c r="B8571" s="269" t="s">
        <v>186</v>
      </c>
      <c r="C8571" s="270">
        <v>0</v>
      </c>
      <c r="D8571" s="270">
        <v>0</v>
      </c>
      <c r="E8571" s="270">
        <v>0</v>
      </c>
      <c r="F8571" s="270">
        <v>0</v>
      </c>
      <c r="G8571" s="270">
        <v>0</v>
      </c>
      <c r="H8571" s="270">
        <v>0</v>
      </c>
    </row>
    <row r="8572" spans="1:8">
      <c r="A8572" s="268">
        <v>42362</v>
      </c>
      <c r="B8572" s="269" t="s">
        <v>187</v>
      </c>
      <c r="C8572" s="270">
        <v>0</v>
      </c>
      <c r="D8572" s="270">
        <v>0</v>
      </c>
      <c r="E8572" s="270">
        <v>0</v>
      </c>
      <c r="F8572" s="270">
        <v>0</v>
      </c>
      <c r="G8572" s="270">
        <v>0</v>
      </c>
      <c r="H8572" s="270">
        <v>0</v>
      </c>
    </row>
    <row r="8573" spans="1:8">
      <c r="A8573" s="268">
        <v>42362</v>
      </c>
      <c r="B8573" s="269" t="s">
        <v>188</v>
      </c>
      <c r="C8573" s="270">
        <v>0</v>
      </c>
      <c r="D8573" s="270">
        <v>0</v>
      </c>
      <c r="E8573" s="270">
        <v>0</v>
      </c>
      <c r="F8573" s="270">
        <v>0</v>
      </c>
      <c r="G8573" s="270">
        <v>0</v>
      </c>
      <c r="H8573" s="270">
        <v>0</v>
      </c>
    </row>
    <row r="8574" spans="1:8">
      <c r="A8574" s="268">
        <v>42362</v>
      </c>
      <c r="B8574" s="269" t="s">
        <v>189</v>
      </c>
      <c r="C8574" s="270">
        <v>0</v>
      </c>
      <c r="D8574" s="270">
        <v>0</v>
      </c>
      <c r="E8574" s="270">
        <v>0</v>
      </c>
      <c r="F8574" s="270">
        <v>0</v>
      </c>
      <c r="G8574" s="270">
        <v>0</v>
      </c>
      <c r="H8574" s="270">
        <v>0</v>
      </c>
    </row>
    <row r="8575" spans="1:8">
      <c r="A8575" s="268">
        <v>42362</v>
      </c>
      <c r="B8575" s="269" t="s">
        <v>190</v>
      </c>
      <c r="C8575" s="270">
        <v>0</v>
      </c>
      <c r="D8575" s="270">
        <v>0</v>
      </c>
      <c r="E8575" s="270">
        <v>0</v>
      </c>
      <c r="F8575" s="270">
        <v>0</v>
      </c>
      <c r="G8575" s="270">
        <v>0</v>
      </c>
      <c r="H8575" s="270">
        <v>0</v>
      </c>
    </row>
    <row r="8576" spans="1:8">
      <c r="A8576" s="268">
        <v>42362</v>
      </c>
      <c r="B8576" s="269" t="s">
        <v>191</v>
      </c>
      <c r="C8576" s="270">
        <v>0</v>
      </c>
      <c r="D8576" s="270">
        <v>0</v>
      </c>
      <c r="E8576" s="270">
        <v>0</v>
      </c>
      <c r="F8576" s="270">
        <v>0</v>
      </c>
      <c r="G8576" s="270">
        <v>0</v>
      </c>
      <c r="H8576" s="270">
        <v>0</v>
      </c>
    </row>
    <row r="8577" spans="1:8">
      <c r="A8577" s="268">
        <v>42362</v>
      </c>
      <c r="B8577" s="269" t="s">
        <v>192</v>
      </c>
      <c r="C8577" s="270">
        <v>0</v>
      </c>
      <c r="D8577" s="270">
        <v>0</v>
      </c>
      <c r="E8577" s="270">
        <v>0</v>
      </c>
      <c r="F8577" s="270">
        <v>0</v>
      </c>
      <c r="G8577" s="270">
        <v>0</v>
      </c>
      <c r="H8577" s="270">
        <v>0</v>
      </c>
    </row>
    <row r="8578" spans="1:8">
      <c r="A8578" s="268">
        <v>42362</v>
      </c>
      <c r="B8578" s="269" t="s">
        <v>193</v>
      </c>
      <c r="C8578" s="270">
        <v>276.77530000000002</v>
      </c>
      <c r="D8578" s="270">
        <v>117.83975</v>
      </c>
      <c r="E8578" s="270">
        <v>37.770600000000002</v>
      </c>
      <c r="F8578" s="270">
        <v>3.5733999999999995</v>
      </c>
      <c r="G8578" s="270">
        <v>48.012250000000002</v>
      </c>
      <c r="H8578" s="270">
        <v>483.97129999999993</v>
      </c>
    </row>
    <row r="8579" spans="1:8">
      <c r="A8579" s="268">
        <v>42362</v>
      </c>
      <c r="B8579" s="269" t="s">
        <v>65</v>
      </c>
      <c r="C8579" s="270">
        <v>1607.9339499999999</v>
      </c>
      <c r="D8579" s="270">
        <v>684.59339999999997</v>
      </c>
      <c r="E8579" s="270">
        <v>219.42834999999999</v>
      </c>
      <c r="F8579" s="270">
        <v>20.758700000000001</v>
      </c>
      <c r="G8579" s="270">
        <v>278.92665</v>
      </c>
      <c r="H8579" s="270">
        <v>2811.6410499999997</v>
      </c>
    </row>
    <row r="8580" spans="1:8">
      <c r="A8580" s="268">
        <v>42362</v>
      </c>
      <c r="B8580" s="269" t="s">
        <v>194</v>
      </c>
      <c r="C8580" s="270">
        <v>3492.6440500000003</v>
      </c>
      <c r="D8580" s="270">
        <v>1487.0256999999999</v>
      </c>
      <c r="E8580" s="270">
        <v>476.62644999999998</v>
      </c>
      <c r="F8580" s="270">
        <v>45.089949999999995</v>
      </c>
      <c r="G8580" s="270">
        <v>605.86554999999998</v>
      </c>
      <c r="H8580" s="270">
        <v>6107.2516999999998</v>
      </c>
    </row>
    <row r="8581" spans="1:8">
      <c r="A8581" s="268">
        <v>42362</v>
      </c>
      <c r="B8581" s="269" t="s">
        <v>195</v>
      </c>
      <c r="C8581" s="270">
        <v>5265.3258500000002</v>
      </c>
      <c r="D8581" s="270">
        <v>2241.7619500000001</v>
      </c>
      <c r="E8581" s="270">
        <v>718.53729999999996</v>
      </c>
      <c r="F8581" s="270">
        <v>67.975350000000006</v>
      </c>
      <c r="G8581" s="270">
        <v>913.37090000000001</v>
      </c>
      <c r="H8581" s="270">
        <v>9206.9713499999998</v>
      </c>
    </row>
    <row r="8582" spans="1:8">
      <c r="A8582" s="268">
        <v>42362</v>
      </c>
      <c r="B8582" s="269" t="s">
        <v>196</v>
      </c>
      <c r="C8582" s="270">
        <v>6398.7872499999994</v>
      </c>
      <c r="D8582" s="270">
        <v>2724.3434999999999</v>
      </c>
      <c r="E8582" s="270">
        <v>873.21605000000011</v>
      </c>
      <c r="F8582" s="270">
        <v>82.608100000000007</v>
      </c>
      <c r="G8582" s="270">
        <v>1109.9920500000001</v>
      </c>
      <c r="H8582" s="270">
        <v>11188.946949999998</v>
      </c>
    </row>
    <row r="8583" spans="1:8">
      <c r="A8583" s="268">
        <v>42362</v>
      </c>
      <c r="B8583" s="269" t="s">
        <v>197</v>
      </c>
      <c r="C8583" s="270">
        <v>5977.0342499999997</v>
      </c>
      <c r="D8583" s="270">
        <v>2544.7784499999998</v>
      </c>
      <c r="E8583" s="270">
        <v>815.66084999999998</v>
      </c>
      <c r="F8583" s="270">
        <v>77.162999999999997</v>
      </c>
      <c r="G8583" s="270">
        <v>1036.8308499999998</v>
      </c>
      <c r="H8583" s="270">
        <v>10451.467400000001</v>
      </c>
    </row>
    <row r="8584" spans="1:8">
      <c r="A8584" s="268">
        <v>42362</v>
      </c>
      <c r="B8584" s="269" t="s">
        <v>198</v>
      </c>
      <c r="C8584" s="270">
        <v>3947.34645</v>
      </c>
      <c r="D8584" s="270">
        <v>1680.62</v>
      </c>
      <c r="E8584" s="270">
        <v>538.67814999999996</v>
      </c>
      <c r="F8584" s="270">
        <v>50.960050000000003</v>
      </c>
      <c r="G8584" s="270">
        <v>684.74300000000005</v>
      </c>
      <c r="H8584" s="270">
        <v>6902.3476500000006</v>
      </c>
    </row>
    <row r="8585" spans="1:8">
      <c r="A8585" s="268">
        <v>42362</v>
      </c>
      <c r="B8585" s="269" t="s">
        <v>199</v>
      </c>
      <c r="C8585" s="270">
        <v>1640.8833500000001</v>
      </c>
      <c r="D8585" s="270">
        <v>698.62180000000001</v>
      </c>
      <c r="E8585" s="270">
        <v>223.92484999999996</v>
      </c>
      <c r="F8585" s="270">
        <v>21.183699999999998</v>
      </c>
      <c r="G8585" s="270">
        <v>284.6429</v>
      </c>
      <c r="H8585" s="270">
        <v>2869.2565999999997</v>
      </c>
    </row>
    <row r="8586" spans="1:8">
      <c r="A8586" s="268">
        <v>42362</v>
      </c>
      <c r="B8586" s="269" t="s">
        <v>200</v>
      </c>
      <c r="C8586" s="270">
        <v>507.42194999999998</v>
      </c>
      <c r="D8586" s="270">
        <v>216.03939999999997</v>
      </c>
      <c r="E8586" s="270">
        <v>69.246099999999998</v>
      </c>
      <c r="F8586" s="270">
        <v>6.5509499999999994</v>
      </c>
      <c r="G8586" s="270">
        <v>88.021749999999997</v>
      </c>
      <c r="H8586" s="270">
        <v>887.28014999999994</v>
      </c>
    </row>
    <row r="8587" spans="1:8">
      <c r="A8587" s="268">
        <v>42362</v>
      </c>
      <c r="B8587" s="269" t="s">
        <v>201</v>
      </c>
      <c r="C8587" s="270">
        <v>46.1295</v>
      </c>
      <c r="D8587" s="270">
        <v>19.6401</v>
      </c>
      <c r="E8587" s="270">
        <v>6.2950999999999997</v>
      </c>
      <c r="F8587" s="270">
        <v>0.59584999999999999</v>
      </c>
      <c r="G8587" s="270">
        <v>8.0018999999999991</v>
      </c>
      <c r="H8587" s="270">
        <v>80.662450000000007</v>
      </c>
    </row>
    <row r="8588" spans="1:8">
      <c r="A8588" s="268">
        <v>42362</v>
      </c>
      <c r="B8588" s="269" t="s">
        <v>202</v>
      </c>
      <c r="C8588" s="270">
        <v>6.5900499999999997</v>
      </c>
      <c r="D8588" s="270">
        <v>2.80585</v>
      </c>
      <c r="E8588" s="270">
        <v>0.89929999999999999</v>
      </c>
      <c r="F8588" s="270">
        <v>8.5000000000000006E-2</v>
      </c>
      <c r="G8588" s="270">
        <v>1.1432499999999999</v>
      </c>
      <c r="H8588" s="270">
        <v>11.52345</v>
      </c>
    </row>
    <row r="8589" spans="1:8">
      <c r="A8589" s="268">
        <v>42362</v>
      </c>
      <c r="B8589" s="269" t="s">
        <v>203</v>
      </c>
      <c r="C8589" s="270">
        <v>0</v>
      </c>
      <c r="D8589" s="270">
        <v>0</v>
      </c>
      <c r="E8589" s="270">
        <v>0</v>
      </c>
      <c r="F8589" s="270">
        <v>0</v>
      </c>
      <c r="G8589" s="270">
        <v>0</v>
      </c>
      <c r="H8589" s="270">
        <v>0</v>
      </c>
    </row>
    <row r="8590" spans="1:8">
      <c r="A8590" s="268">
        <v>42362</v>
      </c>
      <c r="B8590" s="269" t="s">
        <v>204</v>
      </c>
      <c r="C8590" s="270">
        <v>0</v>
      </c>
      <c r="D8590" s="270">
        <v>0</v>
      </c>
      <c r="E8590" s="270">
        <v>0</v>
      </c>
      <c r="F8590" s="270">
        <v>0</v>
      </c>
      <c r="G8590" s="270">
        <v>0</v>
      </c>
      <c r="H8590" s="270">
        <v>0</v>
      </c>
    </row>
    <row r="8591" spans="1:8">
      <c r="A8591" s="268">
        <v>42362</v>
      </c>
      <c r="B8591" s="269" t="s">
        <v>205</v>
      </c>
      <c r="C8591" s="270">
        <v>0</v>
      </c>
      <c r="D8591" s="270">
        <v>0</v>
      </c>
      <c r="E8591" s="270">
        <v>0</v>
      </c>
      <c r="F8591" s="270">
        <v>0</v>
      </c>
      <c r="G8591" s="270">
        <v>0</v>
      </c>
      <c r="H8591" s="270">
        <v>0</v>
      </c>
    </row>
    <row r="8592" spans="1:8">
      <c r="A8592" s="268">
        <v>42362</v>
      </c>
      <c r="B8592" s="269" t="s">
        <v>71</v>
      </c>
      <c r="C8592" s="270">
        <v>0</v>
      </c>
      <c r="D8592" s="270">
        <v>0</v>
      </c>
      <c r="E8592" s="270">
        <v>0</v>
      </c>
      <c r="F8592" s="270">
        <v>0</v>
      </c>
      <c r="G8592" s="270">
        <v>0</v>
      </c>
      <c r="H8592" s="270">
        <v>0</v>
      </c>
    </row>
    <row r="8593" spans="1:8">
      <c r="A8593" s="268">
        <v>42362</v>
      </c>
      <c r="B8593" s="269" t="s">
        <v>206</v>
      </c>
      <c r="C8593" s="270">
        <v>0</v>
      </c>
      <c r="D8593" s="270">
        <v>0</v>
      </c>
      <c r="E8593" s="270">
        <v>0</v>
      </c>
      <c r="F8593" s="270">
        <v>0</v>
      </c>
      <c r="G8593" s="270">
        <v>0</v>
      </c>
      <c r="H8593" s="270">
        <v>0</v>
      </c>
    </row>
    <row r="8594" spans="1:8">
      <c r="A8594" s="268">
        <v>42363</v>
      </c>
      <c r="B8594" s="269" t="s">
        <v>185</v>
      </c>
      <c r="C8594" s="270">
        <v>0</v>
      </c>
      <c r="D8594" s="270">
        <v>0</v>
      </c>
      <c r="E8594" s="270">
        <v>0</v>
      </c>
      <c r="F8594" s="270">
        <v>0</v>
      </c>
      <c r="G8594" s="270">
        <v>0</v>
      </c>
      <c r="H8594" s="270">
        <v>0</v>
      </c>
    </row>
    <row r="8595" spans="1:8">
      <c r="A8595" s="268">
        <v>42363</v>
      </c>
      <c r="B8595" s="269" t="s">
        <v>186</v>
      </c>
      <c r="C8595" s="270">
        <v>0</v>
      </c>
      <c r="D8595" s="270">
        <v>0</v>
      </c>
      <c r="E8595" s="270">
        <v>0</v>
      </c>
      <c r="F8595" s="270">
        <v>0</v>
      </c>
      <c r="G8595" s="270">
        <v>0</v>
      </c>
      <c r="H8595" s="270">
        <v>0</v>
      </c>
    </row>
    <row r="8596" spans="1:8">
      <c r="A8596" s="268">
        <v>42363</v>
      </c>
      <c r="B8596" s="269" t="s">
        <v>187</v>
      </c>
      <c r="C8596" s="270">
        <v>0</v>
      </c>
      <c r="D8596" s="270">
        <v>0</v>
      </c>
      <c r="E8596" s="270">
        <v>0</v>
      </c>
      <c r="F8596" s="270">
        <v>0</v>
      </c>
      <c r="G8596" s="270">
        <v>0</v>
      </c>
      <c r="H8596" s="270">
        <v>0</v>
      </c>
    </row>
    <row r="8597" spans="1:8">
      <c r="A8597" s="268">
        <v>42363</v>
      </c>
      <c r="B8597" s="269" t="s">
        <v>188</v>
      </c>
      <c r="C8597" s="270">
        <v>0</v>
      </c>
      <c r="D8597" s="270">
        <v>0</v>
      </c>
      <c r="E8597" s="270">
        <v>0</v>
      </c>
      <c r="F8597" s="270">
        <v>0</v>
      </c>
      <c r="G8597" s="270">
        <v>0</v>
      </c>
      <c r="H8597" s="270">
        <v>0</v>
      </c>
    </row>
    <row r="8598" spans="1:8">
      <c r="A8598" s="268">
        <v>42363</v>
      </c>
      <c r="B8598" s="269" t="s">
        <v>189</v>
      </c>
      <c r="C8598" s="270">
        <v>0</v>
      </c>
      <c r="D8598" s="270">
        <v>0</v>
      </c>
      <c r="E8598" s="270">
        <v>0</v>
      </c>
      <c r="F8598" s="270">
        <v>0</v>
      </c>
      <c r="G8598" s="270">
        <v>0</v>
      </c>
      <c r="H8598" s="270">
        <v>0</v>
      </c>
    </row>
    <row r="8599" spans="1:8">
      <c r="A8599" s="268">
        <v>42363</v>
      </c>
      <c r="B8599" s="269" t="s">
        <v>190</v>
      </c>
      <c r="C8599" s="270">
        <v>0</v>
      </c>
      <c r="D8599" s="270">
        <v>0</v>
      </c>
      <c r="E8599" s="270">
        <v>0</v>
      </c>
      <c r="F8599" s="270">
        <v>0</v>
      </c>
      <c r="G8599" s="270">
        <v>0</v>
      </c>
      <c r="H8599" s="270">
        <v>0</v>
      </c>
    </row>
    <row r="8600" spans="1:8">
      <c r="A8600" s="268">
        <v>42363</v>
      </c>
      <c r="B8600" s="269" t="s">
        <v>191</v>
      </c>
      <c r="C8600" s="270">
        <v>6.5900499999999997</v>
      </c>
      <c r="D8600" s="270">
        <v>2.80585</v>
      </c>
      <c r="E8600" s="270">
        <v>0.89929999999999999</v>
      </c>
      <c r="F8600" s="270">
        <v>8.5000000000000006E-2</v>
      </c>
      <c r="G8600" s="270">
        <v>1.1432499999999999</v>
      </c>
      <c r="H8600" s="270">
        <v>11.52345</v>
      </c>
    </row>
    <row r="8601" spans="1:8">
      <c r="A8601" s="268">
        <v>42363</v>
      </c>
      <c r="B8601" s="269" t="s">
        <v>192</v>
      </c>
      <c r="C8601" s="270">
        <v>0</v>
      </c>
      <c r="D8601" s="270">
        <v>0</v>
      </c>
      <c r="E8601" s="270">
        <v>0</v>
      </c>
      <c r="F8601" s="270">
        <v>0</v>
      </c>
      <c r="G8601" s="270">
        <v>0</v>
      </c>
      <c r="H8601" s="270">
        <v>0</v>
      </c>
    </row>
    <row r="8602" spans="1:8">
      <c r="A8602" s="268">
        <v>42363</v>
      </c>
      <c r="B8602" s="269" t="s">
        <v>193</v>
      </c>
      <c r="C8602" s="270">
        <v>46.1295</v>
      </c>
      <c r="D8602" s="270">
        <v>19.6401</v>
      </c>
      <c r="E8602" s="270">
        <v>6.2950999999999997</v>
      </c>
      <c r="F8602" s="270">
        <v>0.59584999999999999</v>
      </c>
      <c r="G8602" s="270">
        <v>8.0018999999999991</v>
      </c>
      <c r="H8602" s="270">
        <v>80.662450000000007</v>
      </c>
    </row>
    <row r="8603" spans="1:8">
      <c r="A8603" s="268">
        <v>42363</v>
      </c>
      <c r="B8603" s="269" t="s">
        <v>65</v>
      </c>
      <c r="C8603" s="270">
        <v>263.59604999999999</v>
      </c>
      <c r="D8603" s="270">
        <v>112.22804999999998</v>
      </c>
      <c r="E8603" s="270">
        <v>35.972000000000001</v>
      </c>
      <c r="F8603" s="270">
        <v>3.4033999999999995</v>
      </c>
      <c r="G8603" s="270">
        <v>45.725749999999998</v>
      </c>
      <c r="H8603" s="270">
        <v>460.92524999999995</v>
      </c>
    </row>
    <row r="8604" spans="1:8">
      <c r="A8604" s="268">
        <v>42363</v>
      </c>
      <c r="B8604" s="269" t="s">
        <v>194</v>
      </c>
      <c r="C8604" s="270">
        <v>566.73069999999996</v>
      </c>
      <c r="D8604" s="270">
        <v>241.2912</v>
      </c>
      <c r="E8604" s="270">
        <v>77.339799999999997</v>
      </c>
      <c r="F8604" s="270">
        <v>7.3168000000000006</v>
      </c>
      <c r="G8604" s="270">
        <v>98.310150000000007</v>
      </c>
      <c r="H8604" s="270">
        <v>990.98865000000012</v>
      </c>
    </row>
    <row r="8605" spans="1:8">
      <c r="A8605" s="268">
        <v>42363</v>
      </c>
      <c r="B8605" s="269" t="s">
        <v>195</v>
      </c>
      <c r="C8605" s="270">
        <v>863.27615000000003</v>
      </c>
      <c r="D8605" s="270">
        <v>367.54764999999998</v>
      </c>
      <c r="E8605" s="270">
        <v>117.80745</v>
      </c>
      <c r="F8605" s="270">
        <v>11.145199999999999</v>
      </c>
      <c r="G8605" s="270">
        <v>149.75215</v>
      </c>
      <c r="H8605" s="270">
        <v>1509.5286000000001</v>
      </c>
    </row>
    <row r="8606" spans="1:8">
      <c r="A8606" s="268">
        <v>42363</v>
      </c>
      <c r="B8606" s="269" t="s">
        <v>196</v>
      </c>
      <c r="C8606" s="270">
        <v>1357.5179999999998</v>
      </c>
      <c r="D8606" s="270">
        <v>577.97619999999995</v>
      </c>
      <c r="E8606" s="270">
        <v>185.25495000000001</v>
      </c>
      <c r="F8606" s="270">
        <v>17.525299999999998</v>
      </c>
      <c r="G8606" s="270">
        <v>235.48739999999998</v>
      </c>
      <c r="H8606" s="270">
        <v>2373.7618499999994</v>
      </c>
    </row>
    <row r="8607" spans="1:8">
      <c r="A8607" s="268">
        <v>42363</v>
      </c>
      <c r="B8607" s="269" t="s">
        <v>197</v>
      </c>
      <c r="C8607" s="270">
        <v>1640.8833500000001</v>
      </c>
      <c r="D8607" s="270">
        <v>698.62180000000001</v>
      </c>
      <c r="E8607" s="270">
        <v>223.92484999999996</v>
      </c>
      <c r="F8607" s="270">
        <v>21.183699999999998</v>
      </c>
      <c r="G8607" s="270">
        <v>284.6429</v>
      </c>
      <c r="H8607" s="270">
        <v>2869.2565999999997</v>
      </c>
    </row>
    <row r="8608" spans="1:8">
      <c r="A8608" s="268">
        <v>42363</v>
      </c>
      <c r="B8608" s="269" t="s">
        <v>198</v>
      </c>
      <c r="C8608" s="270">
        <v>1449.7769999999998</v>
      </c>
      <c r="D8608" s="270">
        <v>617.25639999999999</v>
      </c>
      <c r="E8608" s="270">
        <v>197.84514999999999</v>
      </c>
      <c r="F8608" s="270">
        <v>18.716149999999999</v>
      </c>
      <c r="G8608" s="270">
        <v>251.49119999999999</v>
      </c>
      <c r="H8608" s="270">
        <v>2535.0858999999996</v>
      </c>
    </row>
    <row r="8609" spans="1:8">
      <c r="A8609" s="268">
        <v>42363</v>
      </c>
      <c r="B8609" s="269" t="s">
        <v>199</v>
      </c>
      <c r="C8609" s="270">
        <v>1080.7427</v>
      </c>
      <c r="D8609" s="270">
        <v>460.13644999999997</v>
      </c>
      <c r="E8609" s="270">
        <v>147.48435000000001</v>
      </c>
      <c r="F8609" s="270">
        <v>13.952749999999998</v>
      </c>
      <c r="G8609" s="270">
        <v>187.47514999999999</v>
      </c>
      <c r="H8609" s="270">
        <v>1889.7914000000001</v>
      </c>
    </row>
    <row r="8610" spans="1:8">
      <c r="A8610" s="268">
        <v>42363</v>
      </c>
      <c r="B8610" s="269" t="s">
        <v>200</v>
      </c>
      <c r="C8610" s="270">
        <v>316.31475</v>
      </c>
      <c r="D8610" s="270">
        <v>134.67400000000001</v>
      </c>
      <c r="E8610" s="270">
        <v>43.166399999999996</v>
      </c>
      <c r="F8610" s="270">
        <v>4.0834000000000001</v>
      </c>
      <c r="G8610" s="270">
        <v>54.870899999999999</v>
      </c>
      <c r="H8610" s="270">
        <v>553.10944999999992</v>
      </c>
    </row>
    <row r="8611" spans="1:8">
      <c r="A8611" s="268">
        <v>42363</v>
      </c>
      <c r="B8611" s="269" t="s">
        <v>201</v>
      </c>
      <c r="C8611" s="270">
        <v>32.949400000000004</v>
      </c>
      <c r="D8611" s="270">
        <v>14.028400000000001</v>
      </c>
      <c r="E8611" s="270">
        <v>4.4965000000000002</v>
      </c>
      <c r="F8611" s="270">
        <v>0.42499999999999999</v>
      </c>
      <c r="G8611" s="270">
        <v>5.7153999999999998</v>
      </c>
      <c r="H8611" s="270">
        <v>57.614699999999992</v>
      </c>
    </row>
    <row r="8612" spans="1:8">
      <c r="A8612" s="268">
        <v>42363</v>
      </c>
      <c r="B8612" s="269" t="s">
        <v>202</v>
      </c>
      <c r="C8612" s="270">
        <v>6.5900499999999997</v>
      </c>
      <c r="D8612" s="270">
        <v>2.80585</v>
      </c>
      <c r="E8612" s="270">
        <v>0.89929999999999999</v>
      </c>
      <c r="F8612" s="270">
        <v>8.5000000000000006E-2</v>
      </c>
      <c r="G8612" s="270">
        <v>1.1432499999999999</v>
      </c>
      <c r="H8612" s="270">
        <v>11.52345</v>
      </c>
    </row>
    <row r="8613" spans="1:8">
      <c r="A8613" s="268">
        <v>42363</v>
      </c>
      <c r="B8613" s="269" t="s">
        <v>203</v>
      </c>
      <c r="C8613" s="270">
        <v>0</v>
      </c>
      <c r="D8613" s="270">
        <v>0</v>
      </c>
      <c r="E8613" s="270">
        <v>0</v>
      </c>
      <c r="F8613" s="270">
        <v>0</v>
      </c>
      <c r="G8613" s="270">
        <v>0</v>
      </c>
      <c r="H8613" s="270">
        <v>0</v>
      </c>
    </row>
    <row r="8614" spans="1:8">
      <c r="A8614" s="268">
        <v>42363</v>
      </c>
      <c r="B8614" s="269" t="s">
        <v>204</v>
      </c>
      <c r="C8614" s="270">
        <v>0</v>
      </c>
      <c r="D8614" s="270">
        <v>0</v>
      </c>
      <c r="E8614" s="270">
        <v>0</v>
      </c>
      <c r="F8614" s="270">
        <v>0</v>
      </c>
      <c r="G8614" s="270">
        <v>0</v>
      </c>
      <c r="H8614" s="270">
        <v>0</v>
      </c>
    </row>
    <row r="8615" spans="1:8">
      <c r="A8615" s="268">
        <v>42363</v>
      </c>
      <c r="B8615" s="269" t="s">
        <v>205</v>
      </c>
      <c r="C8615" s="270">
        <v>0</v>
      </c>
      <c r="D8615" s="270">
        <v>0</v>
      </c>
      <c r="E8615" s="270">
        <v>0</v>
      </c>
      <c r="F8615" s="270">
        <v>0</v>
      </c>
      <c r="G8615" s="270">
        <v>0</v>
      </c>
      <c r="H8615" s="270">
        <v>0</v>
      </c>
    </row>
    <row r="8616" spans="1:8">
      <c r="A8616" s="268">
        <v>42363</v>
      </c>
      <c r="B8616" s="269" t="s">
        <v>71</v>
      </c>
      <c r="C8616" s="270">
        <v>0</v>
      </c>
      <c r="D8616" s="270">
        <v>0</v>
      </c>
      <c r="E8616" s="270">
        <v>0</v>
      </c>
      <c r="F8616" s="270">
        <v>0</v>
      </c>
      <c r="G8616" s="270">
        <v>0</v>
      </c>
      <c r="H8616" s="270">
        <v>0</v>
      </c>
    </row>
    <row r="8617" spans="1:8">
      <c r="A8617" s="268">
        <v>42363</v>
      </c>
      <c r="B8617" s="269" t="s">
        <v>206</v>
      </c>
      <c r="C8617" s="270">
        <v>0</v>
      </c>
      <c r="D8617" s="270">
        <v>0</v>
      </c>
      <c r="E8617" s="270">
        <v>0</v>
      </c>
      <c r="F8617" s="270">
        <v>0</v>
      </c>
      <c r="G8617" s="270">
        <v>0</v>
      </c>
      <c r="H8617" s="270">
        <v>0</v>
      </c>
    </row>
    <row r="8618" spans="1:8">
      <c r="A8618" s="268">
        <v>42364</v>
      </c>
      <c r="B8618" s="269" t="s">
        <v>185</v>
      </c>
      <c r="C8618" s="270">
        <v>0</v>
      </c>
      <c r="D8618" s="270">
        <v>0</v>
      </c>
      <c r="E8618" s="270">
        <v>0</v>
      </c>
      <c r="F8618" s="270">
        <v>0</v>
      </c>
      <c r="G8618" s="270">
        <v>0</v>
      </c>
      <c r="H8618" s="270">
        <v>0</v>
      </c>
    </row>
    <row r="8619" spans="1:8">
      <c r="A8619" s="268">
        <v>42364</v>
      </c>
      <c r="B8619" s="269" t="s">
        <v>186</v>
      </c>
      <c r="C8619" s="270">
        <v>0</v>
      </c>
      <c r="D8619" s="270">
        <v>0</v>
      </c>
      <c r="E8619" s="270">
        <v>0</v>
      </c>
      <c r="F8619" s="270">
        <v>0</v>
      </c>
      <c r="G8619" s="270">
        <v>0</v>
      </c>
      <c r="H8619" s="270">
        <v>0</v>
      </c>
    </row>
    <row r="8620" spans="1:8">
      <c r="A8620" s="268">
        <v>42364</v>
      </c>
      <c r="B8620" s="269" t="s">
        <v>187</v>
      </c>
      <c r="C8620" s="270">
        <v>0</v>
      </c>
      <c r="D8620" s="270">
        <v>0</v>
      </c>
      <c r="E8620" s="270">
        <v>0</v>
      </c>
      <c r="F8620" s="270">
        <v>0</v>
      </c>
      <c r="G8620" s="270">
        <v>0</v>
      </c>
      <c r="H8620" s="270">
        <v>0</v>
      </c>
    </row>
    <row r="8621" spans="1:8">
      <c r="A8621" s="268">
        <v>42364</v>
      </c>
      <c r="B8621" s="269" t="s">
        <v>188</v>
      </c>
      <c r="C8621" s="270">
        <v>0</v>
      </c>
      <c r="D8621" s="270">
        <v>0</v>
      </c>
      <c r="E8621" s="270">
        <v>0</v>
      </c>
      <c r="F8621" s="270">
        <v>0</v>
      </c>
      <c r="G8621" s="270">
        <v>0</v>
      </c>
      <c r="H8621" s="270">
        <v>0</v>
      </c>
    </row>
    <row r="8622" spans="1:8">
      <c r="A8622" s="268">
        <v>42364</v>
      </c>
      <c r="B8622" s="269" t="s">
        <v>189</v>
      </c>
      <c r="C8622" s="270">
        <v>0</v>
      </c>
      <c r="D8622" s="270">
        <v>0</v>
      </c>
      <c r="E8622" s="270">
        <v>0</v>
      </c>
      <c r="F8622" s="270">
        <v>0</v>
      </c>
      <c r="G8622" s="270">
        <v>0</v>
      </c>
      <c r="H8622" s="270">
        <v>0</v>
      </c>
    </row>
    <row r="8623" spans="1:8">
      <c r="A8623" s="268">
        <v>42364</v>
      </c>
      <c r="B8623" s="269" t="s">
        <v>190</v>
      </c>
      <c r="C8623" s="270">
        <v>0</v>
      </c>
      <c r="D8623" s="270">
        <v>0</v>
      </c>
      <c r="E8623" s="270">
        <v>0</v>
      </c>
      <c r="F8623" s="270">
        <v>0</v>
      </c>
      <c r="G8623" s="270">
        <v>0</v>
      </c>
      <c r="H8623" s="270">
        <v>0</v>
      </c>
    </row>
    <row r="8624" spans="1:8">
      <c r="A8624" s="268">
        <v>42364</v>
      </c>
      <c r="B8624" s="269" t="s">
        <v>191</v>
      </c>
      <c r="C8624" s="270">
        <v>0</v>
      </c>
      <c r="D8624" s="270">
        <v>0</v>
      </c>
      <c r="E8624" s="270">
        <v>0</v>
      </c>
      <c r="F8624" s="270">
        <v>0</v>
      </c>
      <c r="G8624" s="270">
        <v>0</v>
      </c>
      <c r="H8624" s="270">
        <v>0</v>
      </c>
    </row>
    <row r="8625" spans="1:8">
      <c r="A8625" s="268">
        <v>42364</v>
      </c>
      <c r="B8625" s="269" t="s">
        <v>192</v>
      </c>
      <c r="C8625" s="270">
        <v>0</v>
      </c>
      <c r="D8625" s="270">
        <v>0</v>
      </c>
      <c r="E8625" s="270">
        <v>0</v>
      </c>
      <c r="F8625" s="270">
        <v>0</v>
      </c>
      <c r="G8625" s="270">
        <v>0</v>
      </c>
      <c r="H8625" s="270">
        <v>0</v>
      </c>
    </row>
    <row r="8626" spans="1:8">
      <c r="A8626" s="268">
        <v>42364</v>
      </c>
      <c r="B8626" s="269" t="s">
        <v>193</v>
      </c>
      <c r="C8626" s="270">
        <v>276.77530000000002</v>
      </c>
      <c r="D8626" s="270">
        <v>117.83975</v>
      </c>
      <c r="E8626" s="270">
        <v>37.770600000000002</v>
      </c>
      <c r="F8626" s="270">
        <v>3.5733999999999995</v>
      </c>
      <c r="G8626" s="270">
        <v>48.012250000000002</v>
      </c>
      <c r="H8626" s="270">
        <v>483.97129999999993</v>
      </c>
    </row>
    <row r="8627" spans="1:8">
      <c r="A8627" s="268">
        <v>42364</v>
      </c>
      <c r="B8627" s="269" t="s">
        <v>65</v>
      </c>
      <c r="C8627" s="270">
        <v>1324.5686000000001</v>
      </c>
      <c r="D8627" s="270">
        <v>563.94779999999992</v>
      </c>
      <c r="E8627" s="270">
        <v>180.75845000000001</v>
      </c>
      <c r="F8627" s="270">
        <v>17.100299999999997</v>
      </c>
      <c r="G8627" s="270">
        <v>229.77199999999999</v>
      </c>
      <c r="H8627" s="270">
        <v>2316.1471500000002</v>
      </c>
    </row>
    <row r="8628" spans="1:8">
      <c r="A8628" s="268">
        <v>42364</v>
      </c>
      <c r="B8628" s="269" t="s">
        <v>194</v>
      </c>
      <c r="C8628" s="270">
        <v>2682.08745</v>
      </c>
      <c r="D8628" s="270">
        <v>1141.924</v>
      </c>
      <c r="E8628" s="270">
        <v>366.01339999999999</v>
      </c>
      <c r="F8628" s="270">
        <v>34.625599999999999</v>
      </c>
      <c r="G8628" s="270">
        <v>465.25940000000003</v>
      </c>
      <c r="H8628" s="270">
        <v>4689.9098499999991</v>
      </c>
    </row>
    <row r="8629" spans="1:8">
      <c r="A8629" s="268">
        <v>42364</v>
      </c>
      <c r="B8629" s="269" t="s">
        <v>195</v>
      </c>
      <c r="C8629" s="270">
        <v>3835.319</v>
      </c>
      <c r="D8629" s="270">
        <v>1632.9231</v>
      </c>
      <c r="E8629" s="270">
        <v>523.39004999999997</v>
      </c>
      <c r="F8629" s="270">
        <v>49.513349999999996</v>
      </c>
      <c r="G8629" s="270">
        <v>665.30944999999997</v>
      </c>
      <c r="H8629" s="270">
        <v>6706.4549500000003</v>
      </c>
    </row>
    <row r="8630" spans="1:8">
      <c r="A8630" s="268">
        <v>42364</v>
      </c>
      <c r="B8630" s="269" t="s">
        <v>196</v>
      </c>
      <c r="C8630" s="270">
        <v>4487.7177999999994</v>
      </c>
      <c r="D8630" s="270">
        <v>1910.6877999999999</v>
      </c>
      <c r="E8630" s="270">
        <v>612.42075</v>
      </c>
      <c r="F8630" s="270">
        <v>57.935999999999993</v>
      </c>
      <c r="G8630" s="270">
        <v>778.48014999999998</v>
      </c>
      <c r="H8630" s="270">
        <v>7847.2425000000003</v>
      </c>
    </row>
    <row r="8631" spans="1:8">
      <c r="A8631" s="268">
        <v>42364</v>
      </c>
      <c r="B8631" s="269" t="s">
        <v>197</v>
      </c>
      <c r="C8631" s="270">
        <v>4494.3078500000001</v>
      </c>
      <c r="D8631" s="270">
        <v>1913.4936499999999</v>
      </c>
      <c r="E8631" s="270">
        <v>613.32005000000004</v>
      </c>
      <c r="F8631" s="270">
        <v>58.021000000000001</v>
      </c>
      <c r="G8631" s="270">
        <v>779.62339999999995</v>
      </c>
      <c r="H8631" s="270">
        <v>7858.76595</v>
      </c>
    </row>
    <row r="8632" spans="1:8">
      <c r="A8632" s="268">
        <v>42364</v>
      </c>
      <c r="B8632" s="269" t="s">
        <v>198</v>
      </c>
      <c r="C8632" s="270">
        <v>3980.2966999999999</v>
      </c>
      <c r="D8632" s="270">
        <v>1694.6483999999998</v>
      </c>
      <c r="E8632" s="270">
        <v>543.17464999999993</v>
      </c>
      <c r="F8632" s="270">
        <v>51.38505</v>
      </c>
      <c r="G8632" s="270">
        <v>690.45839999999998</v>
      </c>
      <c r="H8632" s="270">
        <v>6959.9632000000001</v>
      </c>
    </row>
    <row r="8633" spans="1:8">
      <c r="A8633" s="268">
        <v>42364</v>
      </c>
      <c r="B8633" s="269" t="s">
        <v>199</v>
      </c>
      <c r="C8633" s="270">
        <v>2939.0925999999999</v>
      </c>
      <c r="D8633" s="270">
        <v>1251.3462</v>
      </c>
      <c r="E8633" s="270">
        <v>401.08609999999999</v>
      </c>
      <c r="F8633" s="270">
        <v>37.943150000000003</v>
      </c>
      <c r="G8633" s="270">
        <v>509.84189999999995</v>
      </c>
      <c r="H8633" s="270">
        <v>5139.3099499999998</v>
      </c>
    </row>
    <row r="8634" spans="1:8">
      <c r="A8634" s="268">
        <v>42364</v>
      </c>
      <c r="B8634" s="269" t="s">
        <v>200</v>
      </c>
      <c r="C8634" s="270">
        <v>968.71439999999996</v>
      </c>
      <c r="D8634" s="270">
        <v>412.43955</v>
      </c>
      <c r="E8634" s="270">
        <v>132.19624999999999</v>
      </c>
      <c r="F8634" s="270">
        <v>12.506049999999998</v>
      </c>
      <c r="G8634" s="270">
        <v>168.04245</v>
      </c>
      <c r="H8634" s="270">
        <v>1693.8987</v>
      </c>
    </row>
    <row r="8635" spans="1:8">
      <c r="A8635" s="268">
        <v>42364</v>
      </c>
      <c r="B8635" s="269" t="s">
        <v>201</v>
      </c>
      <c r="C8635" s="270">
        <v>52.719549999999998</v>
      </c>
      <c r="D8635" s="270">
        <v>22.44595</v>
      </c>
      <c r="E8635" s="270">
        <v>7.1943999999999999</v>
      </c>
      <c r="F8635" s="270">
        <v>0.68085000000000007</v>
      </c>
      <c r="G8635" s="270">
        <v>9.1451499999999992</v>
      </c>
      <c r="H8635" s="270">
        <v>92.185900000000004</v>
      </c>
    </row>
    <row r="8636" spans="1:8">
      <c r="A8636" s="268">
        <v>42364</v>
      </c>
      <c r="B8636" s="269" t="s">
        <v>202</v>
      </c>
      <c r="C8636" s="270">
        <v>0</v>
      </c>
      <c r="D8636" s="270">
        <v>0</v>
      </c>
      <c r="E8636" s="270">
        <v>0</v>
      </c>
      <c r="F8636" s="270">
        <v>0</v>
      </c>
      <c r="G8636" s="270">
        <v>0</v>
      </c>
      <c r="H8636" s="270">
        <v>0</v>
      </c>
    </row>
    <row r="8637" spans="1:8">
      <c r="A8637" s="268">
        <v>42364</v>
      </c>
      <c r="B8637" s="269" t="s">
        <v>203</v>
      </c>
      <c r="C8637" s="270">
        <v>0</v>
      </c>
      <c r="D8637" s="270">
        <v>0</v>
      </c>
      <c r="E8637" s="270">
        <v>0</v>
      </c>
      <c r="F8637" s="270">
        <v>0</v>
      </c>
      <c r="G8637" s="270">
        <v>0</v>
      </c>
      <c r="H8637" s="270">
        <v>0</v>
      </c>
    </row>
    <row r="8638" spans="1:8">
      <c r="A8638" s="268">
        <v>42364</v>
      </c>
      <c r="B8638" s="269" t="s">
        <v>204</v>
      </c>
      <c r="C8638" s="270">
        <v>0</v>
      </c>
      <c r="D8638" s="270">
        <v>0</v>
      </c>
      <c r="E8638" s="270">
        <v>0</v>
      </c>
      <c r="F8638" s="270">
        <v>0</v>
      </c>
      <c r="G8638" s="270">
        <v>0</v>
      </c>
      <c r="H8638" s="270">
        <v>0</v>
      </c>
    </row>
    <row r="8639" spans="1:8">
      <c r="A8639" s="268">
        <v>42364</v>
      </c>
      <c r="B8639" s="269" t="s">
        <v>205</v>
      </c>
      <c r="C8639" s="270">
        <v>0</v>
      </c>
      <c r="D8639" s="270">
        <v>0</v>
      </c>
      <c r="E8639" s="270">
        <v>0</v>
      </c>
      <c r="F8639" s="270">
        <v>0</v>
      </c>
      <c r="G8639" s="270">
        <v>0</v>
      </c>
      <c r="H8639" s="270">
        <v>0</v>
      </c>
    </row>
    <row r="8640" spans="1:8">
      <c r="A8640" s="268">
        <v>42364</v>
      </c>
      <c r="B8640" s="269" t="s">
        <v>71</v>
      </c>
      <c r="C8640" s="270">
        <v>0</v>
      </c>
      <c r="D8640" s="270">
        <v>0</v>
      </c>
      <c r="E8640" s="270">
        <v>0</v>
      </c>
      <c r="F8640" s="270">
        <v>0</v>
      </c>
      <c r="G8640" s="270">
        <v>0</v>
      </c>
      <c r="H8640" s="270">
        <v>0</v>
      </c>
    </row>
    <row r="8641" spans="1:8">
      <c r="A8641" s="268">
        <v>42364</v>
      </c>
      <c r="B8641" s="269" t="s">
        <v>206</v>
      </c>
      <c r="C8641" s="270">
        <v>0</v>
      </c>
      <c r="D8641" s="270">
        <v>0</v>
      </c>
      <c r="E8641" s="270">
        <v>0</v>
      </c>
      <c r="F8641" s="270">
        <v>0</v>
      </c>
      <c r="G8641" s="270">
        <v>0</v>
      </c>
      <c r="H8641" s="270">
        <v>0</v>
      </c>
    </row>
    <row r="8642" spans="1:8">
      <c r="A8642" s="268">
        <v>42365</v>
      </c>
      <c r="B8642" s="269" t="s">
        <v>185</v>
      </c>
      <c r="C8642" s="270">
        <v>0</v>
      </c>
      <c r="D8642" s="270">
        <v>0</v>
      </c>
      <c r="E8642" s="270">
        <v>0</v>
      </c>
      <c r="F8642" s="270">
        <v>0</v>
      </c>
      <c r="G8642" s="270">
        <v>0</v>
      </c>
      <c r="H8642" s="270">
        <v>0</v>
      </c>
    </row>
    <row r="8643" spans="1:8">
      <c r="A8643" s="268">
        <v>42365</v>
      </c>
      <c r="B8643" s="269" t="s">
        <v>186</v>
      </c>
      <c r="C8643" s="270">
        <v>0</v>
      </c>
      <c r="D8643" s="270">
        <v>0</v>
      </c>
      <c r="E8643" s="270">
        <v>0</v>
      </c>
      <c r="F8643" s="270">
        <v>0</v>
      </c>
      <c r="G8643" s="270">
        <v>0</v>
      </c>
      <c r="H8643" s="270">
        <v>0</v>
      </c>
    </row>
    <row r="8644" spans="1:8">
      <c r="A8644" s="268">
        <v>42365</v>
      </c>
      <c r="B8644" s="269" t="s">
        <v>187</v>
      </c>
      <c r="C8644" s="270">
        <v>0</v>
      </c>
      <c r="D8644" s="270">
        <v>0</v>
      </c>
      <c r="E8644" s="270">
        <v>0</v>
      </c>
      <c r="F8644" s="270">
        <v>0</v>
      </c>
      <c r="G8644" s="270">
        <v>0</v>
      </c>
      <c r="H8644" s="270">
        <v>0</v>
      </c>
    </row>
    <row r="8645" spans="1:8">
      <c r="A8645" s="268">
        <v>42365</v>
      </c>
      <c r="B8645" s="269" t="s">
        <v>188</v>
      </c>
      <c r="C8645" s="270">
        <v>0</v>
      </c>
      <c r="D8645" s="270">
        <v>0</v>
      </c>
      <c r="E8645" s="270">
        <v>0</v>
      </c>
      <c r="F8645" s="270">
        <v>0</v>
      </c>
      <c r="G8645" s="270">
        <v>0</v>
      </c>
      <c r="H8645" s="270">
        <v>0</v>
      </c>
    </row>
    <row r="8646" spans="1:8">
      <c r="A8646" s="268">
        <v>42365</v>
      </c>
      <c r="B8646" s="269" t="s">
        <v>189</v>
      </c>
      <c r="C8646" s="270">
        <v>0</v>
      </c>
      <c r="D8646" s="270">
        <v>0</v>
      </c>
      <c r="E8646" s="270">
        <v>0</v>
      </c>
      <c r="F8646" s="270">
        <v>0</v>
      </c>
      <c r="G8646" s="270">
        <v>0</v>
      </c>
      <c r="H8646" s="270">
        <v>0</v>
      </c>
    </row>
    <row r="8647" spans="1:8">
      <c r="A8647" s="268">
        <v>42365</v>
      </c>
      <c r="B8647" s="269" t="s">
        <v>190</v>
      </c>
      <c r="C8647" s="270">
        <v>0</v>
      </c>
      <c r="D8647" s="270">
        <v>0</v>
      </c>
      <c r="E8647" s="270">
        <v>0</v>
      </c>
      <c r="F8647" s="270">
        <v>0</v>
      </c>
      <c r="G8647" s="270">
        <v>0</v>
      </c>
      <c r="H8647" s="270">
        <v>0</v>
      </c>
    </row>
    <row r="8648" spans="1:8">
      <c r="A8648" s="268">
        <v>42365</v>
      </c>
      <c r="B8648" s="269" t="s">
        <v>191</v>
      </c>
      <c r="C8648" s="270">
        <v>0</v>
      </c>
      <c r="D8648" s="270">
        <v>0</v>
      </c>
      <c r="E8648" s="270">
        <v>0</v>
      </c>
      <c r="F8648" s="270">
        <v>0</v>
      </c>
      <c r="G8648" s="270">
        <v>0</v>
      </c>
      <c r="H8648" s="270">
        <v>0</v>
      </c>
    </row>
    <row r="8649" spans="1:8">
      <c r="A8649" s="268">
        <v>42365</v>
      </c>
      <c r="B8649" s="269" t="s">
        <v>192</v>
      </c>
      <c r="C8649" s="270">
        <v>6.5900499999999997</v>
      </c>
      <c r="D8649" s="270">
        <v>2.80585</v>
      </c>
      <c r="E8649" s="270">
        <v>0.89929999999999999</v>
      </c>
      <c r="F8649" s="270">
        <v>8.5000000000000006E-2</v>
      </c>
      <c r="G8649" s="270">
        <v>1.1432499999999999</v>
      </c>
      <c r="H8649" s="270">
        <v>11.52345</v>
      </c>
    </row>
    <row r="8650" spans="1:8">
      <c r="A8650" s="268">
        <v>42365</v>
      </c>
      <c r="B8650" s="269" t="s">
        <v>193</v>
      </c>
      <c r="C8650" s="270">
        <v>454.70239999999995</v>
      </c>
      <c r="D8650" s="270">
        <v>193.5943</v>
      </c>
      <c r="E8650" s="270">
        <v>62.051699999999997</v>
      </c>
      <c r="F8650" s="270">
        <v>5.8700999999999999</v>
      </c>
      <c r="G8650" s="270">
        <v>78.87660000000001</v>
      </c>
      <c r="H8650" s="270">
        <v>795.09509999999989</v>
      </c>
    </row>
    <row r="8651" spans="1:8">
      <c r="A8651" s="268">
        <v>42365</v>
      </c>
      <c r="B8651" s="269" t="s">
        <v>65</v>
      </c>
      <c r="C8651" s="270">
        <v>2398.7212500000001</v>
      </c>
      <c r="D8651" s="270">
        <v>1021.2783999999999</v>
      </c>
      <c r="E8651" s="270">
        <v>327.34350000000001</v>
      </c>
      <c r="F8651" s="270">
        <v>30.967200000000002</v>
      </c>
      <c r="G8651" s="270">
        <v>416.10390000000001</v>
      </c>
      <c r="H8651" s="270">
        <v>4194.4142499999998</v>
      </c>
    </row>
    <row r="8652" spans="1:8">
      <c r="A8652" s="268">
        <v>42365</v>
      </c>
      <c r="B8652" s="269" t="s">
        <v>194</v>
      </c>
      <c r="C8652" s="270">
        <v>4342.7401</v>
      </c>
      <c r="D8652" s="270">
        <v>1848.9624999999999</v>
      </c>
      <c r="E8652" s="270">
        <v>592.63615000000004</v>
      </c>
      <c r="F8652" s="270">
        <v>56.064299999999996</v>
      </c>
      <c r="G8652" s="270">
        <v>753.33119999999997</v>
      </c>
      <c r="H8652" s="270">
        <v>7593.7342500000004</v>
      </c>
    </row>
    <row r="8653" spans="1:8">
      <c r="A8653" s="268">
        <v>42365</v>
      </c>
      <c r="B8653" s="269" t="s">
        <v>195</v>
      </c>
      <c r="C8653" s="270">
        <v>5463.02225</v>
      </c>
      <c r="D8653" s="270">
        <v>2325.9331999999999</v>
      </c>
      <c r="E8653" s="270">
        <v>745.5163</v>
      </c>
      <c r="F8653" s="270">
        <v>70.527050000000003</v>
      </c>
      <c r="G8653" s="270">
        <v>947.66584999999998</v>
      </c>
      <c r="H8653" s="270">
        <v>9552.6646499999988</v>
      </c>
    </row>
    <row r="8654" spans="1:8">
      <c r="A8654" s="268">
        <v>42365</v>
      </c>
      <c r="B8654" s="269" t="s">
        <v>196</v>
      </c>
      <c r="C8654" s="270">
        <v>5812.2872499999994</v>
      </c>
      <c r="D8654" s="270">
        <v>2474.6355999999996</v>
      </c>
      <c r="E8654" s="270">
        <v>793.17920000000004</v>
      </c>
      <c r="F8654" s="270">
        <v>75.036299999999997</v>
      </c>
      <c r="G8654" s="270">
        <v>1008.25215</v>
      </c>
      <c r="H8654" s="270">
        <v>10163.3905</v>
      </c>
    </row>
    <row r="8655" spans="1:8">
      <c r="A8655" s="268">
        <v>42365</v>
      </c>
      <c r="B8655" s="269" t="s">
        <v>197</v>
      </c>
      <c r="C8655" s="270">
        <v>5944.0848500000002</v>
      </c>
      <c r="D8655" s="270">
        <v>2530.7500500000001</v>
      </c>
      <c r="E8655" s="270">
        <v>811.16435000000001</v>
      </c>
      <c r="F8655" s="270">
        <v>76.738</v>
      </c>
      <c r="G8655" s="270">
        <v>1031.1145999999999</v>
      </c>
      <c r="H8655" s="270">
        <v>10393.851850000001</v>
      </c>
    </row>
    <row r="8656" spans="1:8">
      <c r="A8656" s="268">
        <v>42365</v>
      </c>
      <c r="B8656" s="269" t="s">
        <v>198</v>
      </c>
      <c r="C8656" s="270">
        <v>5232.3764499999997</v>
      </c>
      <c r="D8656" s="270">
        <v>2227.7335499999999</v>
      </c>
      <c r="E8656" s="270">
        <v>714.04079999999999</v>
      </c>
      <c r="F8656" s="270">
        <v>67.549499999999995</v>
      </c>
      <c r="G8656" s="270">
        <v>907.65549999999996</v>
      </c>
      <c r="H8656" s="270">
        <v>9149.3557999999994</v>
      </c>
    </row>
    <row r="8657" spans="1:8">
      <c r="A8657" s="268">
        <v>42365</v>
      </c>
      <c r="B8657" s="269" t="s">
        <v>199</v>
      </c>
      <c r="C8657" s="270">
        <v>2866.6037499999998</v>
      </c>
      <c r="D8657" s="270">
        <v>1220.4835499999999</v>
      </c>
      <c r="E8657" s="270">
        <v>391.19380000000001</v>
      </c>
      <c r="F8657" s="270">
        <v>37.007299999999994</v>
      </c>
      <c r="G8657" s="270">
        <v>497.267</v>
      </c>
      <c r="H8657" s="270">
        <v>5012.5553999999993</v>
      </c>
    </row>
    <row r="8658" spans="1:8">
      <c r="A8658" s="268">
        <v>42365</v>
      </c>
      <c r="B8658" s="269" t="s">
        <v>200</v>
      </c>
      <c r="C8658" s="270">
        <v>691.93910000000005</v>
      </c>
      <c r="D8658" s="270">
        <v>294.59980000000002</v>
      </c>
      <c r="E8658" s="270">
        <v>94.42564999999999</v>
      </c>
      <c r="F8658" s="270">
        <v>8.9326500000000006</v>
      </c>
      <c r="G8658" s="270">
        <v>120.03019999999999</v>
      </c>
      <c r="H8658" s="270">
        <v>1209.9274</v>
      </c>
    </row>
    <row r="8659" spans="1:8">
      <c r="A8659" s="268">
        <v>42365</v>
      </c>
      <c r="B8659" s="269" t="s">
        <v>201</v>
      </c>
      <c r="C8659" s="270">
        <v>65.898800000000008</v>
      </c>
      <c r="D8659" s="270">
        <v>28.056800000000003</v>
      </c>
      <c r="E8659" s="270">
        <v>8.9930000000000003</v>
      </c>
      <c r="F8659" s="270">
        <v>0.85084999999999988</v>
      </c>
      <c r="G8659" s="270">
        <v>11.431649999999999</v>
      </c>
      <c r="H8659" s="270">
        <v>115.2311</v>
      </c>
    </row>
    <row r="8660" spans="1:8">
      <c r="A8660" s="268">
        <v>42365</v>
      </c>
      <c r="B8660" s="269" t="s">
        <v>202</v>
      </c>
      <c r="C8660" s="270">
        <v>6.5900499999999997</v>
      </c>
      <c r="D8660" s="270">
        <v>2.80585</v>
      </c>
      <c r="E8660" s="270">
        <v>0.89929999999999999</v>
      </c>
      <c r="F8660" s="270">
        <v>8.5000000000000006E-2</v>
      </c>
      <c r="G8660" s="270">
        <v>1.1432499999999999</v>
      </c>
      <c r="H8660" s="270">
        <v>11.52345</v>
      </c>
    </row>
    <row r="8661" spans="1:8">
      <c r="A8661" s="268">
        <v>42365</v>
      </c>
      <c r="B8661" s="269" t="s">
        <v>203</v>
      </c>
      <c r="C8661" s="270">
        <v>0</v>
      </c>
      <c r="D8661" s="270">
        <v>0</v>
      </c>
      <c r="E8661" s="270">
        <v>0</v>
      </c>
      <c r="F8661" s="270">
        <v>0</v>
      </c>
      <c r="G8661" s="270">
        <v>0</v>
      </c>
      <c r="H8661" s="270">
        <v>0</v>
      </c>
    </row>
    <row r="8662" spans="1:8">
      <c r="A8662" s="268">
        <v>42365</v>
      </c>
      <c r="B8662" s="269" t="s">
        <v>204</v>
      </c>
      <c r="C8662" s="270">
        <v>0</v>
      </c>
      <c r="D8662" s="270">
        <v>0</v>
      </c>
      <c r="E8662" s="270">
        <v>0</v>
      </c>
      <c r="F8662" s="270">
        <v>0</v>
      </c>
      <c r="G8662" s="270">
        <v>0</v>
      </c>
      <c r="H8662" s="270">
        <v>0</v>
      </c>
    </row>
    <row r="8663" spans="1:8">
      <c r="A8663" s="268">
        <v>42365</v>
      </c>
      <c r="B8663" s="269" t="s">
        <v>205</v>
      </c>
      <c r="C8663" s="270">
        <v>0</v>
      </c>
      <c r="D8663" s="270">
        <v>0</v>
      </c>
      <c r="E8663" s="270">
        <v>0</v>
      </c>
      <c r="F8663" s="270">
        <v>0</v>
      </c>
      <c r="G8663" s="270">
        <v>0</v>
      </c>
      <c r="H8663" s="270">
        <v>0</v>
      </c>
    </row>
    <row r="8664" spans="1:8">
      <c r="A8664" s="268">
        <v>42365</v>
      </c>
      <c r="B8664" s="269" t="s">
        <v>71</v>
      </c>
      <c r="C8664" s="270">
        <v>0</v>
      </c>
      <c r="D8664" s="270">
        <v>0</v>
      </c>
      <c r="E8664" s="270">
        <v>0</v>
      </c>
      <c r="F8664" s="270">
        <v>0</v>
      </c>
      <c r="G8664" s="270">
        <v>0</v>
      </c>
      <c r="H8664" s="270">
        <v>0</v>
      </c>
    </row>
    <row r="8665" spans="1:8">
      <c r="A8665" s="268">
        <v>42365</v>
      </c>
      <c r="B8665" s="269" t="s">
        <v>206</v>
      </c>
      <c r="C8665" s="270">
        <v>0</v>
      </c>
      <c r="D8665" s="270">
        <v>0</v>
      </c>
      <c r="E8665" s="270">
        <v>0</v>
      </c>
      <c r="F8665" s="270">
        <v>0</v>
      </c>
      <c r="G8665" s="270">
        <v>0</v>
      </c>
      <c r="H8665" s="270">
        <v>0</v>
      </c>
    </row>
    <row r="8666" spans="1:8">
      <c r="A8666" s="268">
        <v>42366</v>
      </c>
      <c r="B8666" s="269" t="s">
        <v>185</v>
      </c>
      <c r="C8666" s="270">
        <v>0</v>
      </c>
      <c r="D8666" s="270">
        <v>0</v>
      </c>
      <c r="E8666" s="270">
        <v>0</v>
      </c>
      <c r="F8666" s="270">
        <v>0</v>
      </c>
      <c r="G8666" s="270">
        <v>0</v>
      </c>
      <c r="H8666" s="270">
        <v>0</v>
      </c>
    </row>
    <row r="8667" spans="1:8">
      <c r="A8667" s="268">
        <v>42366</v>
      </c>
      <c r="B8667" s="269" t="s">
        <v>186</v>
      </c>
      <c r="C8667" s="270">
        <v>0</v>
      </c>
      <c r="D8667" s="270">
        <v>0</v>
      </c>
      <c r="E8667" s="270">
        <v>0</v>
      </c>
      <c r="F8667" s="270">
        <v>0</v>
      </c>
      <c r="G8667" s="270">
        <v>0</v>
      </c>
      <c r="H8667" s="270">
        <v>0</v>
      </c>
    </row>
    <row r="8668" spans="1:8">
      <c r="A8668" s="268">
        <v>42366</v>
      </c>
      <c r="B8668" s="269" t="s">
        <v>187</v>
      </c>
      <c r="C8668" s="270">
        <v>0</v>
      </c>
      <c r="D8668" s="270">
        <v>0</v>
      </c>
      <c r="E8668" s="270">
        <v>0</v>
      </c>
      <c r="F8668" s="270">
        <v>0</v>
      </c>
      <c r="G8668" s="270">
        <v>0</v>
      </c>
      <c r="H8668" s="270">
        <v>0</v>
      </c>
    </row>
    <row r="8669" spans="1:8">
      <c r="A8669" s="268">
        <v>42366</v>
      </c>
      <c r="B8669" s="269" t="s">
        <v>188</v>
      </c>
      <c r="C8669" s="270">
        <v>0</v>
      </c>
      <c r="D8669" s="270">
        <v>0</v>
      </c>
      <c r="E8669" s="270">
        <v>0</v>
      </c>
      <c r="F8669" s="270">
        <v>0</v>
      </c>
      <c r="G8669" s="270">
        <v>0</v>
      </c>
      <c r="H8669" s="270">
        <v>0</v>
      </c>
    </row>
    <row r="8670" spans="1:8">
      <c r="A8670" s="268">
        <v>42366</v>
      </c>
      <c r="B8670" s="269" t="s">
        <v>189</v>
      </c>
      <c r="C8670" s="270">
        <v>0</v>
      </c>
      <c r="D8670" s="270">
        <v>0</v>
      </c>
      <c r="E8670" s="270">
        <v>0</v>
      </c>
      <c r="F8670" s="270">
        <v>0</v>
      </c>
      <c r="G8670" s="270">
        <v>0</v>
      </c>
      <c r="H8670" s="270">
        <v>0</v>
      </c>
    </row>
    <row r="8671" spans="1:8">
      <c r="A8671" s="268">
        <v>42366</v>
      </c>
      <c r="B8671" s="269" t="s">
        <v>190</v>
      </c>
      <c r="C8671" s="270">
        <v>0</v>
      </c>
      <c r="D8671" s="270">
        <v>0</v>
      </c>
      <c r="E8671" s="270">
        <v>0</v>
      </c>
      <c r="F8671" s="270">
        <v>0</v>
      </c>
      <c r="G8671" s="270">
        <v>0</v>
      </c>
      <c r="H8671" s="270">
        <v>0</v>
      </c>
    </row>
    <row r="8672" spans="1:8">
      <c r="A8672" s="268">
        <v>42366</v>
      </c>
      <c r="B8672" s="269" t="s">
        <v>191</v>
      </c>
      <c r="C8672" s="270">
        <v>0</v>
      </c>
      <c r="D8672" s="270">
        <v>0</v>
      </c>
      <c r="E8672" s="270">
        <v>0</v>
      </c>
      <c r="F8672" s="270">
        <v>0</v>
      </c>
      <c r="G8672" s="270">
        <v>0</v>
      </c>
      <c r="H8672" s="270">
        <v>0</v>
      </c>
    </row>
    <row r="8673" spans="1:8">
      <c r="A8673" s="268">
        <v>42366</v>
      </c>
      <c r="B8673" s="269" t="s">
        <v>192</v>
      </c>
      <c r="C8673" s="270">
        <v>0</v>
      </c>
      <c r="D8673" s="270">
        <v>0</v>
      </c>
      <c r="E8673" s="270">
        <v>0</v>
      </c>
      <c r="F8673" s="270">
        <v>0</v>
      </c>
      <c r="G8673" s="270">
        <v>0</v>
      </c>
      <c r="H8673" s="270">
        <v>0</v>
      </c>
    </row>
    <row r="8674" spans="1:8">
      <c r="A8674" s="268">
        <v>42366</v>
      </c>
      <c r="B8674" s="269" t="s">
        <v>193</v>
      </c>
      <c r="C8674" s="270">
        <v>204.28644999999997</v>
      </c>
      <c r="D8674" s="270">
        <v>86.977099999999993</v>
      </c>
      <c r="E8674" s="270">
        <v>27.878299999999999</v>
      </c>
      <c r="F8674" s="270">
        <v>2.6375500000000001</v>
      </c>
      <c r="G8674" s="270">
        <v>35.437350000000002</v>
      </c>
      <c r="H8674" s="270">
        <v>357.21674999999999</v>
      </c>
    </row>
    <row r="8675" spans="1:8">
      <c r="A8675" s="268">
        <v>42366</v>
      </c>
      <c r="B8675" s="269" t="s">
        <v>65</v>
      </c>
      <c r="C8675" s="270">
        <v>1074.15265</v>
      </c>
      <c r="D8675" s="270">
        <v>457.33059999999995</v>
      </c>
      <c r="E8675" s="270">
        <v>146.58505</v>
      </c>
      <c r="F8675" s="270">
        <v>13.866899999999999</v>
      </c>
      <c r="G8675" s="270">
        <v>186.33189999999999</v>
      </c>
      <c r="H8675" s="270">
        <v>1878.2671</v>
      </c>
    </row>
    <row r="8676" spans="1:8">
      <c r="A8676" s="268">
        <v>42366</v>
      </c>
      <c r="B8676" s="269" t="s">
        <v>194</v>
      </c>
      <c r="C8676" s="270">
        <v>1884.7101</v>
      </c>
      <c r="D8676" s="270">
        <v>802.43314999999996</v>
      </c>
      <c r="E8676" s="270">
        <v>257.19894999999997</v>
      </c>
      <c r="F8676" s="270">
        <v>24.331250000000001</v>
      </c>
      <c r="G8676" s="270">
        <v>326.93889999999999</v>
      </c>
      <c r="H8676" s="270">
        <v>3295.6123500000003</v>
      </c>
    </row>
    <row r="8677" spans="1:8">
      <c r="A8677" s="268">
        <v>42366</v>
      </c>
      <c r="B8677" s="269" t="s">
        <v>195</v>
      </c>
      <c r="C8677" s="270">
        <v>2418.4913999999999</v>
      </c>
      <c r="D8677" s="270">
        <v>1029.6950999999999</v>
      </c>
      <c r="E8677" s="270">
        <v>330.04140000000001</v>
      </c>
      <c r="F8677" s="270">
        <v>31.222199999999997</v>
      </c>
      <c r="G8677" s="270">
        <v>419.53365000000002</v>
      </c>
      <c r="H8677" s="270">
        <v>4228.9837500000003</v>
      </c>
    </row>
    <row r="8678" spans="1:8">
      <c r="A8678" s="268">
        <v>42366</v>
      </c>
      <c r="B8678" s="269" t="s">
        <v>196</v>
      </c>
      <c r="C8678" s="270">
        <v>2807.2949999999996</v>
      </c>
      <c r="D8678" s="270">
        <v>1195.2325999999998</v>
      </c>
      <c r="E8678" s="270">
        <v>383.1001</v>
      </c>
      <c r="F8678" s="270">
        <v>36.2423</v>
      </c>
      <c r="G8678" s="270">
        <v>486.97860000000003</v>
      </c>
      <c r="H8678" s="270">
        <v>4908.8486000000003</v>
      </c>
    </row>
    <row r="8679" spans="1:8">
      <c r="A8679" s="268">
        <v>42366</v>
      </c>
      <c r="B8679" s="269" t="s">
        <v>197</v>
      </c>
      <c r="C8679" s="270">
        <v>3077.4811</v>
      </c>
      <c r="D8679" s="270">
        <v>1310.2665</v>
      </c>
      <c r="E8679" s="270">
        <v>419.97140000000002</v>
      </c>
      <c r="F8679" s="270">
        <v>39.729849999999999</v>
      </c>
      <c r="G8679" s="270">
        <v>533.84760000000006</v>
      </c>
      <c r="H8679" s="270">
        <v>5381.2964499999998</v>
      </c>
    </row>
    <row r="8680" spans="1:8">
      <c r="A8680" s="268">
        <v>42366</v>
      </c>
      <c r="B8680" s="269" t="s">
        <v>198</v>
      </c>
      <c r="C8680" s="270">
        <v>2556.87905</v>
      </c>
      <c r="D8680" s="270">
        <v>1088.6153999999999</v>
      </c>
      <c r="E8680" s="270">
        <v>348.92669999999998</v>
      </c>
      <c r="F8680" s="270">
        <v>33.008900000000004</v>
      </c>
      <c r="G8680" s="270">
        <v>443.53935000000001</v>
      </c>
      <c r="H8680" s="270">
        <v>4470.9694</v>
      </c>
    </row>
    <row r="8681" spans="1:8">
      <c r="A8681" s="268">
        <v>42366</v>
      </c>
      <c r="B8681" s="269" t="s">
        <v>199</v>
      </c>
      <c r="C8681" s="270">
        <v>1462.95625</v>
      </c>
      <c r="D8681" s="270">
        <v>622.86725000000001</v>
      </c>
      <c r="E8681" s="270">
        <v>199.64374999999998</v>
      </c>
      <c r="F8681" s="270">
        <v>18.886999999999997</v>
      </c>
      <c r="G8681" s="270">
        <v>253.77770000000001</v>
      </c>
      <c r="H8681" s="270">
        <v>2558.1319499999995</v>
      </c>
    </row>
    <row r="8682" spans="1:8">
      <c r="A8682" s="268">
        <v>42366</v>
      </c>
      <c r="B8682" s="269" t="s">
        <v>200</v>
      </c>
      <c r="C8682" s="270">
        <v>454.70239999999995</v>
      </c>
      <c r="D8682" s="270">
        <v>193.5943</v>
      </c>
      <c r="E8682" s="270">
        <v>62.051699999999997</v>
      </c>
      <c r="F8682" s="270">
        <v>5.8700999999999999</v>
      </c>
      <c r="G8682" s="270">
        <v>78.87660000000001</v>
      </c>
      <c r="H8682" s="270">
        <v>795.09509999999989</v>
      </c>
    </row>
    <row r="8683" spans="1:8">
      <c r="A8683" s="268">
        <v>42366</v>
      </c>
      <c r="B8683" s="269" t="s">
        <v>201</v>
      </c>
      <c r="C8683" s="270">
        <v>52.719549999999998</v>
      </c>
      <c r="D8683" s="270">
        <v>22.44595</v>
      </c>
      <c r="E8683" s="270">
        <v>7.1943999999999999</v>
      </c>
      <c r="F8683" s="270">
        <v>0.68085000000000007</v>
      </c>
      <c r="G8683" s="270">
        <v>9.1451499999999992</v>
      </c>
      <c r="H8683" s="270">
        <v>92.185900000000004</v>
      </c>
    </row>
    <row r="8684" spans="1:8">
      <c r="A8684" s="268">
        <v>42366</v>
      </c>
      <c r="B8684" s="269" t="s">
        <v>202</v>
      </c>
      <c r="C8684" s="270">
        <v>0</v>
      </c>
      <c r="D8684" s="270">
        <v>0</v>
      </c>
      <c r="E8684" s="270">
        <v>0</v>
      </c>
      <c r="F8684" s="270">
        <v>0</v>
      </c>
      <c r="G8684" s="270">
        <v>0</v>
      </c>
      <c r="H8684" s="270">
        <v>0</v>
      </c>
    </row>
    <row r="8685" spans="1:8">
      <c r="A8685" s="268">
        <v>42366</v>
      </c>
      <c r="B8685" s="269" t="s">
        <v>203</v>
      </c>
      <c r="C8685" s="270">
        <v>0</v>
      </c>
      <c r="D8685" s="270">
        <v>0</v>
      </c>
      <c r="E8685" s="270">
        <v>0</v>
      </c>
      <c r="F8685" s="270">
        <v>0</v>
      </c>
      <c r="G8685" s="270">
        <v>0</v>
      </c>
      <c r="H8685" s="270">
        <v>0</v>
      </c>
    </row>
    <row r="8686" spans="1:8">
      <c r="A8686" s="268">
        <v>42366</v>
      </c>
      <c r="B8686" s="269" t="s">
        <v>204</v>
      </c>
      <c r="C8686" s="270">
        <v>0</v>
      </c>
      <c r="D8686" s="270">
        <v>0</v>
      </c>
      <c r="E8686" s="270">
        <v>0</v>
      </c>
      <c r="F8686" s="270">
        <v>0</v>
      </c>
      <c r="G8686" s="270">
        <v>0</v>
      </c>
      <c r="H8686" s="270">
        <v>0</v>
      </c>
    </row>
    <row r="8687" spans="1:8">
      <c r="A8687" s="268">
        <v>42366</v>
      </c>
      <c r="B8687" s="269" t="s">
        <v>205</v>
      </c>
      <c r="C8687" s="270">
        <v>0</v>
      </c>
      <c r="D8687" s="270">
        <v>0</v>
      </c>
      <c r="E8687" s="270">
        <v>0</v>
      </c>
      <c r="F8687" s="270">
        <v>0</v>
      </c>
      <c r="G8687" s="270">
        <v>0</v>
      </c>
      <c r="H8687" s="270">
        <v>0</v>
      </c>
    </row>
    <row r="8688" spans="1:8">
      <c r="A8688" s="268">
        <v>42366</v>
      </c>
      <c r="B8688" s="269" t="s">
        <v>71</v>
      </c>
      <c r="C8688" s="270">
        <v>0</v>
      </c>
      <c r="D8688" s="270">
        <v>0</v>
      </c>
      <c r="E8688" s="270">
        <v>0</v>
      </c>
      <c r="F8688" s="270">
        <v>0</v>
      </c>
      <c r="G8688" s="270">
        <v>0</v>
      </c>
      <c r="H8688" s="270">
        <v>0</v>
      </c>
    </row>
    <row r="8689" spans="1:8">
      <c r="A8689" s="268">
        <v>42366</v>
      </c>
      <c r="B8689" s="269" t="s">
        <v>206</v>
      </c>
      <c r="C8689" s="270">
        <v>0</v>
      </c>
      <c r="D8689" s="270">
        <v>0</v>
      </c>
      <c r="E8689" s="270">
        <v>0</v>
      </c>
      <c r="F8689" s="270">
        <v>0</v>
      </c>
      <c r="G8689" s="270">
        <v>0</v>
      </c>
      <c r="H8689" s="270">
        <v>0</v>
      </c>
    </row>
    <row r="8690" spans="1:8">
      <c r="A8690" s="268">
        <v>42367</v>
      </c>
      <c r="B8690" s="269" t="s">
        <v>185</v>
      </c>
      <c r="C8690" s="270">
        <v>0</v>
      </c>
      <c r="D8690" s="270">
        <v>0</v>
      </c>
      <c r="E8690" s="270">
        <v>0</v>
      </c>
      <c r="F8690" s="270">
        <v>0</v>
      </c>
      <c r="G8690" s="270">
        <v>0</v>
      </c>
      <c r="H8690" s="270">
        <v>0</v>
      </c>
    </row>
    <row r="8691" spans="1:8">
      <c r="A8691" s="268">
        <v>42367</v>
      </c>
      <c r="B8691" s="269" t="s">
        <v>186</v>
      </c>
      <c r="C8691" s="270">
        <v>0</v>
      </c>
      <c r="D8691" s="270">
        <v>0</v>
      </c>
      <c r="E8691" s="270">
        <v>0</v>
      </c>
      <c r="F8691" s="270">
        <v>0</v>
      </c>
      <c r="G8691" s="270">
        <v>0</v>
      </c>
      <c r="H8691" s="270">
        <v>0</v>
      </c>
    </row>
    <row r="8692" spans="1:8">
      <c r="A8692" s="268">
        <v>42367</v>
      </c>
      <c r="B8692" s="269" t="s">
        <v>187</v>
      </c>
      <c r="C8692" s="270">
        <v>0</v>
      </c>
      <c r="D8692" s="270">
        <v>0</v>
      </c>
      <c r="E8692" s="270">
        <v>0</v>
      </c>
      <c r="F8692" s="270">
        <v>0</v>
      </c>
      <c r="G8692" s="270">
        <v>0</v>
      </c>
      <c r="H8692" s="270">
        <v>0</v>
      </c>
    </row>
    <row r="8693" spans="1:8">
      <c r="A8693" s="268">
        <v>42367</v>
      </c>
      <c r="B8693" s="269" t="s">
        <v>188</v>
      </c>
      <c r="C8693" s="270">
        <v>0</v>
      </c>
      <c r="D8693" s="270">
        <v>0</v>
      </c>
      <c r="E8693" s="270">
        <v>0</v>
      </c>
      <c r="F8693" s="270">
        <v>0</v>
      </c>
      <c r="G8693" s="270">
        <v>0</v>
      </c>
      <c r="H8693" s="270">
        <v>0</v>
      </c>
    </row>
    <row r="8694" spans="1:8">
      <c r="A8694" s="268">
        <v>42367</v>
      </c>
      <c r="B8694" s="269" t="s">
        <v>189</v>
      </c>
      <c r="C8694" s="270">
        <v>0</v>
      </c>
      <c r="D8694" s="270">
        <v>0</v>
      </c>
      <c r="E8694" s="270">
        <v>0</v>
      </c>
      <c r="F8694" s="270">
        <v>0</v>
      </c>
      <c r="G8694" s="270">
        <v>0</v>
      </c>
      <c r="H8694" s="270">
        <v>0</v>
      </c>
    </row>
    <row r="8695" spans="1:8">
      <c r="A8695" s="268">
        <v>42367</v>
      </c>
      <c r="B8695" s="269" t="s">
        <v>190</v>
      </c>
      <c r="C8695" s="270">
        <v>0</v>
      </c>
      <c r="D8695" s="270">
        <v>0</v>
      </c>
      <c r="E8695" s="270">
        <v>0</v>
      </c>
      <c r="F8695" s="270">
        <v>0</v>
      </c>
      <c r="G8695" s="270">
        <v>0</v>
      </c>
      <c r="H8695" s="270">
        <v>0</v>
      </c>
    </row>
    <row r="8696" spans="1:8">
      <c r="A8696" s="268">
        <v>42367</v>
      </c>
      <c r="B8696" s="269" t="s">
        <v>191</v>
      </c>
      <c r="C8696" s="270">
        <v>0</v>
      </c>
      <c r="D8696" s="270">
        <v>0</v>
      </c>
      <c r="E8696" s="270">
        <v>0</v>
      </c>
      <c r="F8696" s="270">
        <v>0</v>
      </c>
      <c r="G8696" s="270">
        <v>0</v>
      </c>
      <c r="H8696" s="270">
        <v>0</v>
      </c>
    </row>
    <row r="8697" spans="1:8">
      <c r="A8697" s="268">
        <v>42367</v>
      </c>
      <c r="B8697" s="269" t="s">
        <v>192</v>
      </c>
      <c r="C8697" s="270">
        <v>0</v>
      </c>
      <c r="D8697" s="270">
        <v>0</v>
      </c>
      <c r="E8697" s="270">
        <v>0</v>
      </c>
      <c r="F8697" s="270">
        <v>0</v>
      </c>
      <c r="G8697" s="270">
        <v>0</v>
      </c>
      <c r="H8697" s="270">
        <v>0</v>
      </c>
    </row>
    <row r="8698" spans="1:8">
      <c r="A8698" s="268">
        <v>42367</v>
      </c>
      <c r="B8698" s="269" t="s">
        <v>193</v>
      </c>
      <c r="C8698" s="270">
        <v>125.2084</v>
      </c>
      <c r="D8698" s="270">
        <v>53.308599999999998</v>
      </c>
      <c r="E8698" s="270">
        <v>17.0867</v>
      </c>
      <c r="F8698" s="270">
        <v>1.6166999999999998</v>
      </c>
      <c r="G8698" s="270">
        <v>21.720050000000001</v>
      </c>
      <c r="H8698" s="270">
        <v>218.94045</v>
      </c>
    </row>
    <row r="8699" spans="1:8">
      <c r="A8699" s="268">
        <v>42367</v>
      </c>
      <c r="B8699" s="269" t="s">
        <v>65</v>
      </c>
      <c r="C8699" s="270">
        <v>744.65779999999995</v>
      </c>
      <c r="D8699" s="270">
        <v>317.04490000000004</v>
      </c>
      <c r="E8699" s="270">
        <v>101.62004999999999</v>
      </c>
      <c r="F8699" s="270">
        <v>9.6135000000000002</v>
      </c>
      <c r="G8699" s="270">
        <v>129.17535000000001</v>
      </c>
      <c r="H8699" s="270">
        <v>1302.1115999999997</v>
      </c>
    </row>
    <row r="8700" spans="1:8">
      <c r="A8700" s="268">
        <v>42367</v>
      </c>
      <c r="B8700" s="269" t="s">
        <v>194</v>
      </c>
      <c r="C8700" s="270">
        <v>1766.09175</v>
      </c>
      <c r="D8700" s="270">
        <v>751.93039999999996</v>
      </c>
      <c r="E8700" s="270">
        <v>241.01155</v>
      </c>
      <c r="F8700" s="270">
        <v>22.8004</v>
      </c>
      <c r="G8700" s="270">
        <v>306.3621</v>
      </c>
      <c r="H8700" s="270">
        <v>3088.1961999999999</v>
      </c>
    </row>
    <row r="8701" spans="1:8">
      <c r="A8701" s="268">
        <v>42367</v>
      </c>
      <c r="B8701" s="269" t="s">
        <v>195</v>
      </c>
      <c r="C8701" s="270">
        <v>2919.3233</v>
      </c>
      <c r="D8701" s="270">
        <v>1242.9295</v>
      </c>
      <c r="E8701" s="270">
        <v>398.38819999999998</v>
      </c>
      <c r="F8701" s="270">
        <v>37.68815</v>
      </c>
      <c r="G8701" s="270">
        <v>506.41215</v>
      </c>
      <c r="H8701" s="270">
        <v>5104.7412999999997</v>
      </c>
    </row>
    <row r="8702" spans="1:8">
      <c r="A8702" s="268">
        <v>42367</v>
      </c>
      <c r="B8702" s="269" t="s">
        <v>196</v>
      </c>
      <c r="C8702" s="270">
        <v>3466.2846999999997</v>
      </c>
      <c r="D8702" s="270">
        <v>1475.80315</v>
      </c>
      <c r="E8702" s="270">
        <v>473.02924999999999</v>
      </c>
      <c r="F8702" s="270">
        <v>44.749949999999998</v>
      </c>
      <c r="G8702" s="270">
        <v>601.29340000000002</v>
      </c>
      <c r="H8702" s="270">
        <v>6061.1604500000003</v>
      </c>
    </row>
    <row r="8703" spans="1:8">
      <c r="A8703" s="268">
        <v>42367</v>
      </c>
      <c r="B8703" s="269" t="s">
        <v>197</v>
      </c>
      <c r="C8703" s="270">
        <v>3334.4862499999999</v>
      </c>
      <c r="D8703" s="270">
        <v>1419.6886999999999</v>
      </c>
      <c r="E8703" s="270">
        <v>455.04325</v>
      </c>
      <c r="F8703" s="270">
        <v>43.048250000000003</v>
      </c>
      <c r="G8703" s="270">
        <v>578.43009999999992</v>
      </c>
      <c r="H8703" s="270">
        <v>5830.6965500000006</v>
      </c>
    </row>
    <row r="8704" spans="1:8">
      <c r="A8704" s="268">
        <v>42367</v>
      </c>
      <c r="B8704" s="269" t="s">
        <v>198</v>
      </c>
      <c r="C8704" s="270">
        <v>2945.6826499999997</v>
      </c>
      <c r="D8704" s="270">
        <v>1254.1520499999999</v>
      </c>
      <c r="E8704" s="270">
        <v>401.98539999999997</v>
      </c>
      <c r="F8704" s="270">
        <v>38.029000000000003</v>
      </c>
      <c r="G8704" s="270">
        <v>510.98514999999998</v>
      </c>
      <c r="H8704" s="270">
        <v>5150.834249999999</v>
      </c>
    </row>
    <row r="8705" spans="1:8">
      <c r="A8705" s="268">
        <v>42367</v>
      </c>
      <c r="B8705" s="269" t="s">
        <v>199</v>
      </c>
      <c r="C8705" s="270">
        <v>1607.9339499999999</v>
      </c>
      <c r="D8705" s="270">
        <v>684.59339999999997</v>
      </c>
      <c r="E8705" s="270">
        <v>219.42834999999999</v>
      </c>
      <c r="F8705" s="270">
        <v>20.758700000000001</v>
      </c>
      <c r="G8705" s="270">
        <v>278.92665</v>
      </c>
      <c r="H8705" s="270">
        <v>2811.6410499999997</v>
      </c>
    </row>
    <row r="8706" spans="1:8">
      <c r="A8706" s="268">
        <v>42367</v>
      </c>
      <c r="B8706" s="269" t="s">
        <v>200</v>
      </c>
      <c r="C8706" s="270">
        <v>573.32074999999998</v>
      </c>
      <c r="D8706" s="270">
        <v>244.09705</v>
      </c>
      <c r="E8706" s="270">
        <v>78.239100000000008</v>
      </c>
      <c r="F8706" s="270">
        <v>7.4017999999999997</v>
      </c>
      <c r="G8706" s="270">
        <v>99.453400000000002</v>
      </c>
      <c r="H8706" s="270">
        <v>1002.5120999999999</v>
      </c>
    </row>
    <row r="8707" spans="1:8">
      <c r="A8707" s="268">
        <v>42367</v>
      </c>
      <c r="B8707" s="269" t="s">
        <v>201</v>
      </c>
      <c r="C8707" s="270">
        <v>59.308750000000003</v>
      </c>
      <c r="D8707" s="270">
        <v>25.251799999999999</v>
      </c>
      <c r="E8707" s="270">
        <v>8.0937000000000001</v>
      </c>
      <c r="F8707" s="270">
        <v>0.76585000000000003</v>
      </c>
      <c r="G8707" s="270">
        <v>10.288399999999999</v>
      </c>
      <c r="H8707" s="270">
        <v>103.7085</v>
      </c>
    </row>
    <row r="8708" spans="1:8">
      <c r="A8708" s="268">
        <v>42367</v>
      </c>
      <c r="B8708" s="269" t="s">
        <v>202</v>
      </c>
      <c r="C8708" s="270">
        <v>0</v>
      </c>
      <c r="D8708" s="270">
        <v>0</v>
      </c>
      <c r="E8708" s="270">
        <v>0</v>
      </c>
      <c r="F8708" s="270">
        <v>0</v>
      </c>
      <c r="G8708" s="270">
        <v>0</v>
      </c>
      <c r="H8708" s="270">
        <v>0</v>
      </c>
    </row>
    <row r="8709" spans="1:8">
      <c r="A8709" s="268">
        <v>42367</v>
      </c>
      <c r="B8709" s="269" t="s">
        <v>203</v>
      </c>
      <c r="C8709" s="270">
        <v>0</v>
      </c>
      <c r="D8709" s="270">
        <v>0</v>
      </c>
      <c r="E8709" s="270">
        <v>0</v>
      </c>
      <c r="F8709" s="270">
        <v>0</v>
      </c>
      <c r="G8709" s="270">
        <v>0</v>
      </c>
      <c r="H8709" s="270">
        <v>0</v>
      </c>
    </row>
    <row r="8710" spans="1:8">
      <c r="A8710" s="268">
        <v>42367</v>
      </c>
      <c r="B8710" s="269" t="s">
        <v>204</v>
      </c>
      <c r="C8710" s="270">
        <v>0</v>
      </c>
      <c r="D8710" s="270">
        <v>0</v>
      </c>
      <c r="E8710" s="270">
        <v>0</v>
      </c>
      <c r="F8710" s="270">
        <v>0</v>
      </c>
      <c r="G8710" s="270">
        <v>0</v>
      </c>
      <c r="H8710" s="270">
        <v>0</v>
      </c>
    </row>
    <row r="8711" spans="1:8">
      <c r="A8711" s="268">
        <v>42367</v>
      </c>
      <c r="B8711" s="269" t="s">
        <v>205</v>
      </c>
      <c r="C8711" s="270">
        <v>0</v>
      </c>
      <c r="D8711" s="270">
        <v>0</v>
      </c>
      <c r="E8711" s="270">
        <v>0</v>
      </c>
      <c r="F8711" s="270">
        <v>0</v>
      </c>
      <c r="G8711" s="270">
        <v>0</v>
      </c>
      <c r="H8711" s="270">
        <v>0</v>
      </c>
    </row>
    <row r="8712" spans="1:8">
      <c r="A8712" s="268">
        <v>42367</v>
      </c>
      <c r="B8712" s="269" t="s">
        <v>71</v>
      </c>
      <c r="C8712" s="270">
        <v>0</v>
      </c>
      <c r="D8712" s="270">
        <v>0</v>
      </c>
      <c r="E8712" s="270">
        <v>0</v>
      </c>
      <c r="F8712" s="270">
        <v>0</v>
      </c>
      <c r="G8712" s="270">
        <v>0</v>
      </c>
      <c r="H8712" s="270">
        <v>0</v>
      </c>
    </row>
    <row r="8713" spans="1:8">
      <c r="A8713" s="268">
        <v>42367</v>
      </c>
      <c r="B8713" s="269" t="s">
        <v>206</v>
      </c>
      <c r="C8713" s="270">
        <v>0</v>
      </c>
      <c r="D8713" s="270">
        <v>0</v>
      </c>
      <c r="E8713" s="270">
        <v>0</v>
      </c>
      <c r="F8713" s="270">
        <v>0</v>
      </c>
      <c r="G8713" s="270">
        <v>0</v>
      </c>
      <c r="H8713" s="270">
        <v>0</v>
      </c>
    </row>
    <row r="8714" spans="1:8">
      <c r="A8714" s="268">
        <v>42368</v>
      </c>
      <c r="B8714" s="269" t="s">
        <v>185</v>
      </c>
      <c r="C8714" s="270">
        <v>0</v>
      </c>
      <c r="D8714" s="270">
        <v>0</v>
      </c>
      <c r="E8714" s="270">
        <v>0</v>
      </c>
      <c r="F8714" s="270">
        <v>0</v>
      </c>
      <c r="G8714" s="270">
        <v>0</v>
      </c>
      <c r="H8714" s="270">
        <v>0</v>
      </c>
    </row>
    <row r="8715" spans="1:8">
      <c r="A8715" s="268">
        <v>42368</v>
      </c>
      <c r="B8715" s="269" t="s">
        <v>186</v>
      </c>
      <c r="C8715" s="270">
        <v>0</v>
      </c>
      <c r="D8715" s="270">
        <v>0</v>
      </c>
      <c r="E8715" s="270">
        <v>0</v>
      </c>
      <c r="F8715" s="270">
        <v>0</v>
      </c>
      <c r="G8715" s="270">
        <v>0</v>
      </c>
      <c r="H8715" s="270">
        <v>0</v>
      </c>
    </row>
    <row r="8716" spans="1:8">
      <c r="A8716" s="268">
        <v>42368</v>
      </c>
      <c r="B8716" s="269" t="s">
        <v>187</v>
      </c>
      <c r="C8716" s="270">
        <v>0</v>
      </c>
      <c r="D8716" s="270">
        <v>0</v>
      </c>
      <c r="E8716" s="270">
        <v>0</v>
      </c>
      <c r="F8716" s="270">
        <v>0</v>
      </c>
      <c r="G8716" s="270">
        <v>0</v>
      </c>
      <c r="H8716" s="270">
        <v>0</v>
      </c>
    </row>
    <row r="8717" spans="1:8">
      <c r="A8717" s="268">
        <v>42368</v>
      </c>
      <c r="B8717" s="269" t="s">
        <v>188</v>
      </c>
      <c r="C8717" s="270">
        <v>0</v>
      </c>
      <c r="D8717" s="270">
        <v>0</v>
      </c>
      <c r="E8717" s="270">
        <v>0</v>
      </c>
      <c r="F8717" s="270">
        <v>0</v>
      </c>
      <c r="G8717" s="270">
        <v>0</v>
      </c>
      <c r="H8717" s="270">
        <v>0</v>
      </c>
    </row>
    <row r="8718" spans="1:8">
      <c r="A8718" s="268">
        <v>42368</v>
      </c>
      <c r="B8718" s="269" t="s">
        <v>189</v>
      </c>
      <c r="C8718" s="270">
        <v>0</v>
      </c>
      <c r="D8718" s="270">
        <v>0</v>
      </c>
      <c r="E8718" s="270">
        <v>0</v>
      </c>
      <c r="F8718" s="270">
        <v>0</v>
      </c>
      <c r="G8718" s="270">
        <v>0</v>
      </c>
      <c r="H8718" s="270">
        <v>0</v>
      </c>
    </row>
    <row r="8719" spans="1:8">
      <c r="A8719" s="268">
        <v>42368</v>
      </c>
      <c r="B8719" s="269" t="s">
        <v>190</v>
      </c>
      <c r="C8719" s="270">
        <v>0</v>
      </c>
      <c r="D8719" s="270">
        <v>0</v>
      </c>
      <c r="E8719" s="270">
        <v>0</v>
      </c>
      <c r="F8719" s="270">
        <v>0</v>
      </c>
      <c r="G8719" s="270">
        <v>0</v>
      </c>
      <c r="H8719" s="270">
        <v>0</v>
      </c>
    </row>
    <row r="8720" spans="1:8">
      <c r="A8720" s="268">
        <v>42368</v>
      </c>
      <c r="B8720" s="269" t="s">
        <v>191</v>
      </c>
      <c r="C8720" s="270">
        <v>0</v>
      </c>
      <c r="D8720" s="270">
        <v>0</v>
      </c>
      <c r="E8720" s="270">
        <v>0</v>
      </c>
      <c r="F8720" s="270">
        <v>0</v>
      </c>
      <c r="G8720" s="270">
        <v>0</v>
      </c>
      <c r="H8720" s="270">
        <v>0</v>
      </c>
    </row>
    <row r="8721" spans="1:8">
      <c r="A8721" s="268">
        <v>42368</v>
      </c>
      <c r="B8721" s="269" t="s">
        <v>192</v>
      </c>
      <c r="C8721" s="270">
        <v>0</v>
      </c>
      <c r="D8721" s="270">
        <v>0</v>
      </c>
      <c r="E8721" s="270">
        <v>0</v>
      </c>
      <c r="F8721" s="270">
        <v>0</v>
      </c>
      <c r="G8721" s="270">
        <v>0</v>
      </c>
      <c r="H8721" s="270">
        <v>0</v>
      </c>
    </row>
    <row r="8722" spans="1:8">
      <c r="A8722" s="268">
        <v>42368</v>
      </c>
      <c r="B8722" s="269" t="s">
        <v>193</v>
      </c>
      <c r="C8722" s="270">
        <v>144.9777</v>
      </c>
      <c r="D8722" s="270">
        <v>61.725299999999997</v>
      </c>
      <c r="E8722" s="270">
        <v>19.784600000000001</v>
      </c>
      <c r="F8722" s="270">
        <v>1.8716999999999999</v>
      </c>
      <c r="G8722" s="270">
        <v>25.148949999999999</v>
      </c>
      <c r="H8722" s="270">
        <v>253.50825</v>
      </c>
    </row>
    <row r="8723" spans="1:8">
      <c r="A8723" s="268">
        <v>42368</v>
      </c>
      <c r="B8723" s="269" t="s">
        <v>65</v>
      </c>
      <c r="C8723" s="270">
        <v>981.89449999999999</v>
      </c>
      <c r="D8723" s="270">
        <v>418.05040000000002</v>
      </c>
      <c r="E8723" s="270">
        <v>133.99484999999999</v>
      </c>
      <c r="F8723" s="270">
        <v>12.67605</v>
      </c>
      <c r="G8723" s="270">
        <v>170.32809999999998</v>
      </c>
      <c r="H8723" s="270">
        <v>1716.9439000000002</v>
      </c>
    </row>
    <row r="8724" spans="1:8">
      <c r="A8724" s="268">
        <v>42368</v>
      </c>
      <c r="B8724" s="269" t="s">
        <v>194</v>
      </c>
      <c r="C8724" s="270">
        <v>2207.6149</v>
      </c>
      <c r="D8724" s="270">
        <v>939.9129999999999</v>
      </c>
      <c r="E8724" s="270">
        <v>301.2638</v>
      </c>
      <c r="F8724" s="270">
        <v>28.500499999999999</v>
      </c>
      <c r="G8724" s="270">
        <v>382.95305000000002</v>
      </c>
      <c r="H8724" s="270">
        <v>3860.2452499999999</v>
      </c>
    </row>
    <row r="8725" spans="1:8">
      <c r="A8725" s="268">
        <v>42368</v>
      </c>
      <c r="B8725" s="269" t="s">
        <v>195</v>
      </c>
      <c r="C8725" s="270">
        <v>3551.9528</v>
      </c>
      <c r="D8725" s="270">
        <v>1512.2775000000001</v>
      </c>
      <c r="E8725" s="270">
        <v>484.72014999999999</v>
      </c>
      <c r="F8725" s="270">
        <v>45.855800000000002</v>
      </c>
      <c r="G8725" s="270">
        <v>616.1539499999999</v>
      </c>
      <c r="H8725" s="270">
        <v>6210.9601999999995</v>
      </c>
    </row>
    <row r="8726" spans="1:8">
      <c r="A8726" s="268">
        <v>42368</v>
      </c>
      <c r="B8726" s="269" t="s">
        <v>196</v>
      </c>
      <c r="C8726" s="270">
        <v>4731.5445499999996</v>
      </c>
      <c r="D8726" s="270">
        <v>2014.4991499999999</v>
      </c>
      <c r="E8726" s="270">
        <v>645.69399999999996</v>
      </c>
      <c r="F8726" s="270">
        <v>61.084400000000002</v>
      </c>
      <c r="G8726" s="270">
        <v>820.77699999999993</v>
      </c>
      <c r="H8726" s="270">
        <v>8273.5990999999995</v>
      </c>
    </row>
    <row r="8727" spans="1:8">
      <c r="A8727" s="268">
        <v>42368</v>
      </c>
      <c r="B8727" s="269" t="s">
        <v>197</v>
      </c>
      <c r="C8727" s="270">
        <v>3696.9304999999999</v>
      </c>
      <c r="D8727" s="270">
        <v>1574.0028</v>
      </c>
      <c r="E8727" s="270">
        <v>504.50474999999994</v>
      </c>
      <c r="F8727" s="270">
        <v>47.727499999999999</v>
      </c>
      <c r="G8727" s="270">
        <v>641.30290000000002</v>
      </c>
      <c r="H8727" s="270">
        <v>6464.4684499999994</v>
      </c>
    </row>
    <row r="8728" spans="1:8">
      <c r="A8728" s="268">
        <v>42368</v>
      </c>
      <c r="B8728" s="269" t="s">
        <v>198</v>
      </c>
      <c r="C8728" s="270">
        <v>2253.7435500000001</v>
      </c>
      <c r="D8728" s="270">
        <v>959.55224999999996</v>
      </c>
      <c r="E8728" s="270">
        <v>307.55889999999999</v>
      </c>
      <c r="F8728" s="270">
        <v>29.095499999999998</v>
      </c>
      <c r="G8728" s="270">
        <v>390.95495</v>
      </c>
      <c r="H8728" s="270">
        <v>3940.9051499999996</v>
      </c>
    </row>
    <row r="8729" spans="1:8">
      <c r="A8729" s="268">
        <v>42368</v>
      </c>
      <c r="B8729" s="269" t="s">
        <v>199</v>
      </c>
      <c r="C8729" s="270">
        <v>1245.4896999999999</v>
      </c>
      <c r="D8729" s="270">
        <v>530.27929999999992</v>
      </c>
      <c r="E8729" s="270">
        <v>169.96684999999999</v>
      </c>
      <c r="F8729" s="270">
        <v>16.079450000000001</v>
      </c>
      <c r="G8729" s="270">
        <v>216.05385000000001</v>
      </c>
      <c r="H8729" s="270">
        <v>2177.8691499999995</v>
      </c>
    </row>
    <row r="8730" spans="1:8">
      <c r="A8730" s="268">
        <v>42368</v>
      </c>
      <c r="B8730" s="269" t="s">
        <v>200</v>
      </c>
      <c r="C8730" s="270">
        <v>494.24185</v>
      </c>
      <c r="D8730" s="270">
        <v>210.42854999999997</v>
      </c>
      <c r="E8730" s="270">
        <v>67.447499999999991</v>
      </c>
      <c r="F8730" s="270">
        <v>6.3809499999999995</v>
      </c>
      <c r="G8730" s="270">
        <v>85.736099999999993</v>
      </c>
      <c r="H8730" s="270">
        <v>864.23494999999991</v>
      </c>
    </row>
    <row r="8731" spans="1:8">
      <c r="A8731" s="268">
        <v>42368</v>
      </c>
      <c r="B8731" s="269" t="s">
        <v>201</v>
      </c>
      <c r="C8731" s="270">
        <v>72.488849999999999</v>
      </c>
      <c r="D8731" s="270">
        <v>30.862649999999999</v>
      </c>
      <c r="E8731" s="270">
        <v>9.8923000000000005</v>
      </c>
      <c r="F8731" s="270">
        <v>0.93584999999999996</v>
      </c>
      <c r="G8731" s="270">
        <v>12.5749</v>
      </c>
      <c r="H8731" s="270">
        <v>126.75455000000001</v>
      </c>
    </row>
    <row r="8732" spans="1:8">
      <c r="A8732" s="268">
        <v>42368</v>
      </c>
      <c r="B8732" s="269" t="s">
        <v>202</v>
      </c>
      <c r="C8732" s="270">
        <v>6.5900499999999997</v>
      </c>
      <c r="D8732" s="270">
        <v>2.80585</v>
      </c>
      <c r="E8732" s="270">
        <v>0.89929999999999999</v>
      </c>
      <c r="F8732" s="270">
        <v>8.5000000000000006E-2</v>
      </c>
      <c r="G8732" s="270">
        <v>1.1432499999999999</v>
      </c>
      <c r="H8732" s="270">
        <v>11.52345</v>
      </c>
    </row>
    <row r="8733" spans="1:8">
      <c r="A8733" s="268">
        <v>42368</v>
      </c>
      <c r="B8733" s="269" t="s">
        <v>203</v>
      </c>
      <c r="C8733" s="270">
        <v>0</v>
      </c>
      <c r="D8733" s="270">
        <v>0</v>
      </c>
      <c r="E8733" s="270">
        <v>0</v>
      </c>
      <c r="F8733" s="270">
        <v>0</v>
      </c>
      <c r="G8733" s="270">
        <v>0</v>
      </c>
      <c r="H8733" s="270">
        <v>0</v>
      </c>
    </row>
    <row r="8734" spans="1:8">
      <c r="A8734" s="268">
        <v>42368</v>
      </c>
      <c r="B8734" s="269" t="s">
        <v>204</v>
      </c>
      <c r="C8734" s="270">
        <v>0</v>
      </c>
      <c r="D8734" s="270">
        <v>0</v>
      </c>
      <c r="E8734" s="270">
        <v>0</v>
      </c>
      <c r="F8734" s="270">
        <v>0</v>
      </c>
      <c r="G8734" s="270">
        <v>0</v>
      </c>
      <c r="H8734" s="270">
        <v>0</v>
      </c>
    </row>
    <row r="8735" spans="1:8">
      <c r="A8735" s="268">
        <v>42368</v>
      </c>
      <c r="B8735" s="269" t="s">
        <v>205</v>
      </c>
      <c r="C8735" s="270">
        <v>0</v>
      </c>
      <c r="D8735" s="270">
        <v>0</v>
      </c>
      <c r="E8735" s="270">
        <v>0</v>
      </c>
      <c r="F8735" s="270">
        <v>0</v>
      </c>
      <c r="G8735" s="270">
        <v>0</v>
      </c>
      <c r="H8735" s="270">
        <v>0</v>
      </c>
    </row>
    <row r="8736" spans="1:8">
      <c r="A8736" s="268">
        <v>42368</v>
      </c>
      <c r="B8736" s="269" t="s">
        <v>71</v>
      </c>
      <c r="C8736" s="270">
        <v>0</v>
      </c>
      <c r="D8736" s="270">
        <v>0</v>
      </c>
      <c r="E8736" s="270">
        <v>0</v>
      </c>
      <c r="F8736" s="270">
        <v>0</v>
      </c>
      <c r="G8736" s="270">
        <v>0</v>
      </c>
      <c r="H8736" s="270">
        <v>0</v>
      </c>
    </row>
    <row r="8737" spans="1:8">
      <c r="A8737" s="268">
        <v>42368</v>
      </c>
      <c r="B8737" s="269" t="s">
        <v>206</v>
      </c>
      <c r="C8737" s="270">
        <v>0</v>
      </c>
      <c r="D8737" s="270">
        <v>0</v>
      </c>
      <c r="E8737" s="270">
        <v>0</v>
      </c>
      <c r="F8737" s="270">
        <v>0</v>
      </c>
      <c r="G8737" s="270">
        <v>0</v>
      </c>
      <c r="H8737" s="270">
        <v>0</v>
      </c>
    </row>
    <row r="8738" spans="1:8">
      <c r="A8738" s="268">
        <v>42369</v>
      </c>
      <c r="B8738" s="269" t="s">
        <v>185</v>
      </c>
      <c r="C8738" s="270">
        <v>0</v>
      </c>
      <c r="D8738" s="270">
        <v>0</v>
      </c>
      <c r="E8738" s="270">
        <v>0</v>
      </c>
      <c r="F8738" s="270">
        <v>0</v>
      </c>
      <c r="G8738" s="270">
        <v>0</v>
      </c>
      <c r="H8738" s="270">
        <v>0</v>
      </c>
    </row>
    <row r="8739" spans="1:8">
      <c r="A8739" s="268">
        <v>42369</v>
      </c>
      <c r="B8739" s="269" t="s">
        <v>186</v>
      </c>
      <c r="C8739" s="270">
        <v>0</v>
      </c>
      <c r="D8739" s="270">
        <v>0</v>
      </c>
      <c r="E8739" s="270">
        <v>0</v>
      </c>
      <c r="F8739" s="270">
        <v>0</v>
      </c>
      <c r="G8739" s="270">
        <v>0</v>
      </c>
      <c r="H8739" s="270">
        <v>0</v>
      </c>
    </row>
    <row r="8740" spans="1:8">
      <c r="A8740" s="268">
        <v>42369</v>
      </c>
      <c r="B8740" s="269" t="s">
        <v>187</v>
      </c>
      <c r="C8740" s="270">
        <v>0</v>
      </c>
      <c r="D8740" s="270">
        <v>0</v>
      </c>
      <c r="E8740" s="270">
        <v>0</v>
      </c>
      <c r="F8740" s="270">
        <v>0</v>
      </c>
      <c r="G8740" s="270">
        <v>0</v>
      </c>
      <c r="H8740" s="270">
        <v>0</v>
      </c>
    </row>
    <row r="8741" spans="1:8">
      <c r="A8741" s="268">
        <v>42369</v>
      </c>
      <c r="B8741" s="269" t="s">
        <v>188</v>
      </c>
      <c r="C8741" s="270">
        <v>0</v>
      </c>
      <c r="D8741" s="270">
        <v>0</v>
      </c>
      <c r="E8741" s="270">
        <v>0</v>
      </c>
      <c r="F8741" s="270">
        <v>0</v>
      </c>
      <c r="G8741" s="270">
        <v>0</v>
      </c>
      <c r="H8741" s="270">
        <v>0</v>
      </c>
    </row>
    <row r="8742" spans="1:8">
      <c r="A8742" s="268">
        <v>42369</v>
      </c>
      <c r="B8742" s="269" t="s">
        <v>189</v>
      </c>
      <c r="C8742" s="270">
        <v>0</v>
      </c>
      <c r="D8742" s="270">
        <v>0</v>
      </c>
      <c r="E8742" s="270">
        <v>0</v>
      </c>
      <c r="F8742" s="270">
        <v>0</v>
      </c>
      <c r="G8742" s="270">
        <v>0</v>
      </c>
      <c r="H8742" s="270">
        <v>0</v>
      </c>
    </row>
    <row r="8743" spans="1:8">
      <c r="A8743" s="268">
        <v>42369</v>
      </c>
      <c r="B8743" s="269" t="s">
        <v>190</v>
      </c>
      <c r="C8743" s="270">
        <v>0</v>
      </c>
      <c r="D8743" s="270">
        <v>0</v>
      </c>
      <c r="E8743" s="270">
        <v>0</v>
      </c>
      <c r="F8743" s="270">
        <v>0</v>
      </c>
      <c r="G8743" s="270">
        <v>0</v>
      </c>
      <c r="H8743" s="270">
        <v>0</v>
      </c>
    </row>
    <row r="8744" spans="1:8">
      <c r="A8744" s="268">
        <v>42369</v>
      </c>
      <c r="B8744" s="269" t="s">
        <v>191</v>
      </c>
      <c r="C8744" s="270">
        <v>0</v>
      </c>
      <c r="D8744" s="270">
        <v>0</v>
      </c>
      <c r="E8744" s="270">
        <v>0</v>
      </c>
      <c r="F8744" s="270">
        <v>0</v>
      </c>
      <c r="G8744" s="270">
        <v>0</v>
      </c>
      <c r="H8744" s="270">
        <v>0</v>
      </c>
    </row>
    <row r="8745" spans="1:8">
      <c r="A8745" s="268">
        <v>42369</v>
      </c>
      <c r="B8745" s="269" t="s">
        <v>192</v>
      </c>
      <c r="C8745" s="270">
        <v>0</v>
      </c>
      <c r="D8745" s="270">
        <v>0</v>
      </c>
      <c r="E8745" s="270">
        <v>0</v>
      </c>
      <c r="F8745" s="270">
        <v>0</v>
      </c>
      <c r="G8745" s="270">
        <v>0</v>
      </c>
      <c r="H8745" s="270">
        <v>0</v>
      </c>
    </row>
    <row r="8746" spans="1:8">
      <c r="A8746" s="268">
        <v>42369</v>
      </c>
      <c r="B8746" s="269" t="s">
        <v>193</v>
      </c>
      <c r="C8746" s="270">
        <v>204.28644999999997</v>
      </c>
      <c r="D8746" s="270">
        <v>86.977099999999993</v>
      </c>
      <c r="E8746" s="270">
        <v>27.878299999999999</v>
      </c>
      <c r="F8746" s="270">
        <v>2.6375500000000001</v>
      </c>
      <c r="G8746" s="270">
        <v>35.437350000000002</v>
      </c>
      <c r="H8746" s="270">
        <v>357.21674999999999</v>
      </c>
    </row>
    <row r="8747" spans="1:8">
      <c r="A8747" s="268">
        <v>42369</v>
      </c>
      <c r="B8747" s="269" t="s">
        <v>65</v>
      </c>
      <c r="C8747" s="270">
        <v>1456.3670500000001</v>
      </c>
      <c r="D8747" s="270">
        <v>620.06140000000005</v>
      </c>
      <c r="E8747" s="270">
        <v>198.74445</v>
      </c>
      <c r="F8747" s="270">
        <v>18.802</v>
      </c>
      <c r="G8747" s="270">
        <v>252.63444999999999</v>
      </c>
      <c r="H8747" s="270">
        <v>2546.6093499999997</v>
      </c>
    </row>
    <row r="8748" spans="1:8">
      <c r="A8748" s="268">
        <v>42369</v>
      </c>
      <c r="B8748" s="269" t="s">
        <v>194</v>
      </c>
      <c r="C8748" s="270">
        <v>3914.3970499999996</v>
      </c>
      <c r="D8748" s="270">
        <v>1666.5916</v>
      </c>
      <c r="E8748" s="270">
        <v>534.18164999999999</v>
      </c>
      <c r="F8748" s="270">
        <v>50.535049999999998</v>
      </c>
      <c r="G8748" s="270">
        <v>679.02674999999999</v>
      </c>
      <c r="H8748" s="270">
        <v>6844.7321000000002</v>
      </c>
    </row>
    <row r="8749" spans="1:8">
      <c r="A8749" s="268">
        <v>42369</v>
      </c>
      <c r="B8749" s="269" t="s">
        <v>195</v>
      </c>
      <c r="C8749" s="270">
        <v>5199.4270500000002</v>
      </c>
      <c r="D8749" s="270">
        <v>2213.7051499999998</v>
      </c>
      <c r="E8749" s="270">
        <v>709.54430000000002</v>
      </c>
      <c r="F8749" s="270">
        <v>67.124499999999998</v>
      </c>
      <c r="G8749" s="270">
        <v>901.94009999999992</v>
      </c>
      <c r="H8749" s="270">
        <v>9091.7410999999993</v>
      </c>
    </row>
    <row r="8750" spans="1:8">
      <c r="A8750" s="268">
        <v>42369</v>
      </c>
      <c r="B8750" s="269" t="s">
        <v>196</v>
      </c>
      <c r="C8750" s="270">
        <v>5812.2872499999994</v>
      </c>
      <c r="D8750" s="270">
        <v>2474.6355999999996</v>
      </c>
      <c r="E8750" s="270">
        <v>793.17920000000004</v>
      </c>
      <c r="F8750" s="270">
        <v>75.036299999999997</v>
      </c>
      <c r="G8750" s="270">
        <v>1008.25215</v>
      </c>
      <c r="H8750" s="270">
        <v>10163.3905</v>
      </c>
    </row>
    <row r="8751" spans="1:8">
      <c r="A8751" s="268">
        <v>42369</v>
      </c>
      <c r="B8751" s="269" t="s">
        <v>197</v>
      </c>
      <c r="C8751" s="270">
        <v>5937.4947999999995</v>
      </c>
      <c r="D8751" s="270">
        <v>2527.9441999999999</v>
      </c>
      <c r="E8751" s="270">
        <v>810.26504999999997</v>
      </c>
      <c r="F8751" s="270">
        <v>76.653000000000006</v>
      </c>
      <c r="G8751" s="270">
        <v>1029.9721999999999</v>
      </c>
      <c r="H8751" s="270">
        <v>10382.329250000001</v>
      </c>
    </row>
    <row r="8752" spans="1:8">
      <c r="A8752" s="268">
        <v>42369</v>
      </c>
      <c r="B8752" s="269" t="s">
        <v>198</v>
      </c>
      <c r="C8752" s="270">
        <v>5337.8146999999999</v>
      </c>
      <c r="D8752" s="270">
        <v>2272.6246000000001</v>
      </c>
      <c r="E8752" s="270">
        <v>728.42959999999994</v>
      </c>
      <c r="F8752" s="270">
        <v>68.911199999999994</v>
      </c>
      <c r="G8752" s="270">
        <v>925.94579999999996</v>
      </c>
      <c r="H8752" s="270">
        <v>9333.7259000000013</v>
      </c>
    </row>
    <row r="8753" spans="1:8">
      <c r="A8753" s="268">
        <v>42369</v>
      </c>
      <c r="B8753" s="269" t="s">
        <v>199</v>
      </c>
      <c r="C8753" s="270">
        <v>3677.1612</v>
      </c>
      <c r="D8753" s="270">
        <v>1565.5861</v>
      </c>
      <c r="E8753" s="270">
        <v>501.80685</v>
      </c>
      <c r="F8753" s="270">
        <v>47.471649999999997</v>
      </c>
      <c r="G8753" s="270">
        <v>637.87400000000002</v>
      </c>
      <c r="H8753" s="270">
        <v>6429.8997999999992</v>
      </c>
    </row>
    <row r="8754" spans="1:8">
      <c r="A8754" s="268">
        <v>42369</v>
      </c>
      <c r="B8754" s="269" t="s">
        <v>200</v>
      </c>
      <c r="C8754" s="270">
        <v>1173.0008499999999</v>
      </c>
      <c r="D8754" s="270">
        <v>499.41664999999995</v>
      </c>
      <c r="E8754" s="270">
        <v>160.07455000000002</v>
      </c>
      <c r="F8754" s="270">
        <v>15.143599999999999</v>
      </c>
      <c r="G8754" s="270">
        <v>203.47980000000001</v>
      </c>
      <c r="H8754" s="270">
        <v>2051.1154499999998</v>
      </c>
    </row>
    <row r="8755" spans="1:8">
      <c r="A8755" s="268">
        <v>42369</v>
      </c>
      <c r="B8755" s="269" t="s">
        <v>201</v>
      </c>
      <c r="C8755" s="270">
        <v>72.488849999999999</v>
      </c>
      <c r="D8755" s="270">
        <v>30.862649999999999</v>
      </c>
      <c r="E8755" s="270">
        <v>9.8923000000000005</v>
      </c>
      <c r="F8755" s="270">
        <v>0.93584999999999996</v>
      </c>
      <c r="G8755" s="270">
        <v>12.5749</v>
      </c>
      <c r="H8755" s="270">
        <v>126.75455000000001</v>
      </c>
    </row>
    <row r="8756" spans="1:8">
      <c r="A8756" s="268">
        <v>42369</v>
      </c>
      <c r="B8756" s="269" t="s">
        <v>202</v>
      </c>
      <c r="C8756" s="270">
        <v>6.5900499999999997</v>
      </c>
      <c r="D8756" s="270">
        <v>2.80585</v>
      </c>
      <c r="E8756" s="270">
        <v>0.89929999999999999</v>
      </c>
      <c r="F8756" s="270">
        <v>8.5000000000000006E-2</v>
      </c>
      <c r="G8756" s="270">
        <v>1.1432499999999999</v>
      </c>
      <c r="H8756" s="270">
        <v>11.52345</v>
      </c>
    </row>
    <row r="8757" spans="1:8">
      <c r="A8757" s="268">
        <v>42369</v>
      </c>
      <c r="B8757" s="269" t="s">
        <v>203</v>
      </c>
      <c r="C8757" s="270">
        <v>0</v>
      </c>
      <c r="D8757" s="270">
        <v>0</v>
      </c>
      <c r="E8757" s="270">
        <v>0</v>
      </c>
      <c r="F8757" s="270">
        <v>0</v>
      </c>
      <c r="G8757" s="270">
        <v>0</v>
      </c>
      <c r="H8757" s="270">
        <v>0</v>
      </c>
    </row>
    <row r="8758" spans="1:8">
      <c r="A8758" s="268">
        <v>42369</v>
      </c>
      <c r="B8758" s="269" t="s">
        <v>204</v>
      </c>
      <c r="C8758" s="270">
        <v>0</v>
      </c>
      <c r="D8758" s="270">
        <v>0</v>
      </c>
      <c r="E8758" s="270">
        <v>0</v>
      </c>
      <c r="F8758" s="270">
        <v>0</v>
      </c>
      <c r="G8758" s="270">
        <v>0</v>
      </c>
      <c r="H8758" s="270">
        <v>0</v>
      </c>
    </row>
    <row r="8759" spans="1:8">
      <c r="A8759" s="268">
        <v>42369</v>
      </c>
      <c r="B8759" s="269" t="s">
        <v>205</v>
      </c>
      <c r="C8759" s="270">
        <v>0</v>
      </c>
      <c r="D8759" s="270">
        <v>0</v>
      </c>
      <c r="E8759" s="270">
        <v>0</v>
      </c>
      <c r="F8759" s="270">
        <v>0</v>
      </c>
      <c r="G8759" s="270">
        <v>0</v>
      </c>
      <c r="H8759" s="270">
        <v>0</v>
      </c>
    </row>
    <row r="8760" spans="1:8">
      <c r="A8760" s="268">
        <v>42369</v>
      </c>
      <c r="B8760" s="269" t="s">
        <v>71</v>
      </c>
      <c r="C8760" s="270">
        <v>0</v>
      </c>
      <c r="D8760" s="270">
        <v>0</v>
      </c>
      <c r="E8760" s="270">
        <v>0</v>
      </c>
      <c r="F8760" s="270">
        <v>0</v>
      </c>
      <c r="G8760" s="270">
        <v>0</v>
      </c>
      <c r="H8760" s="270">
        <v>0</v>
      </c>
    </row>
    <row r="8761" spans="1:8">
      <c r="A8761" s="268">
        <v>42369</v>
      </c>
      <c r="B8761" s="269" t="s">
        <v>206</v>
      </c>
      <c r="C8761" s="270">
        <v>0</v>
      </c>
      <c r="D8761" s="270">
        <v>0</v>
      </c>
      <c r="E8761" s="270">
        <v>0</v>
      </c>
      <c r="F8761" s="270">
        <v>0</v>
      </c>
      <c r="G8761" s="270">
        <v>0</v>
      </c>
      <c r="H8761" s="270">
        <v>0</v>
      </c>
    </row>
    <row r="8763" spans="1:8">
      <c r="C8763" s="271">
        <v>28304443.68604999</v>
      </c>
      <c r="D8763" s="271">
        <v>12341608.067549983</v>
      </c>
      <c r="E8763" s="271">
        <v>5735800.0144499931</v>
      </c>
      <c r="F8763" s="271">
        <v>483577.33945000003</v>
      </c>
      <c r="G8763" s="271">
        <v>6011866.6048499988</v>
      </c>
      <c r="H8763" s="271">
        <v>52877295.712350138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14"/>
  <sheetViews>
    <sheetView zoomScale="85" zoomScaleNormal="85" workbookViewId="0"/>
  </sheetViews>
  <sheetFormatPr defaultRowHeight="15"/>
  <cols>
    <col min="1" max="1" width="9.140625" style="180"/>
    <col min="2" max="2" width="29.28515625" style="180" bestFit="1" customWidth="1"/>
    <col min="3" max="3" width="9.42578125" style="180" bestFit="1" customWidth="1"/>
    <col min="4" max="17" width="17.28515625" style="180" customWidth="1"/>
    <col min="18" max="18" width="18.28515625" style="180" customWidth="1"/>
    <col min="19" max="24" width="17.28515625" style="180" customWidth="1"/>
    <col min="25" max="16384" width="9.140625" style="180"/>
  </cols>
  <sheetData>
    <row r="1" spans="1:20">
      <c r="A1" s="153"/>
      <c r="B1" s="289" t="s">
        <v>286</v>
      </c>
      <c r="C1" s="153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02"/>
    </row>
    <row r="2" spans="1:20">
      <c r="A2" s="303"/>
      <c r="B2" s="178" t="s">
        <v>474</v>
      </c>
      <c r="C2" s="296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29"/>
      <c r="O2" s="29"/>
      <c r="P2" s="29"/>
      <c r="Q2" s="202"/>
    </row>
    <row r="3" spans="1:20">
      <c r="A3" s="303"/>
      <c r="B3" s="178" t="s">
        <v>99</v>
      </c>
      <c r="C3" s="296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29"/>
      <c r="O3" s="29"/>
      <c r="P3" s="29"/>
      <c r="Q3" s="202"/>
    </row>
    <row r="4" spans="1:20">
      <c r="A4" s="303"/>
      <c r="B4" s="178" t="s">
        <v>475</v>
      </c>
      <c r="C4" s="296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29"/>
      <c r="O4" s="29"/>
      <c r="P4" s="29"/>
      <c r="Q4" s="202"/>
    </row>
    <row r="5" spans="1:20">
      <c r="A5" s="303"/>
      <c r="B5" s="178" t="s">
        <v>476</v>
      </c>
      <c r="C5" s="296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29"/>
      <c r="O5" s="29"/>
      <c r="P5" s="29"/>
      <c r="Q5" s="202"/>
    </row>
    <row r="6" spans="1:20">
      <c r="A6" s="303"/>
      <c r="B6" s="178" t="s">
        <v>477</v>
      </c>
      <c r="C6" s="296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29"/>
      <c r="O6" s="29"/>
      <c r="P6" s="29"/>
      <c r="Q6" s="202"/>
    </row>
    <row r="7" spans="1:20">
      <c r="A7" s="153"/>
      <c r="B7" s="178" t="s">
        <v>285</v>
      </c>
      <c r="C7" s="296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29"/>
      <c r="O7" s="29"/>
      <c r="P7" s="29"/>
      <c r="Q7" s="202"/>
    </row>
    <row r="8" spans="1:20">
      <c r="A8" s="153"/>
      <c r="B8" s="29"/>
      <c r="C8" s="153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02"/>
    </row>
    <row r="9" spans="1:20">
      <c r="A9" s="153"/>
      <c r="B9" s="171" t="s">
        <v>132</v>
      </c>
      <c r="C9" s="153"/>
      <c r="D9" s="171" t="s">
        <v>131</v>
      </c>
      <c r="F9" s="171" t="s">
        <v>130</v>
      </c>
      <c r="H9" s="171" t="s">
        <v>129</v>
      </c>
      <c r="J9" s="171" t="s">
        <v>128</v>
      </c>
      <c r="K9" s="171" t="s">
        <v>127</v>
      </c>
      <c r="L9" s="171" t="s">
        <v>126</v>
      </c>
      <c r="N9" s="171" t="s">
        <v>125</v>
      </c>
      <c r="O9" s="171" t="s">
        <v>124</v>
      </c>
      <c r="P9" s="171" t="s">
        <v>123</v>
      </c>
      <c r="R9" s="171" t="s">
        <v>122</v>
      </c>
      <c r="S9" s="171" t="s">
        <v>121</v>
      </c>
      <c r="T9" s="171" t="s">
        <v>120</v>
      </c>
    </row>
    <row r="10" spans="1:20">
      <c r="A10" s="153"/>
      <c r="B10" s="29"/>
      <c r="C10" s="153"/>
      <c r="D10" s="29"/>
      <c r="F10" s="29"/>
      <c r="H10" s="29"/>
      <c r="J10" s="29"/>
      <c r="K10" s="29"/>
      <c r="L10" s="29"/>
      <c r="N10" s="29"/>
      <c r="O10" s="29"/>
      <c r="P10" s="29"/>
      <c r="S10" s="202"/>
      <c r="T10" s="29"/>
    </row>
    <row r="11" spans="1:20" ht="39">
      <c r="A11" s="153"/>
      <c r="B11" s="170" t="s">
        <v>114</v>
      </c>
      <c r="C11" s="338"/>
      <c r="D11" s="169" t="s">
        <v>478</v>
      </c>
      <c r="E11" s="169" t="s">
        <v>479</v>
      </c>
      <c r="F11" s="169" t="s">
        <v>480</v>
      </c>
      <c r="G11" s="169" t="s">
        <v>481</v>
      </c>
      <c r="H11" s="169" t="s">
        <v>482</v>
      </c>
      <c r="I11" s="169" t="s">
        <v>483</v>
      </c>
      <c r="J11" s="169" t="s">
        <v>484</v>
      </c>
      <c r="K11" s="169" t="s">
        <v>485</v>
      </c>
      <c r="L11" s="169" t="s">
        <v>486</v>
      </c>
      <c r="M11" s="169" t="s">
        <v>487</v>
      </c>
      <c r="N11" s="169" t="s">
        <v>488</v>
      </c>
      <c r="O11" s="169" t="s">
        <v>489</v>
      </c>
      <c r="P11" s="169" t="s">
        <v>490</v>
      </c>
      <c r="Q11" s="169" t="s">
        <v>491</v>
      </c>
      <c r="R11" s="169" t="s">
        <v>492</v>
      </c>
      <c r="S11" s="169" t="s">
        <v>493</v>
      </c>
      <c r="T11" s="169">
        <v>0</v>
      </c>
    </row>
    <row r="12" spans="1:20">
      <c r="A12" s="153"/>
      <c r="B12" s="29"/>
      <c r="C12" s="153"/>
      <c r="D12" s="29"/>
      <c r="F12" s="29"/>
      <c r="H12" s="29"/>
      <c r="J12" s="29"/>
      <c r="K12" s="29"/>
      <c r="L12" s="29"/>
      <c r="N12" s="29"/>
      <c r="O12" s="29"/>
      <c r="P12" s="29"/>
      <c r="S12" s="202"/>
      <c r="T12" s="29"/>
    </row>
    <row r="13" spans="1:20">
      <c r="A13" s="155">
        <v>1</v>
      </c>
      <c r="B13" s="25" t="s">
        <v>113</v>
      </c>
      <c r="C13" s="155"/>
      <c r="D13" s="159">
        <f>$P74</f>
        <v>1817474.4849064518</v>
      </c>
      <c r="E13" s="159">
        <f>$P75</f>
        <v>9424.1803081332</v>
      </c>
      <c r="F13" s="159">
        <v>0</v>
      </c>
      <c r="G13" s="159">
        <v>0</v>
      </c>
      <c r="H13" s="159">
        <v>0</v>
      </c>
      <c r="I13" s="159">
        <v>0</v>
      </c>
      <c r="J13" s="159">
        <f>$P76+$P84+$P94+$P95</f>
        <v>1748.7592551433088</v>
      </c>
      <c r="K13" s="159">
        <v>0</v>
      </c>
      <c r="L13" s="159">
        <v>0</v>
      </c>
      <c r="M13" s="159">
        <v>0</v>
      </c>
      <c r="N13" s="159">
        <f>$P96</f>
        <v>852.43876319878927</v>
      </c>
      <c r="O13" s="159">
        <f>$P$97</f>
        <v>449.67647143590443</v>
      </c>
      <c r="P13" s="159">
        <f>$P85</f>
        <v>321675.15655733814</v>
      </c>
      <c r="Q13" s="339">
        <f>$P86</f>
        <v>602.60758256306769</v>
      </c>
      <c r="R13" s="159">
        <v>0</v>
      </c>
      <c r="S13" s="159">
        <v>0</v>
      </c>
      <c r="T13" s="159">
        <f>SUM(D13:S13)</f>
        <v>2152227.3038442642</v>
      </c>
    </row>
    <row r="14" spans="1:20">
      <c r="A14" s="155">
        <v>2</v>
      </c>
      <c r="B14" s="25"/>
      <c r="C14" s="155"/>
      <c r="F14" s="25"/>
      <c r="H14" s="25"/>
      <c r="I14" s="25"/>
      <c r="J14" s="25"/>
      <c r="K14" s="25"/>
      <c r="L14" s="25"/>
      <c r="N14" s="25"/>
      <c r="O14" s="25"/>
      <c r="P14" s="25"/>
      <c r="S14" s="193"/>
      <c r="T14" s="25"/>
    </row>
    <row r="15" spans="1:20">
      <c r="A15" s="155">
        <v>3</v>
      </c>
      <c r="B15" s="25" t="s">
        <v>112</v>
      </c>
      <c r="C15" s="155"/>
      <c r="D15" s="159">
        <v>0</v>
      </c>
      <c r="E15" s="159">
        <v>0</v>
      </c>
      <c r="F15" s="159">
        <v>0</v>
      </c>
      <c r="G15" s="159">
        <v>0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59">
        <v>0</v>
      </c>
      <c r="N15" s="159">
        <v>0</v>
      </c>
      <c r="O15" s="159">
        <v>0</v>
      </c>
      <c r="P15" s="159">
        <v>0</v>
      </c>
      <c r="Q15" s="159">
        <v>0</v>
      </c>
      <c r="R15" s="159">
        <v>0</v>
      </c>
      <c r="S15" s="159">
        <v>0</v>
      </c>
      <c r="T15" s="159">
        <f>SUM(D15:S15)</f>
        <v>0</v>
      </c>
    </row>
    <row r="16" spans="1:20">
      <c r="A16" s="155">
        <v>4</v>
      </c>
      <c r="B16" s="25"/>
      <c r="C16" s="155"/>
      <c r="D16" s="25"/>
      <c r="E16" s="25"/>
      <c r="F16" s="25"/>
      <c r="H16" s="25"/>
      <c r="J16" s="25"/>
      <c r="K16" s="25"/>
      <c r="L16" s="25"/>
      <c r="N16" s="25"/>
      <c r="O16" s="25"/>
      <c r="P16" s="25"/>
      <c r="Q16" s="25"/>
      <c r="S16" s="193"/>
      <c r="T16" s="25"/>
    </row>
    <row r="17" spans="1:20">
      <c r="A17" s="155">
        <v>5</v>
      </c>
      <c r="B17" s="25" t="s">
        <v>284</v>
      </c>
      <c r="C17" s="155"/>
      <c r="D17" s="159">
        <v>0</v>
      </c>
      <c r="E17" s="159">
        <v>0</v>
      </c>
      <c r="F17" s="159">
        <f>$P80</f>
        <v>1129046.4101917259</v>
      </c>
      <c r="G17" s="159">
        <f>$P81</f>
        <v>16223.3809283552</v>
      </c>
      <c r="H17" s="159">
        <f>$P82</f>
        <v>284767.75428859738</v>
      </c>
      <c r="I17" s="159">
        <f>$P83</f>
        <v>10732.270433905149</v>
      </c>
      <c r="J17" s="159">
        <v>0</v>
      </c>
      <c r="K17" s="159">
        <v>0</v>
      </c>
      <c r="L17" s="159">
        <f>P90</f>
        <v>62060.47550905653</v>
      </c>
      <c r="M17" s="159">
        <f>P91</f>
        <v>312.27217101917256</v>
      </c>
      <c r="N17" s="159">
        <v>0</v>
      </c>
      <c r="O17" s="159">
        <v>0</v>
      </c>
      <c r="P17" s="159">
        <v>0</v>
      </c>
      <c r="Q17" s="159">
        <v>0</v>
      </c>
      <c r="R17" s="159">
        <v>0</v>
      </c>
      <c r="S17" s="159">
        <v>0</v>
      </c>
      <c r="T17" s="159">
        <f>SUM(D17:S17)</f>
        <v>1503142.5635226595</v>
      </c>
    </row>
    <row r="18" spans="1:20">
      <c r="A18" s="155">
        <v>6</v>
      </c>
      <c r="B18" s="25"/>
      <c r="C18" s="155"/>
      <c r="D18" s="25"/>
      <c r="E18" s="25"/>
      <c r="F18" s="25"/>
      <c r="J18" s="25"/>
      <c r="K18" s="25"/>
      <c r="L18" s="25"/>
      <c r="N18" s="25"/>
      <c r="O18" s="25"/>
      <c r="P18" s="25"/>
      <c r="Q18" s="25"/>
      <c r="S18" s="193"/>
      <c r="T18" s="25"/>
    </row>
    <row r="19" spans="1:20">
      <c r="A19" s="155">
        <v>7</v>
      </c>
      <c r="B19" s="25" t="s">
        <v>111</v>
      </c>
      <c r="C19" s="155"/>
      <c r="D19" s="159">
        <v>0</v>
      </c>
      <c r="E19" s="159">
        <v>0</v>
      </c>
      <c r="F19" s="159">
        <v>0</v>
      </c>
      <c r="G19" s="159">
        <v>0</v>
      </c>
      <c r="H19" s="159">
        <v>0</v>
      </c>
      <c r="I19" s="159">
        <v>0</v>
      </c>
      <c r="J19" s="159">
        <v>0</v>
      </c>
      <c r="K19" s="159">
        <v>0</v>
      </c>
      <c r="L19" s="159">
        <v>0</v>
      </c>
      <c r="M19" s="159">
        <v>0</v>
      </c>
      <c r="N19" s="159">
        <v>0</v>
      </c>
      <c r="O19" s="159">
        <v>0</v>
      </c>
      <c r="P19" s="159">
        <v>0</v>
      </c>
      <c r="Q19" s="159">
        <v>0</v>
      </c>
      <c r="R19" s="159">
        <v>0</v>
      </c>
      <c r="S19" s="159">
        <v>0</v>
      </c>
      <c r="T19" s="159">
        <f>SUM(D19:S19)</f>
        <v>0</v>
      </c>
    </row>
    <row r="20" spans="1:20">
      <c r="A20" s="155">
        <v>8</v>
      </c>
      <c r="B20" s="25"/>
      <c r="C20" s="155"/>
      <c r="D20" s="25"/>
      <c r="E20" s="25"/>
      <c r="F20" s="25"/>
      <c r="H20" s="25"/>
      <c r="I20" s="25"/>
      <c r="J20" s="25"/>
      <c r="K20" s="25"/>
      <c r="L20" s="25"/>
      <c r="N20" s="25"/>
      <c r="O20" s="25"/>
      <c r="P20" s="25"/>
      <c r="Q20" s="25"/>
      <c r="S20" s="193"/>
      <c r="T20" s="25"/>
    </row>
    <row r="21" spans="1:20">
      <c r="A21" s="155">
        <v>9</v>
      </c>
      <c r="B21" s="25" t="s">
        <v>110</v>
      </c>
      <c r="C21" s="155"/>
      <c r="D21" s="167">
        <v>0</v>
      </c>
      <c r="E21" s="167">
        <v>0</v>
      </c>
      <c r="F21" s="167">
        <v>0</v>
      </c>
      <c r="G21" s="167">
        <v>0</v>
      </c>
      <c r="H21" s="167">
        <v>0</v>
      </c>
      <c r="I21" s="167">
        <v>0</v>
      </c>
      <c r="J21" s="167">
        <v>0</v>
      </c>
      <c r="K21" s="167">
        <v>0</v>
      </c>
      <c r="L21" s="167">
        <v>0</v>
      </c>
      <c r="M21" s="163">
        <v>0</v>
      </c>
      <c r="N21" s="167">
        <v>0</v>
      </c>
      <c r="O21" s="167">
        <v>0</v>
      </c>
      <c r="P21" s="167">
        <v>0</v>
      </c>
      <c r="Q21" s="167">
        <v>0</v>
      </c>
      <c r="R21" s="167">
        <v>0</v>
      </c>
      <c r="S21" s="167">
        <v>0</v>
      </c>
      <c r="T21" s="167">
        <f>SUM(D21:S21)</f>
        <v>0</v>
      </c>
    </row>
    <row r="22" spans="1:20">
      <c r="A22" s="155">
        <v>10</v>
      </c>
      <c r="B22" s="25"/>
      <c r="C22" s="155"/>
      <c r="D22" s="25"/>
      <c r="F22" s="25"/>
      <c r="H22" s="25"/>
      <c r="J22" s="25"/>
      <c r="K22" s="25"/>
      <c r="L22" s="25"/>
      <c r="N22" s="25"/>
      <c r="O22" s="25"/>
      <c r="P22" s="25"/>
      <c r="S22" s="193"/>
      <c r="T22" s="25"/>
    </row>
    <row r="23" spans="1:20">
      <c r="A23" s="155">
        <v>11</v>
      </c>
      <c r="B23" s="25" t="s">
        <v>283</v>
      </c>
      <c r="C23" s="155"/>
      <c r="D23" s="25"/>
      <c r="F23" s="25"/>
      <c r="H23" s="25"/>
      <c r="J23" s="25"/>
      <c r="K23" s="25"/>
      <c r="L23" s="25"/>
      <c r="N23" s="25"/>
      <c r="O23" s="25"/>
      <c r="P23" s="25"/>
      <c r="S23" s="193"/>
      <c r="T23" s="25"/>
    </row>
    <row r="24" spans="1:20">
      <c r="A24" s="155">
        <v>12</v>
      </c>
      <c r="B24" s="25" t="s">
        <v>282</v>
      </c>
      <c r="C24" s="155"/>
      <c r="D24" s="167">
        <f t="shared" ref="D24:Q24" si="0">SUM(D13:D21)</f>
        <v>1817474.4849064518</v>
      </c>
      <c r="E24" s="167">
        <f t="shared" si="0"/>
        <v>9424.1803081332</v>
      </c>
      <c r="F24" s="167">
        <f t="shared" si="0"/>
        <v>1129046.4101917259</v>
      </c>
      <c r="G24" s="167">
        <f t="shared" si="0"/>
        <v>16223.3809283552</v>
      </c>
      <c r="H24" s="167">
        <f t="shared" si="0"/>
        <v>284767.75428859738</v>
      </c>
      <c r="I24" s="167">
        <f t="shared" si="0"/>
        <v>10732.270433905149</v>
      </c>
      <c r="J24" s="167">
        <f t="shared" si="0"/>
        <v>1748.7592551433088</v>
      </c>
      <c r="K24" s="167">
        <f t="shared" si="0"/>
        <v>0</v>
      </c>
      <c r="L24" s="167">
        <f t="shared" si="0"/>
        <v>62060.47550905653</v>
      </c>
      <c r="M24" s="167">
        <f t="shared" si="0"/>
        <v>312.27217101917256</v>
      </c>
      <c r="N24" s="167">
        <f t="shared" si="0"/>
        <v>852.43876319878927</v>
      </c>
      <c r="O24" s="167">
        <f t="shared" si="0"/>
        <v>449.67647143590443</v>
      </c>
      <c r="P24" s="167">
        <f t="shared" si="0"/>
        <v>321675.15655733814</v>
      </c>
      <c r="Q24" s="167">
        <f t="shared" si="0"/>
        <v>602.60758256306769</v>
      </c>
      <c r="R24" s="167">
        <v>0</v>
      </c>
      <c r="S24" s="167">
        <v>0</v>
      </c>
      <c r="T24" s="167">
        <f>SUM(D24:S24)</f>
        <v>3655369.867366924</v>
      </c>
    </row>
    <row r="25" spans="1:20">
      <c r="A25" s="155">
        <v>13</v>
      </c>
      <c r="B25" s="25"/>
      <c r="C25" s="155"/>
      <c r="D25" s="25"/>
      <c r="F25" s="25"/>
      <c r="H25" s="25"/>
      <c r="J25" s="25"/>
      <c r="K25" s="25"/>
      <c r="L25" s="25"/>
      <c r="N25" s="25"/>
      <c r="O25" s="25"/>
      <c r="P25" s="25"/>
      <c r="S25" s="193"/>
      <c r="T25" s="25"/>
    </row>
    <row r="26" spans="1:20">
      <c r="A26" s="155">
        <v>14</v>
      </c>
      <c r="B26" s="25" t="s">
        <v>281</v>
      </c>
      <c r="C26" s="155"/>
      <c r="D26" s="25"/>
      <c r="F26" s="25"/>
      <c r="H26" s="25"/>
      <c r="J26" s="25"/>
      <c r="K26" s="25"/>
      <c r="L26" s="25"/>
      <c r="N26" s="25"/>
      <c r="O26" s="25"/>
      <c r="P26" s="25"/>
      <c r="S26" s="193"/>
      <c r="T26" s="25"/>
    </row>
    <row r="27" spans="1:20" ht="15.75" thickBot="1">
      <c r="A27" s="155">
        <v>15</v>
      </c>
      <c r="B27" s="29" t="s">
        <v>280</v>
      </c>
      <c r="C27" s="153"/>
      <c r="D27" s="157">
        <f t="shared" ref="D27:T27" si="1">D24/$T$24</f>
        <v>0.49720672622812717</v>
      </c>
      <c r="E27" s="157">
        <f t="shared" si="1"/>
        <v>2.5781742067381348E-3</v>
      </c>
      <c r="F27" s="157">
        <f t="shared" si="1"/>
        <v>0.30887337018100797</v>
      </c>
      <c r="G27" s="157">
        <f t="shared" si="1"/>
        <v>4.4382323860543841E-3</v>
      </c>
      <c r="H27" s="157">
        <f t="shared" si="1"/>
        <v>7.7903950796017363E-2</v>
      </c>
      <c r="I27" s="157">
        <f t="shared" si="1"/>
        <v>2.9360285889854249E-3</v>
      </c>
      <c r="J27" s="157">
        <f t="shared" si="1"/>
        <v>4.7840829207332559E-4</v>
      </c>
      <c r="K27" s="157">
        <f t="shared" si="1"/>
        <v>0</v>
      </c>
      <c r="L27" s="157">
        <f t="shared" si="1"/>
        <v>1.6977892186259284E-2</v>
      </c>
      <c r="M27" s="157">
        <f t="shared" si="1"/>
        <v>8.5428337582733288E-5</v>
      </c>
      <c r="N27" s="157">
        <f t="shared" si="1"/>
        <v>2.3320178097677085E-4</v>
      </c>
      <c r="O27" s="157">
        <f t="shared" si="1"/>
        <v>1.2301804954140531E-4</v>
      </c>
      <c r="P27" s="157">
        <f t="shared" si="1"/>
        <v>8.800071353355296E-2</v>
      </c>
      <c r="Q27" s="157">
        <f t="shared" si="1"/>
        <v>1.648554330829303E-4</v>
      </c>
      <c r="R27" s="157">
        <f t="shared" si="1"/>
        <v>0</v>
      </c>
      <c r="S27" s="157">
        <f t="shared" si="1"/>
        <v>0</v>
      </c>
      <c r="T27" s="157">
        <f t="shared" si="1"/>
        <v>1</v>
      </c>
    </row>
    <row r="28" spans="1:20" ht="15.75" thickTop="1">
      <c r="A28" s="155">
        <v>16</v>
      </c>
      <c r="B28" s="25"/>
      <c r="C28" s="155"/>
      <c r="D28" s="25"/>
      <c r="F28" s="25"/>
      <c r="H28" s="25"/>
      <c r="J28" s="25"/>
      <c r="K28" s="25"/>
      <c r="L28" s="337"/>
      <c r="N28" s="25"/>
      <c r="O28" s="25"/>
      <c r="P28" s="25"/>
      <c r="S28" s="193"/>
      <c r="T28" s="25"/>
    </row>
    <row r="29" spans="1:20">
      <c r="A29" s="155">
        <v>17</v>
      </c>
      <c r="B29" s="25" t="s">
        <v>279</v>
      </c>
      <c r="C29" s="155"/>
      <c r="D29" s="336">
        <f>$Q227</f>
        <v>5887272.9774135156</v>
      </c>
      <c r="E29" s="339">
        <f>$Q228</f>
        <v>53434.718511660707</v>
      </c>
      <c r="F29" s="336">
        <f>$Q233</f>
        <v>1713957</v>
      </c>
      <c r="G29" s="339">
        <f>$Q234</f>
        <v>30658</v>
      </c>
      <c r="H29" s="336">
        <f>$Q235</f>
        <v>443340</v>
      </c>
      <c r="I29" s="339">
        <f>$Q236</f>
        <v>14000</v>
      </c>
      <c r="J29" s="336">
        <f>$Q229+$Q237+$Q250+$Q251</f>
        <v>28180.188754033752</v>
      </c>
      <c r="K29" s="166">
        <v>0</v>
      </c>
      <c r="L29" s="336">
        <f>$Q246</f>
        <v>140771.5996104131</v>
      </c>
      <c r="M29" s="339">
        <f>$Q247</f>
        <v>1244.1508613989658</v>
      </c>
      <c r="N29" s="336">
        <f>$Q252</f>
        <v>1009.67202</v>
      </c>
      <c r="O29" s="336">
        <f>$Q253</f>
        <v>5936.1553459662427</v>
      </c>
      <c r="P29" s="336">
        <f>$Q239</f>
        <v>651988.87529688817</v>
      </c>
      <c r="Q29" s="339">
        <f>$Q240</f>
        <v>5888.1783095296505</v>
      </c>
      <c r="R29" s="166">
        <v>0</v>
      </c>
      <c r="S29" s="166">
        <v>0</v>
      </c>
      <c r="T29" s="336">
        <f>SUM(D29:S29)</f>
        <v>8977681.5161234066</v>
      </c>
    </row>
    <row r="30" spans="1:20">
      <c r="A30" s="155">
        <v>18</v>
      </c>
      <c r="B30" s="25"/>
      <c r="C30" s="155"/>
      <c r="D30" s="25"/>
      <c r="F30" s="25"/>
      <c r="H30" s="25"/>
      <c r="J30" s="25"/>
      <c r="K30" s="25"/>
      <c r="L30" s="25"/>
      <c r="N30" s="25"/>
      <c r="O30" s="25"/>
      <c r="P30" s="25"/>
      <c r="S30" s="193"/>
      <c r="T30" s="25"/>
    </row>
    <row r="31" spans="1:20">
      <c r="A31" s="155">
        <v>19</v>
      </c>
      <c r="B31" s="335" t="s">
        <v>278</v>
      </c>
      <c r="C31" s="333"/>
      <c r="D31" s="214">
        <v>6.34</v>
      </c>
      <c r="E31" s="214">
        <v>4.12</v>
      </c>
      <c r="F31" s="214">
        <v>1</v>
      </c>
      <c r="G31" s="214">
        <v>1</v>
      </c>
      <c r="H31" s="214">
        <v>1</v>
      </c>
      <c r="I31" s="214">
        <v>1</v>
      </c>
      <c r="J31" s="214">
        <v>1</v>
      </c>
      <c r="K31" s="214">
        <v>0</v>
      </c>
      <c r="L31" s="214">
        <v>1</v>
      </c>
      <c r="M31" s="214">
        <v>1</v>
      </c>
      <c r="N31" s="214">
        <v>1</v>
      </c>
      <c r="O31" s="214">
        <v>1</v>
      </c>
      <c r="P31" s="214">
        <v>3.07</v>
      </c>
      <c r="Q31" s="214">
        <v>2.0699999999999998</v>
      </c>
      <c r="R31" s="166">
        <v>0</v>
      </c>
      <c r="S31" s="166">
        <v>0</v>
      </c>
      <c r="T31" s="335"/>
    </row>
    <row r="32" spans="1:20">
      <c r="A32" s="155">
        <v>20</v>
      </c>
      <c r="B32" s="25"/>
      <c r="C32" s="333"/>
      <c r="D32" s="25"/>
      <c r="E32" s="334"/>
      <c r="F32" s="25"/>
      <c r="H32" s="25"/>
      <c r="J32" s="25"/>
      <c r="K32" s="25"/>
      <c r="L32" s="25"/>
      <c r="N32" s="25"/>
      <c r="O32" s="25"/>
      <c r="P32" s="25"/>
      <c r="S32" s="193"/>
      <c r="T32" s="25"/>
    </row>
    <row r="33" spans="1:20">
      <c r="A33" s="155">
        <v>21</v>
      </c>
      <c r="B33" s="25" t="s">
        <v>277</v>
      </c>
      <c r="C33" s="333"/>
      <c r="D33" s="334">
        <v>0.76</v>
      </c>
      <c r="E33" s="334">
        <v>0.82</v>
      </c>
      <c r="F33" s="334">
        <v>1</v>
      </c>
      <c r="G33" s="334">
        <v>1</v>
      </c>
      <c r="H33" s="334">
        <v>1</v>
      </c>
      <c r="I33" s="334">
        <v>1</v>
      </c>
      <c r="J33" s="334">
        <v>1</v>
      </c>
      <c r="K33" s="334">
        <v>1</v>
      </c>
      <c r="L33" s="334">
        <v>1</v>
      </c>
      <c r="M33" s="334">
        <v>1</v>
      </c>
      <c r="N33" s="334">
        <v>1</v>
      </c>
      <c r="O33" s="334">
        <v>1</v>
      </c>
      <c r="P33" s="334">
        <v>0.86</v>
      </c>
      <c r="Q33" s="334">
        <v>0.9</v>
      </c>
      <c r="R33" s="166">
        <v>0</v>
      </c>
      <c r="S33" s="166">
        <v>0</v>
      </c>
      <c r="T33" s="25"/>
    </row>
    <row r="34" spans="1:20">
      <c r="A34" s="155">
        <v>22</v>
      </c>
      <c r="B34" s="25"/>
      <c r="C34" s="155"/>
      <c r="D34" s="25"/>
      <c r="F34" s="25"/>
      <c r="H34" s="25"/>
      <c r="J34" s="25"/>
      <c r="K34" s="25"/>
      <c r="L34" s="25"/>
      <c r="N34" s="25"/>
      <c r="O34" s="25"/>
      <c r="P34" s="25"/>
      <c r="S34" s="193"/>
      <c r="T34" s="25"/>
    </row>
    <row r="35" spans="1:20">
      <c r="A35" s="155">
        <v>23</v>
      </c>
      <c r="B35" s="25" t="s">
        <v>276</v>
      </c>
      <c r="C35" s="155"/>
      <c r="D35" s="332">
        <f t="shared" ref="D35:S35" si="2">D29*D33</f>
        <v>4474327.4628342716</v>
      </c>
      <c r="E35" s="332">
        <f t="shared" si="2"/>
        <v>43816.469179561776</v>
      </c>
      <c r="F35" s="332">
        <f t="shared" si="2"/>
        <v>1713957</v>
      </c>
      <c r="G35" s="332">
        <f t="shared" si="2"/>
        <v>30658</v>
      </c>
      <c r="H35" s="332">
        <f t="shared" si="2"/>
        <v>443340</v>
      </c>
      <c r="I35" s="332">
        <f t="shared" si="2"/>
        <v>14000</v>
      </c>
      <c r="J35" s="332">
        <f t="shared" si="2"/>
        <v>28180.188754033752</v>
      </c>
      <c r="K35" s="332">
        <f t="shared" si="2"/>
        <v>0</v>
      </c>
      <c r="L35" s="332">
        <f t="shared" si="2"/>
        <v>140771.5996104131</v>
      </c>
      <c r="M35" s="332">
        <f t="shared" si="2"/>
        <v>1244.1508613989658</v>
      </c>
      <c r="N35" s="332">
        <f t="shared" si="2"/>
        <v>1009.67202</v>
      </c>
      <c r="O35" s="332">
        <f t="shared" si="2"/>
        <v>5936.1553459662427</v>
      </c>
      <c r="P35" s="332">
        <f t="shared" si="2"/>
        <v>560710.43275532383</v>
      </c>
      <c r="Q35" s="332">
        <f t="shared" si="2"/>
        <v>5299.3604785766856</v>
      </c>
      <c r="R35" s="332">
        <f t="shared" si="2"/>
        <v>0</v>
      </c>
      <c r="S35" s="332">
        <f t="shared" si="2"/>
        <v>0</v>
      </c>
      <c r="T35" s="332">
        <f>SUM(D35:S35)</f>
        <v>7463250.4918395458</v>
      </c>
    </row>
    <row r="36" spans="1:20">
      <c r="A36" s="155">
        <v>24</v>
      </c>
      <c r="B36" s="25"/>
      <c r="C36" s="155"/>
      <c r="D36" s="25"/>
      <c r="F36" s="25"/>
      <c r="H36" s="25"/>
      <c r="J36" s="25"/>
      <c r="K36" s="25"/>
      <c r="L36" s="25"/>
      <c r="N36" s="25"/>
      <c r="O36" s="25"/>
      <c r="P36" s="25"/>
      <c r="S36" s="193"/>
      <c r="T36" s="25"/>
    </row>
    <row r="37" spans="1:20">
      <c r="A37" s="155">
        <v>25</v>
      </c>
      <c r="B37" s="25" t="s">
        <v>275</v>
      </c>
      <c r="C37" s="155"/>
      <c r="D37" s="25"/>
      <c r="F37" s="25"/>
      <c r="H37" s="25"/>
      <c r="J37" s="25"/>
      <c r="K37" s="25"/>
      <c r="L37" s="25"/>
      <c r="N37" s="25"/>
      <c r="O37" s="25"/>
      <c r="P37" s="25"/>
      <c r="S37" s="193"/>
      <c r="T37" s="25"/>
    </row>
    <row r="38" spans="1:20" ht="15.75" thickBot="1">
      <c r="A38" s="155">
        <v>26</v>
      </c>
      <c r="B38" s="29" t="s">
        <v>274</v>
      </c>
      <c r="C38" s="153"/>
      <c r="D38" s="157">
        <f t="shared" ref="D38:S38" si="3">D35/$T$35</f>
        <v>0.59951457715731005</v>
      </c>
      <c r="E38" s="157">
        <f t="shared" si="3"/>
        <v>5.8709632254031275E-3</v>
      </c>
      <c r="F38" s="157">
        <f t="shared" si="3"/>
        <v>0.22965288407163498</v>
      </c>
      <c r="G38" s="157">
        <f t="shared" si="3"/>
        <v>4.1078615857155021E-3</v>
      </c>
      <c r="H38" s="157">
        <f t="shared" si="3"/>
        <v>5.9403071153079488E-2</v>
      </c>
      <c r="I38" s="157">
        <f t="shared" si="3"/>
        <v>1.8758582490709451E-3</v>
      </c>
      <c r="J38" s="157">
        <f t="shared" si="3"/>
        <v>3.7758599667593209E-3</v>
      </c>
      <c r="K38" s="157">
        <f t="shared" si="3"/>
        <v>0</v>
      </c>
      <c r="L38" s="157">
        <f t="shared" si="3"/>
        <v>1.8861969026007546E-2</v>
      </c>
      <c r="M38" s="157">
        <f t="shared" si="3"/>
        <v>1.6670361831742659E-4</v>
      </c>
      <c r="N38" s="157">
        <f t="shared" si="3"/>
        <v>1.3528582768379459E-4</v>
      </c>
      <c r="O38" s="157">
        <f t="shared" si="3"/>
        <v>7.9538471239266905E-4</v>
      </c>
      <c r="P38" s="157">
        <f t="shared" si="3"/>
        <v>7.5129520758872401E-2</v>
      </c>
      <c r="Q38" s="157">
        <f t="shared" si="3"/>
        <v>7.1006064775275908E-4</v>
      </c>
      <c r="R38" s="157">
        <f t="shared" si="3"/>
        <v>0</v>
      </c>
      <c r="S38" s="157">
        <f t="shared" si="3"/>
        <v>0</v>
      </c>
      <c r="T38" s="157">
        <f>SUM(D38:S38)</f>
        <v>1</v>
      </c>
    </row>
    <row r="39" spans="1:20" ht="15.75" thickTop="1">
      <c r="A39" s="155">
        <v>27</v>
      </c>
      <c r="B39" s="25"/>
      <c r="C39" s="155"/>
      <c r="D39" s="25"/>
      <c r="F39" s="25"/>
      <c r="H39" s="25"/>
      <c r="J39" s="25"/>
      <c r="K39" s="25"/>
      <c r="L39" s="25"/>
      <c r="N39" s="25"/>
      <c r="O39" s="25"/>
      <c r="P39" s="25"/>
      <c r="S39" s="193"/>
      <c r="T39" s="25"/>
    </row>
    <row r="40" spans="1:20">
      <c r="A40" s="155">
        <v>28</v>
      </c>
      <c r="B40" s="25" t="s">
        <v>273</v>
      </c>
      <c r="C40" s="155"/>
      <c r="D40" s="332">
        <f t="shared" ref="D40:S40" si="4">IF(D31&gt;1,D35,0)</f>
        <v>4474327.4628342716</v>
      </c>
      <c r="E40" s="332">
        <f t="shared" si="4"/>
        <v>43816.469179561776</v>
      </c>
      <c r="F40" s="332">
        <f t="shared" si="4"/>
        <v>0</v>
      </c>
      <c r="G40" s="332">
        <f t="shared" si="4"/>
        <v>0</v>
      </c>
      <c r="H40" s="332">
        <f t="shared" si="4"/>
        <v>0</v>
      </c>
      <c r="I40" s="332">
        <f t="shared" si="4"/>
        <v>0</v>
      </c>
      <c r="J40" s="332">
        <f t="shared" si="4"/>
        <v>0</v>
      </c>
      <c r="K40" s="332">
        <f t="shared" si="4"/>
        <v>0</v>
      </c>
      <c r="L40" s="332">
        <f t="shared" si="4"/>
        <v>0</v>
      </c>
      <c r="M40" s="332">
        <f t="shared" si="4"/>
        <v>0</v>
      </c>
      <c r="N40" s="332">
        <f t="shared" si="4"/>
        <v>0</v>
      </c>
      <c r="O40" s="332">
        <f t="shared" si="4"/>
        <v>0</v>
      </c>
      <c r="P40" s="332">
        <f t="shared" si="4"/>
        <v>560710.43275532383</v>
      </c>
      <c r="Q40" s="332">
        <f t="shared" si="4"/>
        <v>5299.3604785766856</v>
      </c>
      <c r="R40" s="332">
        <f t="shared" si="4"/>
        <v>0</v>
      </c>
      <c r="S40" s="332">
        <f t="shared" si="4"/>
        <v>0</v>
      </c>
      <c r="T40" s="332">
        <f>SUM(D40:S40)</f>
        <v>5084153.7252477333</v>
      </c>
    </row>
    <row r="41" spans="1:20">
      <c r="A41" s="155">
        <v>29</v>
      </c>
      <c r="B41" s="25" t="s">
        <v>272</v>
      </c>
      <c r="C41" s="155"/>
      <c r="D41" s="25"/>
      <c r="F41" s="25"/>
      <c r="H41" s="25"/>
      <c r="J41" s="25"/>
      <c r="K41" s="25"/>
      <c r="L41" s="25"/>
      <c r="N41" s="25"/>
      <c r="O41" s="25"/>
      <c r="P41" s="25"/>
      <c r="S41" s="193"/>
      <c r="T41" s="25"/>
    </row>
    <row r="42" spans="1:20">
      <c r="A42" s="155">
        <v>30</v>
      </c>
      <c r="B42" s="25"/>
      <c r="C42" s="155"/>
      <c r="D42" s="25"/>
      <c r="F42" s="25"/>
      <c r="H42" s="25"/>
      <c r="J42" s="25"/>
      <c r="K42" s="25"/>
      <c r="L42" s="25"/>
      <c r="N42" s="25"/>
      <c r="O42" s="25"/>
      <c r="P42" s="25"/>
      <c r="S42" s="193"/>
      <c r="T42" s="25"/>
    </row>
    <row r="43" spans="1:20">
      <c r="A43" s="155">
        <v>31</v>
      </c>
      <c r="B43" s="25" t="s">
        <v>271</v>
      </c>
      <c r="C43" s="155"/>
      <c r="D43" s="25"/>
      <c r="F43" s="25"/>
      <c r="H43" s="25"/>
      <c r="J43" s="25"/>
      <c r="K43" s="25"/>
      <c r="L43" s="25"/>
      <c r="N43" s="25"/>
      <c r="O43" s="25"/>
      <c r="P43" s="25"/>
      <c r="S43" s="193"/>
      <c r="T43" s="25"/>
    </row>
    <row r="44" spans="1:20" ht="15.75" thickBot="1">
      <c r="A44" s="155">
        <v>32</v>
      </c>
      <c r="B44" s="29" t="s">
        <v>270</v>
      </c>
      <c r="C44" s="153"/>
      <c r="D44" s="157">
        <f t="shared" ref="D44:S44" si="5">D40/$T$40</f>
        <v>0.88005353587459689</v>
      </c>
      <c r="E44" s="157">
        <f t="shared" si="5"/>
        <v>8.6182423953805112E-3</v>
      </c>
      <c r="F44" s="157">
        <f t="shared" si="5"/>
        <v>0</v>
      </c>
      <c r="G44" s="157">
        <f t="shared" si="5"/>
        <v>0</v>
      </c>
      <c r="H44" s="157">
        <f t="shared" si="5"/>
        <v>0</v>
      </c>
      <c r="I44" s="157">
        <f t="shared" si="5"/>
        <v>0</v>
      </c>
      <c r="J44" s="157">
        <f t="shared" si="5"/>
        <v>0</v>
      </c>
      <c r="K44" s="157">
        <f t="shared" si="5"/>
        <v>0</v>
      </c>
      <c r="L44" s="157">
        <f t="shared" si="5"/>
        <v>0</v>
      </c>
      <c r="M44" s="157">
        <f t="shared" si="5"/>
        <v>0</v>
      </c>
      <c r="N44" s="157">
        <f t="shared" si="5"/>
        <v>0</v>
      </c>
      <c r="O44" s="157">
        <f t="shared" si="5"/>
        <v>0</v>
      </c>
      <c r="P44" s="157">
        <f t="shared" si="5"/>
        <v>0.110285892806674</v>
      </c>
      <c r="Q44" s="157">
        <f t="shared" si="5"/>
        <v>1.0423289233486869E-3</v>
      </c>
      <c r="R44" s="157">
        <f t="shared" si="5"/>
        <v>0</v>
      </c>
      <c r="S44" s="157">
        <f t="shared" si="5"/>
        <v>0</v>
      </c>
      <c r="T44" s="157">
        <f>SUM(D44:S44)</f>
        <v>1.0000000000000002</v>
      </c>
    </row>
    <row r="45" spans="1:20" ht="15.75" thickTop="1">
      <c r="A45" s="155">
        <v>33</v>
      </c>
      <c r="B45" s="25"/>
      <c r="C45" s="15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193"/>
      <c r="O45" s="29"/>
      <c r="P45" s="202"/>
      <c r="Q45" s="202"/>
    </row>
    <row r="46" spans="1:20">
      <c r="A46" s="155">
        <v>34</v>
      </c>
      <c r="B46" s="25" t="s">
        <v>269</v>
      </c>
      <c r="C46" s="155"/>
      <c r="D46" s="25"/>
      <c r="E46" s="331"/>
      <c r="F46" s="330"/>
      <c r="G46" s="25"/>
      <c r="H46" s="25"/>
      <c r="I46" s="25"/>
      <c r="J46" s="25"/>
      <c r="K46" s="25"/>
      <c r="L46" s="25"/>
      <c r="M46" s="25"/>
      <c r="N46" s="25"/>
      <c r="O46" s="29"/>
      <c r="P46" s="29"/>
      <c r="Q46" s="29"/>
    </row>
    <row r="47" spans="1:20">
      <c r="A47" s="155">
        <v>35</v>
      </c>
      <c r="B47" s="25" t="s">
        <v>268</v>
      </c>
      <c r="C47" s="155"/>
      <c r="D47" s="25"/>
      <c r="E47" s="330"/>
      <c r="F47" s="330"/>
      <c r="G47" s="25"/>
      <c r="H47" s="25"/>
      <c r="I47" s="25"/>
      <c r="J47" s="25"/>
      <c r="K47" s="25"/>
      <c r="L47" s="25"/>
      <c r="M47" s="25"/>
      <c r="N47" s="25"/>
      <c r="O47" s="29"/>
      <c r="P47" s="29"/>
      <c r="Q47" s="29"/>
    </row>
    <row r="48" spans="1:20">
      <c r="A48" s="153"/>
      <c r="B48" s="29"/>
      <c r="C48" s="153"/>
      <c r="D48" s="29"/>
      <c r="E48" s="291"/>
      <c r="F48" s="291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02"/>
    </row>
    <row r="49" spans="1:17">
      <c r="A49" s="153"/>
      <c r="B49" s="29"/>
      <c r="C49" s="153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02"/>
    </row>
    <row r="50" spans="1:17">
      <c r="A50" s="153"/>
      <c r="B50" s="29"/>
      <c r="C50" s="153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02"/>
    </row>
    <row r="51" spans="1:17">
      <c r="A51" s="153"/>
      <c r="B51" s="289" t="s">
        <v>267</v>
      </c>
      <c r="C51" s="153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1:17">
      <c r="A52" s="153"/>
      <c r="B52" s="202"/>
      <c r="C52" s="153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9"/>
    </row>
    <row r="53" spans="1:17">
      <c r="A53" s="153"/>
      <c r="B53" s="29"/>
      <c r="C53" s="153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1:17">
      <c r="A54" s="153"/>
      <c r="B54" s="29"/>
      <c r="C54" s="153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1:17">
      <c r="A55" s="153"/>
      <c r="B55" s="178" t="s">
        <v>474</v>
      </c>
      <c r="C55" s="296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29"/>
    </row>
    <row r="56" spans="1:17">
      <c r="A56" s="153"/>
      <c r="B56" s="178" t="s">
        <v>99</v>
      </c>
      <c r="C56" s="296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304"/>
    </row>
    <row r="57" spans="1:17">
      <c r="A57" s="153"/>
      <c r="B57" s="178" t="s">
        <v>475</v>
      </c>
      <c r="C57" s="296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304"/>
    </row>
    <row r="58" spans="1:17">
      <c r="A58" s="153"/>
      <c r="B58" s="178" t="s">
        <v>476</v>
      </c>
      <c r="C58" s="296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29"/>
    </row>
    <row r="59" spans="1:17">
      <c r="A59" s="153"/>
      <c r="B59" s="178" t="s">
        <v>477</v>
      </c>
      <c r="C59" s="296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29"/>
    </row>
    <row r="60" spans="1:17">
      <c r="A60" s="153"/>
      <c r="B60" s="178" t="s">
        <v>266</v>
      </c>
      <c r="C60" s="296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29"/>
    </row>
    <row r="61" spans="1:17">
      <c r="A61" s="153"/>
      <c r="B61" s="178"/>
      <c r="C61" s="296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29"/>
    </row>
    <row r="62" spans="1:17">
      <c r="A62" s="153"/>
      <c r="B62" s="29"/>
      <c r="C62" s="153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1:17">
      <c r="A63" s="153"/>
      <c r="B63" s="29"/>
      <c r="C63" s="153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1:17">
      <c r="A64" s="153"/>
      <c r="B64" s="171" t="s">
        <v>132</v>
      </c>
      <c r="C64" s="171" t="s">
        <v>131</v>
      </c>
      <c r="D64" s="171" t="s">
        <v>130</v>
      </c>
      <c r="E64" s="171" t="s">
        <v>129</v>
      </c>
      <c r="F64" s="171" t="s">
        <v>128</v>
      </c>
      <c r="G64" s="171" t="s">
        <v>127</v>
      </c>
      <c r="H64" s="171" t="s">
        <v>126</v>
      </c>
      <c r="I64" s="171" t="s">
        <v>125</v>
      </c>
      <c r="J64" s="171" t="s">
        <v>124</v>
      </c>
      <c r="K64" s="171" t="s">
        <v>123</v>
      </c>
      <c r="L64" s="171" t="s">
        <v>122</v>
      </c>
      <c r="M64" s="171" t="s">
        <v>121</v>
      </c>
      <c r="N64" s="171" t="s">
        <v>120</v>
      </c>
      <c r="O64" s="171" t="s">
        <v>119</v>
      </c>
      <c r="P64" s="171" t="s">
        <v>118</v>
      </c>
      <c r="Q64" s="29"/>
    </row>
    <row r="65" spans="1:17">
      <c r="A65" s="153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29"/>
    </row>
    <row r="66" spans="1:17">
      <c r="A66" s="153"/>
      <c r="B66" s="29"/>
      <c r="C66" s="153"/>
      <c r="D66" s="323">
        <f t="shared" ref="D66:O66" si="6">D$168</f>
        <v>42005</v>
      </c>
      <c r="E66" s="323">
        <f t="shared" si="6"/>
        <v>42036</v>
      </c>
      <c r="F66" s="323">
        <f t="shared" si="6"/>
        <v>42067</v>
      </c>
      <c r="G66" s="323">
        <f t="shared" si="6"/>
        <v>42098</v>
      </c>
      <c r="H66" s="323">
        <f t="shared" si="6"/>
        <v>42129</v>
      </c>
      <c r="I66" s="323">
        <f t="shared" si="6"/>
        <v>42160</v>
      </c>
      <c r="J66" s="323">
        <f t="shared" si="6"/>
        <v>42191</v>
      </c>
      <c r="K66" s="323">
        <f t="shared" si="6"/>
        <v>42222</v>
      </c>
      <c r="L66" s="323">
        <f t="shared" si="6"/>
        <v>42253</v>
      </c>
      <c r="M66" s="323">
        <f t="shared" si="6"/>
        <v>42284</v>
      </c>
      <c r="N66" s="323">
        <f t="shared" si="6"/>
        <v>42315</v>
      </c>
      <c r="O66" s="323">
        <f t="shared" si="6"/>
        <v>42346</v>
      </c>
      <c r="P66" s="29"/>
      <c r="Q66" s="29"/>
    </row>
    <row r="67" spans="1:17">
      <c r="A67" s="153"/>
      <c r="B67" s="29"/>
      <c r="C67" s="283" t="s">
        <v>159</v>
      </c>
      <c r="D67" s="321">
        <f t="shared" ref="D67:O67" si="7">D$169</f>
        <v>2</v>
      </c>
      <c r="E67" s="321">
        <f t="shared" si="7"/>
        <v>23</v>
      </c>
      <c r="F67" s="321">
        <f t="shared" si="7"/>
        <v>3</v>
      </c>
      <c r="G67" s="321">
        <f t="shared" si="7"/>
        <v>29</v>
      </c>
      <c r="H67" s="321">
        <f t="shared" si="7"/>
        <v>31</v>
      </c>
      <c r="I67" s="321">
        <f t="shared" si="7"/>
        <v>29</v>
      </c>
      <c r="J67" s="321">
        <f t="shared" si="7"/>
        <v>1</v>
      </c>
      <c r="K67" s="321">
        <f t="shared" si="7"/>
        <v>25</v>
      </c>
      <c r="L67" s="321">
        <f t="shared" si="7"/>
        <v>1</v>
      </c>
      <c r="M67" s="321">
        <f t="shared" si="7"/>
        <v>1</v>
      </c>
      <c r="N67" s="321">
        <f t="shared" si="7"/>
        <v>30</v>
      </c>
      <c r="O67" s="321">
        <f t="shared" si="7"/>
        <v>16</v>
      </c>
      <c r="P67" s="295" t="s">
        <v>265</v>
      </c>
      <c r="Q67" s="29"/>
    </row>
    <row r="68" spans="1:17">
      <c r="A68" s="153"/>
      <c r="B68" s="294" t="s">
        <v>114</v>
      </c>
      <c r="C68" s="293" t="s">
        <v>229</v>
      </c>
      <c r="D68" s="319">
        <f t="shared" ref="D68:O68" si="8">D$170</f>
        <v>0.83333333333333337</v>
      </c>
      <c r="E68" s="319">
        <f t="shared" si="8"/>
        <v>0.79166666666666663</v>
      </c>
      <c r="F68" s="319">
        <f t="shared" si="8"/>
        <v>0.79166666666666663</v>
      </c>
      <c r="G68" s="319">
        <f t="shared" si="8"/>
        <v>0.625</v>
      </c>
      <c r="H68" s="319">
        <f t="shared" si="8"/>
        <v>0.79166666666666663</v>
      </c>
      <c r="I68" s="319">
        <f t="shared" si="8"/>
        <v>0.70833333333333337</v>
      </c>
      <c r="J68" s="319">
        <f t="shared" si="8"/>
        <v>0.75</v>
      </c>
      <c r="K68" s="319">
        <f t="shared" si="8"/>
        <v>0.66666666666666663</v>
      </c>
      <c r="L68" s="319">
        <f t="shared" si="8"/>
        <v>0.70833333333333337</v>
      </c>
      <c r="M68" s="319">
        <f t="shared" si="8"/>
        <v>0.75</v>
      </c>
      <c r="N68" s="319">
        <f t="shared" si="8"/>
        <v>0.79166666666666663</v>
      </c>
      <c r="O68" s="319">
        <f t="shared" si="8"/>
        <v>0.79166666666666663</v>
      </c>
      <c r="P68" s="170" t="s">
        <v>255</v>
      </c>
      <c r="Q68" s="29"/>
    </row>
    <row r="69" spans="1:17">
      <c r="A69" s="153"/>
      <c r="B69" s="29"/>
      <c r="C69" s="153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29"/>
      <c r="P69" s="304"/>
      <c r="Q69" s="29"/>
    </row>
    <row r="70" spans="1:17">
      <c r="A70" s="153"/>
      <c r="B70" s="29" t="s">
        <v>264</v>
      </c>
      <c r="C70" s="153"/>
      <c r="D70" s="329">
        <v>5.0999999999999996</v>
      </c>
      <c r="E70" s="329">
        <v>0.1</v>
      </c>
      <c r="F70" s="329">
        <v>0.1</v>
      </c>
      <c r="G70" s="329">
        <v>2.1</v>
      </c>
      <c r="H70" s="329">
        <v>3.1</v>
      </c>
      <c r="I70" s="329">
        <v>137.1</v>
      </c>
      <c r="J70" s="329">
        <v>19.100000000000001</v>
      </c>
      <c r="K70" s="329">
        <v>7.1</v>
      </c>
      <c r="L70" s="329">
        <v>6.1</v>
      </c>
      <c r="M70" s="329">
        <v>3.1</v>
      </c>
      <c r="N70" s="329">
        <v>1.1000000000000001</v>
      </c>
      <c r="O70" s="329">
        <v>14.1</v>
      </c>
      <c r="P70" s="329">
        <f>SUM(D70:O70)</f>
        <v>198.19999999999996</v>
      </c>
      <c r="Q70" s="328"/>
    </row>
    <row r="71" spans="1:17">
      <c r="A71" s="153"/>
      <c r="B71" s="29" t="s">
        <v>150</v>
      </c>
      <c r="C71" s="153"/>
      <c r="D71" s="327">
        <f t="shared" ref="D71:O71" si="9">D70/$P$70</f>
        <v>2.5731584258324929E-2</v>
      </c>
      <c r="E71" s="327">
        <f t="shared" si="9"/>
        <v>5.0454086781029275E-4</v>
      </c>
      <c r="F71" s="327">
        <f t="shared" si="9"/>
        <v>5.0454086781029275E-4</v>
      </c>
      <c r="G71" s="327">
        <f t="shared" si="9"/>
        <v>1.0595358224016149E-2</v>
      </c>
      <c r="H71" s="327">
        <f t="shared" si="9"/>
        <v>1.5640766902119074E-2</v>
      </c>
      <c r="I71" s="327">
        <f t="shared" si="9"/>
        <v>0.69172552976791135</v>
      </c>
      <c r="J71" s="327">
        <f t="shared" si="9"/>
        <v>9.6367305751765914E-2</v>
      </c>
      <c r="K71" s="327">
        <f t="shared" si="9"/>
        <v>3.5822401614530784E-2</v>
      </c>
      <c r="L71" s="327">
        <f t="shared" si="9"/>
        <v>3.0776992936427855E-2</v>
      </c>
      <c r="M71" s="327">
        <f t="shared" si="9"/>
        <v>1.5640766902119074E-2</v>
      </c>
      <c r="N71" s="327">
        <f t="shared" si="9"/>
        <v>5.5499495459132202E-3</v>
      </c>
      <c r="O71" s="327">
        <f t="shared" si="9"/>
        <v>7.1140262361251275E-2</v>
      </c>
      <c r="P71" s="327">
        <f>SUM(D71:O71)</f>
        <v>1.0000000000000002</v>
      </c>
      <c r="Q71" s="29"/>
    </row>
    <row r="72" spans="1:17">
      <c r="A72" s="153"/>
      <c r="B72" s="29"/>
      <c r="C72" s="153"/>
      <c r="D72" s="326"/>
      <c r="E72" s="326"/>
      <c r="F72" s="326"/>
      <c r="G72" s="326"/>
      <c r="H72" s="326"/>
      <c r="I72" s="304"/>
      <c r="J72" s="304"/>
      <c r="K72" s="304"/>
      <c r="L72" s="326"/>
      <c r="M72" s="326"/>
      <c r="N72" s="326"/>
      <c r="O72" s="326"/>
      <c r="P72" s="304"/>
      <c r="Q72" s="29"/>
    </row>
    <row r="73" spans="1:17">
      <c r="A73" s="153">
        <v>1</v>
      </c>
      <c r="B73" s="289" t="s">
        <v>96</v>
      </c>
      <c r="C73" s="153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325"/>
    </row>
    <row r="74" spans="1:17">
      <c r="A74" s="153">
        <v>2</v>
      </c>
      <c r="B74" s="29" t="s">
        <v>254</v>
      </c>
      <c r="C74" s="288" t="s">
        <v>94</v>
      </c>
      <c r="D74" s="282">
        <f t="shared" ref="D74:O74" si="10">D123*D$71</f>
        <v>37706.850537793973</v>
      </c>
      <c r="E74" s="282">
        <f t="shared" si="10"/>
        <v>576.94353352375617</v>
      </c>
      <c r="F74" s="282">
        <f t="shared" si="10"/>
        <v>712.45536394926648</v>
      </c>
      <c r="G74" s="282">
        <f t="shared" si="10"/>
        <v>6709.5055136195779</v>
      </c>
      <c r="H74" s="282">
        <f t="shared" si="10"/>
        <v>22559.815275913679</v>
      </c>
      <c r="I74" s="282">
        <f t="shared" si="10"/>
        <v>1252394.2436100051</v>
      </c>
      <c r="J74" s="282">
        <f t="shared" si="10"/>
        <v>242400.41061716876</v>
      </c>
      <c r="K74" s="282">
        <f t="shared" si="10"/>
        <v>66888.469108929101</v>
      </c>
      <c r="L74" s="282">
        <f t="shared" si="10"/>
        <v>51479.376567371146</v>
      </c>
      <c r="M74" s="282">
        <f t="shared" si="10"/>
        <v>28035.940318696619</v>
      </c>
      <c r="N74" s="282">
        <f t="shared" si="10"/>
        <v>7141.3207136036672</v>
      </c>
      <c r="O74" s="282">
        <f t="shared" si="10"/>
        <v>100869.15374587681</v>
      </c>
      <c r="P74" s="282">
        <f>SUM(D74:O74)</f>
        <v>1817474.4849064518</v>
      </c>
      <c r="Q74" s="324"/>
    </row>
    <row r="75" spans="1:17">
      <c r="A75" s="153">
        <v>3</v>
      </c>
      <c r="B75" s="29" t="s">
        <v>253</v>
      </c>
      <c r="C75" s="288" t="s">
        <v>92</v>
      </c>
      <c r="D75" s="282">
        <f t="shared" ref="D75:O75" si="11">D124*D$71</f>
        <v>205.20880755802224</v>
      </c>
      <c r="E75" s="282">
        <f t="shared" si="11"/>
        <v>2.8087585065590317</v>
      </c>
      <c r="F75" s="282">
        <f t="shared" si="11"/>
        <v>2.9581960141271448</v>
      </c>
      <c r="G75" s="282">
        <f t="shared" si="11"/>
        <v>8.7029293440968747</v>
      </c>
      <c r="H75" s="282">
        <f t="shared" si="11"/>
        <v>86.417099636730583</v>
      </c>
      <c r="I75" s="282">
        <f t="shared" si="11"/>
        <v>6473.1045190413734</v>
      </c>
      <c r="J75" s="282">
        <f t="shared" si="11"/>
        <v>1049.7084948435925</v>
      </c>
      <c r="K75" s="282">
        <f t="shared" si="11"/>
        <v>250.34226802219985</v>
      </c>
      <c r="L75" s="282">
        <f t="shared" si="11"/>
        <v>195.19093925327954</v>
      </c>
      <c r="M75" s="282">
        <f t="shared" si="11"/>
        <v>95.716667951564091</v>
      </c>
      <c r="N75" s="282">
        <f t="shared" si="11"/>
        <v>59.391131957618576</v>
      </c>
      <c r="O75" s="282">
        <f t="shared" si="11"/>
        <v>994.63049600403644</v>
      </c>
      <c r="P75" s="282">
        <f>SUM(D75:O75)</f>
        <v>9424.1803081332</v>
      </c>
      <c r="Q75" s="324"/>
    </row>
    <row r="76" spans="1:17">
      <c r="A76" s="153">
        <v>4</v>
      </c>
      <c r="B76" s="29" t="s">
        <v>248</v>
      </c>
      <c r="C76" s="288" t="s">
        <v>212</v>
      </c>
      <c r="D76" s="298">
        <f t="shared" ref="D76:O76" si="12">D125*D$71</f>
        <v>14.33600119071645</v>
      </c>
      <c r="E76" s="298">
        <f t="shared" si="12"/>
        <v>0.25054392532795161</v>
      </c>
      <c r="F76" s="298">
        <f t="shared" si="12"/>
        <v>0.22332296670030274</v>
      </c>
      <c r="G76" s="298">
        <f t="shared" si="12"/>
        <v>0</v>
      </c>
      <c r="H76" s="298">
        <f t="shared" si="12"/>
        <v>0</v>
      </c>
      <c r="I76" s="298">
        <f t="shared" si="12"/>
        <v>0</v>
      </c>
      <c r="J76" s="298">
        <f t="shared" si="12"/>
        <v>0</v>
      </c>
      <c r="K76" s="298">
        <f t="shared" si="12"/>
        <v>0</v>
      </c>
      <c r="L76" s="298">
        <f t="shared" si="12"/>
        <v>0</v>
      </c>
      <c r="M76" s="298">
        <f t="shared" si="12"/>
        <v>0</v>
      </c>
      <c r="N76" s="298">
        <f t="shared" si="12"/>
        <v>3.0676353784056518</v>
      </c>
      <c r="O76" s="298">
        <f t="shared" si="12"/>
        <v>36.893287416750759</v>
      </c>
      <c r="P76" s="298">
        <f>SUM(D76:O76)</f>
        <v>54.770790877901121</v>
      </c>
      <c r="Q76" s="304"/>
    </row>
    <row r="77" spans="1:17">
      <c r="A77" s="153">
        <v>5</v>
      </c>
      <c r="B77" s="284" t="s">
        <v>87</v>
      </c>
      <c r="C77" s="153"/>
      <c r="D77" s="282">
        <f t="shared" ref="D77:O77" si="13">SUM(D74:D76)</f>
        <v>37926.395346542711</v>
      </c>
      <c r="E77" s="282">
        <f t="shared" si="13"/>
        <v>580.00283595564315</v>
      </c>
      <c r="F77" s="282">
        <f t="shared" si="13"/>
        <v>715.63688293009386</v>
      </c>
      <c r="G77" s="282">
        <f t="shared" si="13"/>
        <v>6718.2084429636743</v>
      </c>
      <c r="H77" s="282">
        <f t="shared" si="13"/>
        <v>22646.232375550411</v>
      </c>
      <c r="I77" s="282">
        <f t="shared" si="13"/>
        <v>1258867.3481290466</v>
      </c>
      <c r="J77" s="282">
        <f t="shared" si="13"/>
        <v>243450.11911201235</v>
      </c>
      <c r="K77" s="282">
        <f t="shared" si="13"/>
        <v>67138.8113769513</v>
      </c>
      <c r="L77" s="282">
        <f t="shared" si="13"/>
        <v>51674.567506624422</v>
      </c>
      <c r="M77" s="282">
        <f t="shared" si="13"/>
        <v>28131.656986648184</v>
      </c>
      <c r="N77" s="282">
        <f t="shared" si="13"/>
        <v>7203.779480939691</v>
      </c>
      <c r="O77" s="282">
        <f t="shared" si="13"/>
        <v>101900.67752929761</v>
      </c>
      <c r="P77" s="282">
        <f>SUM(D77:O77)</f>
        <v>1826953.4360054629</v>
      </c>
      <c r="Q77" s="29"/>
    </row>
    <row r="78" spans="1:17">
      <c r="A78" s="153">
        <v>6</v>
      </c>
      <c r="B78" s="29"/>
      <c r="C78" s="153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29"/>
      <c r="P78" s="304"/>
      <c r="Q78" s="29"/>
    </row>
    <row r="79" spans="1:17">
      <c r="A79" s="153">
        <v>7</v>
      </c>
      <c r="B79" s="289" t="s">
        <v>86</v>
      </c>
      <c r="C79" s="153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29"/>
      <c r="P79" s="304"/>
      <c r="Q79" s="304"/>
    </row>
    <row r="80" spans="1:17">
      <c r="A80" s="153">
        <v>8</v>
      </c>
      <c r="B80" s="29" t="s">
        <v>252</v>
      </c>
      <c r="C80" s="288" t="s">
        <v>83</v>
      </c>
      <c r="D80" s="282">
        <f t="shared" ref="D80:O80" si="14">D129*D$71</f>
        <v>19141.082240161457</v>
      </c>
      <c r="E80" s="282">
        <f t="shared" si="14"/>
        <v>392.36831483350159</v>
      </c>
      <c r="F80" s="282">
        <f t="shared" si="14"/>
        <v>383.96720484359241</v>
      </c>
      <c r="G80" s="282">
        <f t="shared" si="14"/>
        <v>11726.794147325936</v>
      </c>
      <c r="H80" s="282">
        <f t="shared" si="14"/>
        <v>11396.629162462161</v>
      </c>
      <c r="I80" s="282">
        <f t="shared" si="14"/>
        <v>798578.44752774993</v>
      </c>
      <c r="J80" s="282">
        <f t="shared" si="14"/>
        <v>116134.26387487388</v>
      </c>
      <c r="K80" s="282">
        <f t="shared" si="14"/>
        <v>49604.139253279529</v>
      </c>
      <c r="L80" s="282">
        <f t="shared" si="14"/>
        <v>35426.134712411709</v>
      </c>
      <c r="M80" s="282">
        <f t="shared" si="14"/>
        <v>16313.132189707369</v>
      </c>
      <c r="N80" s="282">
        <f t="shared" si="14"/>
        <v>4842.8082744702333</v>
      </c>
      <c r="O80" s="282">
        <f t="shared" si="14"/>
        <v>65106.643289606473</v>
      </c>
      <c r="P80" s="282">
        <f t="shared" ref="P80:P87" si="15">SUM(D80:O80)</f>
        <v>1129046.4101917259</v>
      </c>
      <c r="Q80" s="304"/>
    </row>
    <row r="81" spans="1:17">
      <c r="A81" s="153">
        <v>9</v>
      </c>
      <c r="B81" s="29" t="s">
        <v>251</v>
      </c>
      <c r="C81" s="288" t="s">
        <v>43</v>
      </c>
      <c r="D81" s="282">
        <f t="shared" ref="D81:O81" si="16">D130*D$71</f>
        <v>309.78254288597384</v>
      </c>
      <c r="E81" s="282">
        <f t="shared" si="16"/>
        <v>6.3022199798183669</v>
      </c>
      <c r="F81" s="282">
        <f t="shared" si="16"/>
        <v>6.4439959636730588</v>
      </c>
      <c r="G81" s="282">
        <f t="shared" si="16"/>
        <v>106.1654894046418</v>
      </c>
      <c r="H81" s="282">
        <f t="shared" si="16"/>
        <v>141.36125126135218</v>
      </c>
      <c r="I81" s="282">
        <f t="shared" si="16"/>
        <v>11405.170534813322</v>
      </c>
      <c r="J81" s="282">
        <f t="shared" si="16"/>
        <v>1551.7063572149348</v>
      </c>
      <c r="K81" s="282">
        <f t="shared" si="16"/>
        <v>657.12613521695266</v>
      </c>
      <c r="L81" s="282">
        <f t="shared" si="16"/>
        <v>483.3834510595359</v>
      </c>
      <c r="M81" s="282">
        <f t="shared" si="16"/>
        <v>229.340565085772</v>
      </c>
      <c r="N81" s="282">
        <f t="shared" si="16"/>
        <v>86.623612512613548</v>
      </c>
      <c r="O81" s="282">
        <f t="shared" si="16"/>
        <v>1239.9747729566097</v>
      </c>
      <c r="P81" s="282">
        <f t="shared" si="15"/>
        <v>16223.3809283552</v>
      </c>
      <c r="Q81" s="304"/>
    </row>
    <row r="82" spans="1:17">
      <c r="A82" s="153">
        <v>10</v>
      </c>
      <c r="B82" s="29" t="s">
        <v>250</v>
      </c>
      <c r="C82" s="288" t="s">
        <v>78</v>
      </c>
      <c r="D82" s="282">
        <f t="shared" ref="D82:O82" si="17">(D131)*D$71</f>
        <v>6723.8173562058537</v>
      </c>
      <c r="E82" s="282">
        <f t="shared" si="17"/>
        <v>105.48839556004039</v>
      </c>
      <c r="F82" s="282">
        <f t="shared" si="17"/>
        <v>104.92482341069629</v>
      </c>
      <c r="G82" s="282">
        <f t="shared" si="17"/>
        <v>3363.4011099899103</v>
      </c>
      <c r="H82" s="282">
        <f t="shared" si="17"/>
        <v>3786.9112008072661</v>
      </c>
      <c r="I82" s="282">
        <f t="shared" si="17"/>
        <v>193035.6932391524</v>
      </c>
      <c r="J82" s="282">
        <f t="shared" si="17"/>
        <v>29777.979313824428</v>
      </c>
      <c r="K82" s="282">
        <f t="shared" si="17"/>
        <v>11738.786074672051</v>
      </c>
      <c r="L82" s="282">
        <f t="shared" si="17"/>
        <v>7930.2769929364285</v>
      </c>
      <c r="M82" s="282">
        <f t="shared" si="17"/>
        <v>5138.4455095862777</v>
      </c>
      <c r="N82" s="282">
        <f t="shared" si="17"/>
        <v>1781.7724520686179</v>
      </c>
      <c r="O82" s="282">
        <f t="shared" si="17"/>
        <v>21280.257820383456</v>
      </c>
      <c r="P82" s="282">
        <f t="shared" si="15"/>
        <v>284767.75428859738</v>
      </c>
      <c r="Q82" s="304"/>
    </row>
    <row r="83" spans="1:17">
      <c r="A83" s="153">
        <v>11</v>
      </c>
      <c r="B83" s="29" t="s">
        <v>249</v>
      </c>
      <c r="C83" s="288" t="s">
        <v>75</v>
      </c>
      <c r="D83" s="282">
        <f t="shared" ref="D83:O83" si="18">(D132)*D$71</f>
        <v>195.74016145307775</v>
      </c>
      <c r="E83" s="282">
        <f t="shared" si="18"/>
        <v>3.9021190716448042</v>
      </c>
      <c r="F83" s="282">
        <f t="shared" si="18"/>
        <v>4.3037336024217971</v>
      </c>
      <c r="G83" s="282">
        <f t="shared" si="18"/>
        <v>79.624117053481356</v>
      </c>
      <c r="H83" s="282">
        <f t="shared" si="18"/>
        <v>178.99293642785068</v>
      </c>
      <c r="I83" s="282">
        <f t="shared" si="18"/>
        <v>7642.1836528758849</v>
      </c>
      <c r="J83" s="282">
        <f t="shared" si="18"/>
        <v>1043.8506559031284</v>
      </c>
      <c r="K83" s="282">
        <f t="shared" si="18"/>
        <v>408.62613521695266</v>
      </c>
      <c r="L83" s="282">
        <f t="shared" si="18"/>
        <v>336.7618567103936</v>
      </c>
      <c r="M83" s="282">
        <f t="shared" si="18"/>
        <v>156.90817356205855</v>
      </c>
      <c r="N83" s="282">
        <f t="shared" si="18"/>
        <v>47.019172552976805</v>
      </c>
      <c r="O83" s="282">
        <f t="shared" si="18"/>
        <v>634.35771947527758</v>
      </c>
      <c r="P83" s="282">
        <f t="shared" si="15"/>
        <v>10732.270433905149</v>
      </c>
      <c r="Q83" s="304"/>
    </row>
    <row r="84" spans="1:17">
      <c r="A84" s="153">
        <v>12</v>
      </c>
      <c r="B84" s="29" t="s">
        <v>248</v>
      </c>
      <c r="C84" s="288" t="s">
        <v>212</v>
      </c>
      <c r="D84" s="282">
        <f t="shared" ref="D84:O84" si="19">D133*D$71</f>
        <v>49.241047568113018</v>
      </c>
      <c r="E84" s="282">
        <f t="shared" si="19"/>
        <v>0.91329093844601428</v>
      </c>
      <c r="F84" s="282">
        <f t="shared" si="19"/>
        <v>0.77607508577194761</v>
      </c>
      <c r="G84" s="282">
        <f t="shared" si="19"/>
        <v>0</v>
      </c>
      <c r="H84" s="282">
        <f t="shared" si="19"/>
        <v>0</v>
      </c>
      <c r="I84" s="282">
        <f t="shared" si="19"/>
        <v>0</v>
      </c>
      <c r="J84" s="282">
        <f t="shared" si="19"/>
        <v>0</v>
      </c>
      <c r="K84" s="282">
        <f t="shared" si="19"/>
        <v>0</v>
      </c>
      <c r="L84" s="282">
        <f t="shared" si="19"/>
        <v>0</v>
      </c>
      <c r="M84" s="282">
        <f t="shared" si="19"/>
        <v>0</v>
      </c>
      <c r="N84" s="282">
        <f t="shared" si="19"/>
        <v>11.127816781029265</v>
      </c>
      <c r="O84" s="282">
        <f t="shared" si="19"/>
        <v>131.90721021190717</v>
      </c>
      <c r="P84" s="282">
        <f t="shared" si="15"/>
        <v>193.96544058526743</v>
      </c>
      <c r="Q84" s="29"/>
    </row>
    <row r="85" spans="1:17">
      <c r="A85" s="153">
        <v>13</v>
      </c>
      <c r="B85" s="29" t="s">
        <v>247</v>
      </c>
      <c r="C85" s="288" t="s">
        <v>71</v>
      </c>
      <c r="D85" s="194">
        <f t="shared" ref="D85:O85" si="20">D134*D$71</f>
        <v>4869.974496692641</v>
      </c>
      <c r="E85" s="194">
        <f t="shared" si="20"/>
        <v>99.220910288521637</v>
      </c>
      <c r="F85" s="194">
        <f t="shared" si="20"/>
        <v>95.737630455866395</v>
      </c>
      <c r="G85" s="194">
        <f t="shared" si="20"/>
        <v>2595.6866031566133</v>
      </c>
      <c r="H85" s="194">
        <f t="shared" si="20"/>
        <v>2249.6934306263893</v>
      </c>
      <c r="I85" s="194">
        <f t="shared" si="20"/>
        <v>236289.05035596085</v>
      </c>
      <c r="J85" s="194">
        <f t="shared" si="20"/>
        <v>31801.681630738967</v>
      </c>
      <c r="K85" s="194">
        <f t="shared" si="20"/>
        <v>13614.14046731423</v>
      </c>
      <c r="L85" s="194">
        <f t="shared" si="20"/>
        <v>10069.07085349441</v>
      </c>
      <c r="M85" s="194">
        <f t="shared" si="20"/>
        <v>4035.6836751703599</v>
      </c>
      <c r="N85" s="194">
        <f t="shared" si="20"/>
        <v>1112.4597242536806</v>
      </c>
      <c r="O85" s="194">
        <f t="shared" si="20"/>
        <v>14842.756779185627</v>
      </c>
      <c r="P85" s="194">
        <f t="shared" si="15"/>
        <v>321675.15655733814</v>
      </c>
      <c r="Q85" s="304"/>
    </row>
    <row r="86" spans="1:17">
      <c r="A86" s="153">
        <v>14</v>
      </c>
      <c r="B86" s="29" t="s">
        <v>263</v>
      </c>
      <c r="C86" s="288" t="s">
        <v>69</v>
      </c>
      <c r="D86" s="298">
        <f t="shared" ref="D86:O86" si="21">D135*D$71</f>
        <v>41.166422391523717</v>
      </c>
      <c r="E86" s="298">
        <f t="shared" si="21"/>
        <v>0.76496449041372361</v>
      </c>
      <c r="F86" s="298">
        <f t="shared" si="21"/>
        <v>0.79774074672048445</v>
      </c>
      <c r="G86" s="298">
        <f t="shared" si="21"/>
        <v>0</v>
      </c>
      <c r="H86" s="298">
        <f t="shared" si="21"/>
        <v>0</v>
      </c>
      <c r="I86" s="298">
        <f t="shared" si="21"/>
        <v>328.26309538849654</v>
      </c>
      <c r="J86" s="298">
        <f t="shared" si="21"/>
        <v>43.927960867810299</v>
      </c>
      <c r="K86" s="298">
        <f t="shared" si="21"/>
        <v>13.410488597376389</v>
      </c>
      <c r="L86" s="298">
        <f t="shared" si="21"/>
        <v>0</v>
      </c>
      <c r="M86" s="298">
        <f t="shared" si="21"/>
        <v>12.020553118062564</v>
      </c>
      <c r="N86" s="298">
        <f t="shared" si="21"/>
        <v>11.158370918264382</v>
      </c>
      <c r="O86" s="298">
        <f t="shared" si="21"/>
        <v>151.09798604439962</v>
      </c>
      <c r="P86" s="298">
        <f t="shared" si="15"/>
        <v>602.60758256306769</v>
      </c>
      <c r="Q86" s="304"/>
    </row>
    <row r="87" spans="1:17">
      <c r="A87" s="153">
        <v>15</v>
      </c>
      <c r="B87" s="284" t="s">
        <v>68</v>
      </c>
      <c r="C87" s="153"/>
      <c r="D87" s="282">
        <f t="shared" ref="D87:O87" si="22">SUM(D80:D85)</f>
        <v>31289.637844967117</v>
      </c>
      <c r="E87" s="282">
        <f t="shared" si="22"/>
        <v>608.19525067197276</v>
      </c>
      <c r="F87" s="282">
        <f t="shared" si="22"/>
        <v>596.15346336202185</v>
      </c>
      <c r="G87" s="282">
        <f t="shared" si="22"/>
        <v>17871.671466930584</v>
      </c>
      <c r="H87" s="282">
        <f t="shared" si="22"/>
        <v>17753.58798158502</v>
      </c>
      <c r="I87" s="282">
        <f t="shared" si="22"/>
        <v>1246950.5453105522</v>
      </c>
      <c r="J87" s="282">
        <f t="shared" si="22"/>
        <v>180309.48183255538</v>
      </c>
      <c r="K87" s="282">
        <f t="shared" si="22"/>
        <v>76022.818065699714</v>
      </c>
      <c r="L87" s="282">
        <f t="shared" si="22"/>
        <v>54245.627866612471</v>
      </c>
      <c r="M87" s="282">
        <f t="shared" si="22"/>
        <v>25873.510113111839</v>
      </c>
      <c r="N87" s="282">
        <f t="shared" si="22"/>
        <v>7881.811052639152</v>
      </c>
      <c r="O87" s="282">
        <f t="shared" si="22"/>
        <v>103235.89759181935</v>
      </c>
      <c r="P87" s="282">
        <f t="shared" si="15"/>
        <v>1762638.9378405067</v>
      </c>
      <c r="Q87" s="304"/>
    </row>
    <row r="88" spans="1:17">
      <c r="A88" s="153">
        <v>16</v>
      </c>
      <c r="B88" s="29"/>
      <c r="C88" s="153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304"/>
    </row>
    <row r="89" spans="1:17">
      <c r="A89" s="153">
        <v>17</v>
      </c>
      <c r="B89" s="289" t="s">
        <v>67</v>
      </c>
      <c r="C89" s="153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304"/>
    </row>
    <row r="90" spans="1:17">
      <c r="A90" s="153">
        <v>18</v>
      </c>
      <c r="B90" s="29" t="s">
        <v>262</v>
      </c>
      <c r="C90" s="288" t="s">
        <v>65</v>
      </c>
      <c r="D90" s="282">
        <f t="shared" ref="D90:O90" si="23">D$139*D$71</f>
        <v>26.008792674066601</v>
      </c>
      <c r="E90" s="282">
        <f t="shared" si="23"/>
        <v>0.77496402623612526</v>
      </c>
      <c r="F90" s="282">
        <f t="shared" si="23"/>
        <v>3.2276279515640773</v>
      </c>
      <c r="G90" s="282">
        <f t="shared" si="23"/>
        <v>403.42627298688205</v>
      </c>
      <c r="H90" s="282">
        <f t="shared" si="23"/>
        <v>486.23319544455398</v>
      </c>
      <c r="I90" s="282">
        <f t="shared" si="23"/>
        <v>49455.609531615584</v>
      </c>
      <c r="J90" s="282">
        <f t="shared" si="23"/>
        <v>7716.0666189298181</v>
      </c>
      <c r="K90" s="282">
        <f t="shared" si="23"/>
        <v>2232.7684584955109</v>
      </c>
      <c r="L90" s="282">
        <f t="shared" si="23"/>
        <v>1438.2937063148963</v>
      </c>
      <c r="M90" s="282">
        <f t="shared" si="23"/>
        <v>195.15366349348943</v>
      </c>
      <c r="N90" s="282">
        <f t="shared" si="23"/>
        <v>15.418405267215737</v>
      </c>
      <c r="O90" s="282">
        <f t="shared" si="23"/>
        <v>87.494271856710412</v>
      </c>
      <c r="P90" s="282">
        <f>SUM(D90:O90)</f>
        <v>62060.47550905653</v>
      </c>
      <c r="Q90" s="29"/>
    </row>
    <row r="91" spans="1:17">
      <c r="A91" s="153">
        <v>19</v>
      </c>
      <c r="B91" s="29" t="s">
        <v>261</v>
      </c>
      <c r="C91" s="288" t="s">
        <v>63</v>
      </c>
      <c r="D91" s="282">
        <f t="shared" ref="D91:O91" si="24">D$140*D$71</f>
        <v>0.1983241271442987</v>
      </c>
      <c r="E91" s="282">
        <f t="shared" si="24"/>
        <v>4.4442381432896073E-3</v>
      </c>
      <c r="F91" s="282">
        <f t="shared" si="24"/>
        <v>2.4443309788092837E-2</v>
      </c>
      <c r="G91" s="282">
        <f t="shared" si="24"/>
        <v>0</v>
      </c>
      <c r="H91" s="282">
        <f t="shared" si="24"/>
        <v>2.0665707366296671</v>
      </c>
      <c r="I91" s="282">
        <f t="shared" si="24"/>
        <v>246.76854502522707</v>
      </c>
      <c r="J91" s="282">
        <f t="shared" si="24"/>
        <v>43.079111382441987</v>
      </c>
      <c r="K91" s="282">
        <f t="shared" si="24"/>
        <v>12.424423259334008</v>
      </c>
      <c r="L91" s="282">
        <f t="shared" si="24"/>
        <v>6.8791251160444</v>
      </c>
      <c r="M91" s="282">
        <f t="shared" si="24"/>
        <v>0</v>
      </c>
      <c r="N91" s="282">
        <f t="shared" si="24"/>
        <v>0.1222165489404642</v>
      </c>
      <c r="O91" s="282">
        <f t="shared" si="24"/>
        <v>0.70496727547931393</v>
      </c>
      <c r="P91" s="282">
        <f>SUM(D91:O91)</f>
        <v>312.27217101917256</v>
      </c>
      <c r="Q91" s="29"/>
    </row>
    <row r="92" spans="1:17">
      <c r="A92" s="153">
        <v>20</v>
      </c>
      <c r="B92" s="29"/>
      <c r="C92" s="283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1:17">
      <c r="A93" s="153">
        <v>21</v>
      </c>
      <c r="B93" s="289" t="s">
        <v>62</v>
      </c>
      <c r="C93" s="283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304"/>
    </row>
    <row r="94" spans="1:17">
      <c r="A94" s="153">
        <v>22</v>
      </c>
      <c r="B94" s="29" t="s">
        <v>243</v>
      </c>
      <c r="C94" s="288" t="s">
        <v>212</v>
      </c>
      <c r="D94" s="282">
        <f t="shared" ref="D94:O94" si="25">D143*D$71</f>
        <v>79.754631130171546</v>
      </c>
      <c r="E94" s="282">
        <f t="shared" si="25"/>
        <v>1.4588211705348135</v>
      </c>
      <c r="F94" s="282">
        <f t="shared" si="25"/>
        <v>1.2521640968718468</v>
      </c>
      <c r="G94" s="282">
        <f t="shared" si="25"/>
        <v>0</v>
      </c>
      <c r="H94" s="282">
        <f t="shared" si="25"/>
        <v>0</v>
      </c>
      <c r="I94" s="282">
        <f t="shared" si="25"/>
        <v>0</v>
      </c>
      <c r="J94" s="282">
        <f t="shared" si="25"/>
        <v>0</v>
      </c>
      <c r="K94" s="282">
        <f t="shared" si="25"/>
        <v>0</v>
      </c>
      <c r="L94" s="282">
        <f t="shared" si="25"/>
        <v>0</v>
      </c>
      <c r="M94" s="282">
        <f t="shared" si="25"/>
        <v>0</v>
      </c>
      <c r="N94" s="282">
        <f t="shared" si="25"/>
        <v>17.923056902119075</v>
      </c>
      <c r="O94" s="282">
        <f t="shared" si="25"/>
        <v>213.21343598385471</v>
      </c>
      <c r="P94" s="282">
        <f>SUM(D94:O94)</f>
        <v>313.60210928355201</v>
      </c>
      <c r="Q94" s="304"/>
    </row>
    <row r="95" spans="1:17">
      <c r="A95" s="153">
        <v>23</v>
      </c>
      <c r="B95" s="29" t="s">
        <v>242</v>
      </c>
      <c r="C95" s="288" t="s">
        <v>212</v>
      </c>
      <c r="D95" s="282">
        <f t="shared" ref="D95:O95" si="26">D144*D$71</f>
        <v>297.89803184607558</v>
      </c>
      <c r="E95" s="282">
        <f t="shared" si="26"/>
        <v>4.9771173851528712</v>
      </c>
      <c r="F95" s="282">
        <f t="shared" si="26"/>
        <v>4.0383251778166001</v>
      </c>
      <c r="G95" s="282">
        <f t="shared" si="26"/>
        <v>0</v>
      </c>
      <c r="H95" s="282">
        <f t="shared" si="26"/>
        <v>0</v>
      </c>
      <c r="I95" s="282">
        <f t="shared" si="26"/>
        <v>0</v>
      </c>
      <c r="J95" s="282">
        <f t="shared" si="26"/>
        <v>0</v>
      </c>
      <c r="K95" s="282">
        <f t="shared" si="26"/>
        <v>0</v>
      </c>
      <c r="L95" s="282">
        <f t="shared" si="26"/>
        <v>0</v>
      </c>
      <c r="M95" s="282">
        <f t="shared" si="26"/>
        <v>0</v>
      </c>
      <c r="N95" s="282">
        <f t="shared" si="26"/>
        <v>68.147591715760854</v>
      </c>
      <c r="O95" s="282">
        <f t="shared" si="26"/>
        <v>811.35984827178231</v>
      </c>
      <c r="P95" s="282">
        <f>SUM(D95:O95)</f>
        <v>1186.4209143965882</v>
      </c>
      <c r="Q95" s="304"/>
    </row>
    <row r="96" spans="1:17">
      <c r="A96" s="153">
        <v>24</v>
      </c>
      <c r="B96" s="29" t="s">
        <v>211</v>
      </c>
      <c r="C96" s="286">
        <v>15</v>
      </c>
      <c r="D96" s="282">
        <f t="shared" ref="D96:O96" si="27">D145*D$71</f>
        <v>24.507195711402627</v>
      </c>
      <c r="E96" s="282">
        <f t="shared" si="27"/>
        <v>0.47220030272452079</v>
      </c>
      <c r="F96" s="282">
        <f t="shared" si="27"/>
        <v>0.41775838546922311</v>
      </c>
      <c r="G96" s="282">
        <f t="shared" si="27"/>
        <v>8.7495938446014154</v>
      </c>
      <c r="H96" s="282">
        <f t="shared" si="27"/>
        <v>12.433867265388496</v>
      </c>
      <c r="I96" s="282">
        <f t="shared" si="27"/>
        <v>580.36305959636741</v>
      </c>
      <c r="J96" s="282">
        <f t="shared" si="27"/>
        <v>80.322382552976805</v>
      </c>
      <c r="K96" s="282">
        <f t="shared" si="27"/>
        <v>29.739730595358228</v>
      </c>
      <c r="L96" s="282">
        <f t="shared" si="27"/>
        <v>26.05934588294652</v>
      </c>
      <c r="M96" s="282">
        <f t="shared" si="27"/>
        <v>12.674967184661959</v>
      </c>
      <c r="N96" s="282">
        <f t="shared" si="27"/>
        <v>4.8703294752774982</v>
      </c>
      <c r="O96" s="282">
        <f t="shared" si="27"/>
        <v>71.828332401614546</v>
      </c>
      <c r="P96" s="282">
        <f>SUM(D96:O96)</f>
        <v>852.43876319878927</v>
      </c>
      <c r="Q96" s="304"/>
    </row>
    <row r="97" spans="1:17">
      <c r="A97" s="153">
        <v>25</v>
      </c>
      <c r="B97" s="29" t="s">
        <v>210</v>
      </c>
      <c r="C97" s="286">
        <v>15</v>
      </c>
      <c r="D97" s="315">
        <f t="shared" ref="D97:O97" si="28">D146*D$71</f>
        <v>114.58782059590223</v>
      </c>
      <c r="E97" s="315">
        <f t="shared" si="28"/>
        <v>2.3242103545040425</v>
      </c>
      <c r="F97" s="315">
        <f t="shared" si="28"/>
        <v>2.115278061335772</v>
      </c>
      <c r="G97" s="315">
        <f t="shared" si="28"/>
        <v>0</v>
      </c>
      <c r="H97" s="315">
        <f t="shared" si="28"/>
        <v>0</v>
      </c>
      <c r="I97" s="315">
        <f t="shared" si="28"/>
        <v>0</v>
      </c>
      <c r="J97" s="315">
        <f t="shared" si="28"/>
        <v>0</v>
      </c>
      <c r="K97" s="315">
        <f t="shared" si="28"/>
        <v>0</v>
      </c>
      <c r="L97" s="315">
        <f t="shared" si="28"/>
        <v>0</v>
      </c>
      <c r="M97" s="315">
        <f t="shared" si="28"/>
        <v>0</v>
      </c>
      <c r="N97" s="315">
        <f t="shared" si="28"/>
        <v>23.539263299375396</v>
      </c>
      <c r="O97" s="315">
        <f t="shared" si="28"/>
        <v>307.10989912478698</v>
      </c>
      <c r="P97" s="315">
        <f>SUM(D97:O97)</f>
        <v>449.67647143590443</v>
      </c>
      <c r="Q97" s="304"/>
    </row>
    <row r="98" spans="1:17">
      <c r="A98" s="153">
        <v>26</v>
      </c>
      <c r="B98" s="284" t="s">
        <v>241</v>
      </c>
      <c r="C98" s="283"/>
      <c r="D98" s="282">
        <f t="shared" ref="D98:O98" si="29">SUM(D94:D97)</f>
        <v>516.74767928355197</v>
      </c>
      <c r="E98" s="282">
        <f t="shared" si="29"/>
        <v>9.2323492129162474</v>
      </c>
      <c r="F98" s="282">
        <f t="shared" si="29"/>
        <v>7.8235257214934419</v>
      </c>
      <c r="G98" s="282">
        <f t="shared" si="29"/>
        <v>8.7495938446014154</v>
      </c>
      <c r="H98" s="282">
        <f t="shared" si="29"/>
        <v>12.433867265388496</v>
      </c>
      <c r="I98" s="282">
        <f t="shared" si="29"/>
        <v>580.36305959636741</v>
      </c>
      <c r="J98" s="282">
        <f t="shared" si="29"/>
        <v>80.322382552976805</v>
      </c>
      <c r="K98" s="282">
        <f t="shared" si="29"/>
        <v>29.739730595358228</v>
      </c>
      <c r="L98" s="282">
        <f t="shared" si="29"/>
        <v>26.05934588294652</v>
      </c>
      <c r="M98" s="282">
        <f t="shared" si="29"/>
        <v>12.674967184661959</v>
      </c>
      <c r="N98" s="282">
        <f t="shared" si="29"/>
        <v>114.48024139253282</v>
      </c>
      <c r="O98" s="282">
        <f t="shared" si="29"/>
        <v>1403.5115157820385</v>
      </c>
      <c r="P98" s="282">
        <f>SUM(D98:O98)</f>
        <v>2802.1382583148334</v>
      </c>
      <c r="Q98" s="304"/>
    </row>
    <row r="99" spans="1:17">
      <c r="A99" s="153">
        <v>27</v>
      </c>
      <c r="B99" s="29"/>
      <c r="C99" s="283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304"/>
    </row>
    <row r="100" spans="1:17">
      <c r="A100" s="153">
        <v>28</v>
      </c>
      <c r="B100" s="29"/>
      <c r="C100" s="283"/>
      <c r="D100" s="314"/>
      <c r="E100" s="314"/>
      <c r="F100" s="314"/>
      <c r="G100" s="314"/>
      <c r="H100" s="314"/>
      <c r="I100" s="314"/>
      <c r="J100" s="314"/>
      <c r="K100" s="314"/>
      <c r="L100" s="314"/>
      <c r="M100" s="314"/>
      <c r="N100" s="314"/>
      <c r="O100" s="314"/>
      <c r="P100" s="314"/>
      <c r="Q100" s="304"/>
    </row>
    <row r="101" spans="1:17">
      <c r="A101" s="153">
        <v>29</v>
      </c>
      <c r="B101" s="29"/>
      <c r="C101" s="153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304"/>
    </row>
    <row r="102" spans="1:17" ht="15.75" thickBot="1">
      <c r="A102" s="153">
        <v>30</v>
      </c>
      <c r="B102" s="200" t="s">
        <v>475</v>
      </c>
      <c r="C102" s="153"/>
      <c r="D102" s="195">
        <f t="shared" ref="D102:O102" si="30">D77+D87+D90+D98</f>
        <v>69758.789663467454</v>
      </c>
      <c r="E102" s="195">
        <f t="shared" si="30"/>
        <v>1198.2053998667682</v>
      </c>
      <c r="F102" s="195">
        <f t="shared" si="30"/>
        <v>1322.8414999651734</v>
      </c>
      <c r="G102" s="195">
        <f t="shared" si="30"/>
        <v>25002.055776725741</v>
      </c>
      <c r="H102" s="195">
        <f t="shared" si="30"/>
        <v>40898.487419845376</v>
      </c>
      <c r="I102" s="195">
        <f t="shared" si="30"/>
        <v>2555853.8660308104</v>
      </c>
      <c r="J102" s="195">
        <f t="shared" si="30"/>
        <v>431555.98994605045</v>
      </c>
      <c r="K102" s="195">
        <f t="shared" si="30"/>
        <v>145424.13763174185</v>
      </c>
      <c r="L102" s="195">
        <f t="shared" si="30"/>
        <v>107384.54842543475</v>
      </c>
      <c r="M102" s="195">
        <f t="shared" si="30"/>
        <v>54212.995730438175</v>
      </c>
      <c r="N102" s="195">
        <f t="shared" si="30"/>
        <v>15215.489180238592</v>
      </c>
      <c r="O102" s="195">
        <f t="shared" si="30"/>
        <v>206627.58090875568</v>
      </c>
      <c r="P102" s="195">
        <f>SUM(D102:O102)</f>
        <v>3654454.9876133404</v>
      </c>
      <c r="Q102" s="304"/>
    </row>
    <row r="103" spans="1:17" ht="15.75" thickTop="1">
      <c r="A103" s="153"/>
      <c r="B103" s="29"/>
      <c r="C103" s="153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304"/>
    </row>
    <row r="104" spans="1:17">
      <c r="A104" s="153"/>
      <c r="B104" s="29"/>
      <c r="C104" s="153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304"/>
    </row>
    <row r="105" spans="1:17">
      <c r="A105" s="153"/>
      <c r="B105" s="29"/>
      <c r="C105" s="153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304"/>
    </row>
    <row r="106" spans="1:17">
      <c r="A106" s="153"/>
      <c r="B106" s="29"/>
      <c r="C106" s="153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304"/>
    </row>
    <row r="107" spans="1:17">
      <c r="A107" s="153"/>
      <c r="B107" s="29"/>
      <c r="C107" s="153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304"/>
    </row>
    <row r="108" spans="1:17">
      <c r="A108" s="153"/>
      <c r="B108" s="178" t="s">
        <v>474</v>
      </c>
      <c r="C108" s="296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304"/>
    </row>
    <row r="109" spans="1:17">
      <c r="A109" s="153"/>
      <c r="B109" s="178" t="s">
        <v>99</v>
      </c>
      <c r="C109" s="296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304"/>
    </row>
    <row r="110" spans="1:17">
      <c r="A110" s="153"/>
      <c r="B110" s="178" t="s">
        <v>475</v>
      </c>
      <c r="C110" s="296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304"/>
    </row>
    <row r="111" spans="1:17">
      <c r="A111" s="153"/>
      <c r="B111" s="178" t="s">
        <v>476</v>
      </c>
      <c r="C111" s="296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304"/>
    </row>
    <row r="112" spans="1:17">
      <c r="A112" s="153"/>
      <c r="B112" s="178" t="s">
        <v>477</v>
      </c>
      <c r="C112" s="296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304"/>
    </row>
    <row r="113" spans="1:20">
      <c r="A113" s="153"/>
      <c r="B113" s="178" t="s">
        <v>260</v>
      </c>
      <c r="C113" s="296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304"/>
    </row>
    <row r="114" spans="1:20">
      <c r="A114" s="296"/>
      <c r="B114" s="172"/>
      <c r="C114" s="296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304"/>
    </row>
    <row r="115" spans="1:20">
      <c r="A115" s="153"/>
      <c r="B115" s="29"/>
      <c r="C115" s="153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304"/>
    </row>
    <row r="116" spans="1:20">
      <c r="A116" s="153"/>
      <c r="B116" s="171" t="s">
        <v>132</v>
      </c>
      <c r="C116" s="171" t="s">
        <v>131</v>
      </c>
      <c r="D116" s="171" t="s">
        <v>130</v>
      </c>
      <c r="E116" s="171" t="s">
        <v>129</v>
      </c>
      <c r="F116" s="171" t="s">
        <v>128</v>
      </c>
      <c r="G116" s="171" t="s">
        <v>127</v>
      </c>
      <c r="H116" s="171" t="s">
        <v>126</v>
      </c>
      <c r="I116" s="171" t="s">
        <v>125</v>
      </c>
      <c r="J116" s="171" t="s">
        <v>124</v>
      </c>
      <c r="K116" s="171" t="s">
        <v>123</v>
      </c>
      <c r="L116" s="171" t="s">
        <v>122</v>
      </c>
      <c r="M116" s="171" t="s">
        <v>121</v>
      </c>
      <c r="N116" s="171" t="s">
        <v>120</v>
      </c>
      <c r="O116" s="171" t="s">
        <v>119</v>
      </c>
      <c r="P116" s="171" t="s">
        <v>118</v>
      </c>
      <c r="Q116" s="304"/>
    </row>
    <row r="117" spans="1:20">
      <c r="A117" s="153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304"/>
    </row>
    <row r="118" spans="1:20">
      <c r="A118" s="153"/>
      <c r="B118" s="29"/>
      <c r="C118" s="153"/>
      <c r="D118" s="323">
        <f t="shared" ref="D118:O118" si="31">D$168</f>
        <v>42005</v>
      </c>
      <c r="E118" s="323">
        <f t="shared" si="31"/>
        <v>42036</v>
      </c>
      <c r="F118" s="323">
        <f t="shared" si="31"/>
        <v>42067</v>
      </c>
      <c r="G118" s="323">
        <f t="shared" si="31"/>
        <v>42098</v>
      </c>
      <c r="H118" s="323">
        <f t="shared" si="31"/>
        <v>42129</v>
      </c>
      <c r="I118" s="323">
        <f t="shared" si="31"/>
        <v>42160</v>
      </c>
      <c r="J118" s="323">
        <f t="shared" si="31"/>
        <v>42191</v>
      </c>
      <c r="K118" s="323">
        <f t="shared" si="31"/>
        <v>42222</v>
      </c>
      <c r="L118" s="323">
        <f t="shared" si="31"/>
        <v>42253</v>
      </c>
      <c r="M118" s="323">
        <f t="shared" si="31"/>
        <v>42284</v>
      </c>
      <c r="N118" s="323">
        <f t="shared" si="31"/>
        <v>42315</v>
      </c>
      <c r="O118" s="323">
        <f t="shared" si="31"/>
        <v>42346</v>
      </c>
      <c r="P118" s="29"/>
      <c r="Q118" s="304"/>
    </row>
    <row r="119" spans="1:20">
      <c r="A119" s="153"/>
      <c r="B119" s="29"/>
      <c r="C119" s="322" t="s">
        <v>159</v>
      </c>
      <c r="D119" s="321">
        <f t="shared" ref="D119:O119" si="32">D$169</f>
        <v>2</v>
      </c>
      <c r="E119" s="321">
        <f t="shared" si="32"/>
        <v>23</v>
      </c>
      <c r="F119" s="321">
        <f t="shared" si="32"/>
        <v>3</v>
      </c>
      <c r="G119" s="321">
        <f t="shared" si="32"/>
        <v>29</v>
      </c>
      <c r="H119" s="321">
        <f t="shared" si="32"/>
        <v>31</v>
      </c>
      <c r="I119" s="321">
        <f t="shared" si="32"/>
        <v>29</v>
      </c>
      <c r="J119" s="321">
        <f t="shared" si="32"/>
        <v>1</v>
      </c>
      <c r="K119" s="321">
        <f t="shared" si="32"/>
        <v>25</v>
      </c>
      <c r="L119" s="321">
        <f t="shared" si="32"/>
        <v>1</v>
      </c>
      <c r="M119" s="321">
        <f t="shared" si="32"/>
        <v>1</v>
      </c>
      <c r="N119" s="321">
        <f t="shared" si="32"/>
        <v>30</v>
      </c>
      <c r="O119" s="321">
        <f t="shared" si="32"/>
        <v>16</v>
      </c>
      <c r="P119" s="295" t="s">
        <v>257</v>
      </c>
      <c r="Q119" s="304"/>
    </row>
    <row r="120" spans="1:20">
      <c r="A120" s="153"/>
      <c r="B120" s="294" t="s">
        <v>256</v>
      </c>
      <c r="C120" s="320" t="s">
        <v>229</v>
      </c>
      <c r="D120" s="319">
        <f t="shared" ref="D120:O120" si="33">D$170</f>
        <v>0.83333333333333337</v>
      </c>
      <c r="E120" s="319">
        <f t="shared" si="33"/>
        <v>0.79166666666666663</v>
      </c>
      <c r="F120" s="319">
        <f t="shared" si="33"/>
        <v>0.79166666666666663</v>
      </c>
      <c r="G120" s="319">
        <f t="shared" si="33"/>
        <v>0.625</v>
      </c>
      <c r="H120" s="319">
        <f t="shared" si="33"/>
        <v>0.79166666666666663</v>
      </c>
      <c r="I120" s="319">
        <f t="shared" si="33"/>
        <v>0.70833333333333337</v>
      </c>
      <c r="J120" s="319">
        <f t="shared" si="33"/>
        <v>0.75</v>
      </c>
      <c r="K120" s="319">
        <f t="shared" si="33"/>
        <v>0.66666666666666663</v>
      </c>
      <c r="L120" s="319">
        <f t="shared" si="33"/>
        <v>0.70833333333333337</v>
      </c>
      <c r="M120" s="319">
        <f t="shared" si="33"/>
        <v>0.75</v>
      </c>
      <c r="N120" s="319">
        <f t="shared" si="33"/>
        <v>0.79166666666666663</v>
      </c>
      <c r="O120" s="319">
        <f t="shared" si="33"/>
        <v>0.79166666666666663</v>
      </c>
      <c r="P120" s="318" t="s">
        <v>255</v>
      </c>
      <c r="Q120" s="304"/>
    </row>
    <row r="121" spans="1:20">
      <c r="A121" s="153"/>
      <c r="B121" s="29"/>
      <c r="C121" s="153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304"/>
    </row>
    <row r="122" spans="1:20">
      <c r="A122" s="153">
        <v>1</v>
      </c>
      <c r="B122" s="289" t="s">
        <v>96</v>
      </c>
      <c r="C122" s="153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04"/>
      <c r="Q122" s="304"/>
    </row>
    <row r="123" spans="1:20">
      <c r="A123" s="153">
        <v>2</v>
      </c>
      <c r="B123" s="29" t="s">
        <v>254</v>
      </c>
      <c r="C123" s="288" t="s">
        <v>94</v>
      </c>
      <c r="D123" s="287">
        <v>1465391.7209001498</v>
      </c>
      <c r="E123" s="287">
        <v>1143502.0834440845</v>
      </c>
      <c r="F123" s="287">
        <v>1412086.5313474459</v>
      </c>
      <c r="G123" s="287">
        <v>633249.5203806666</v>
      </c>
      <c r="H123" s="287">
        <v>1442372.7057051905</v>
      </c>
      <c r="I123" s="287">
        <v>1810536.3901057837</v>
      </c>
      <c r="J123" s="287">
        <v>2515380.1771896775</v>
      </c>
      <c r="K123" s="287">
        <v>1867224.5883647529</v>
      </c>
      <c r="L123" s="287">
        <v>1672657.7763365507</v>
      </c>
      <c r="M123" s="287">
        <v>1792491.4100534415</v>
      </c>
      <c r="N123" s="287">
        <v>1286736.1503965878</v>
      </c>
      <c r="O123" s="287">
        <v>1417891.2249952327</v>
      </c>
      <c r="P123" s="282">
        <f>SUM(D123:O123)</f>
        <v>18459520.279219564</v>
      </c>
      <c r="Q123" s="304"/>
    </row>
    <row r="124" spans="1:20">
      <c r="A124" s="153">
        <v>3</v>
      </c>
      <c r="B124" s="29" t="s">
        <v>253</v>
      </c>
      <c r="C124" s="288" t="s">
        <v>92</v>
      </c>
      <c r="D124" s="287">
        <v>7974.9775799999998</v>
      </c>
      <c r="E124" s="287">
        <v>5566.9593599999998</v>
      </c>
      <c r="F124" s="287">
        <v>5863.1444999999994</v>
      </c>
      <c r="G124" s="287">
        <v>821.39076</v>
      </c>
      <c r="H124" s="287">
        <v>5525.1190799999995</v>
      </c>
      <c r="I124" s="287">
        <v>9357.9089399999993</v>
      </c>
      <c r="J124" s="287">
        <v>10892.78658</v>
      </c>
      <c r="K124" s="287">
        <v>6988.4278199999999</v>
      </c>
      <c r="L124" s="287">
        <v>6342.1055999999999</v>
      </c>
      <c r="M124" s="287">
        <v>6119.6914799999995</v>
      </c>
      <c r="N124" s="287">
        <v>10701.202139999999</v>
      </c>
      <c r="O124" s="287">
        <v>13981.25988</v>
      </c>
      <c r="P124" s="282">
        <f>SUM(D124:O124)</f>
        <v>90134.973719999995</v>
      </c>
      <c r="Q124" s="304"/>
    </row>
    <row r="125" spans="1:20">
      <c r="A125" s="153">
        <v>4</v>
      </c>
      <c r="B125" s="29" t="s">
        <v>248</v>
      </c>
      <c r="C125" s="288" t="s">
        <v>212</v>
      </c>
      <c r="D125" s="300">
        <v>557.13635999999997</v>
      </c>
      <c r="E125" s="300">
        <v>496.57805999999999</v>
      </c>
      <c r="F125" s="300">
        <v>442.62611999999996</v>
      </c>
      <c r="G125" s="300">
        <v>0</v>
      </c>
      <c r="H125" s="300">
        <v>0</v>
      </c>
      <c r="I125" s="300">
        <v>0</v>
      </c>
      <c r="J125" s="300">
        <v>0</v>
      </c>
      <c r="K125" s="300">
        <v>0</v>
      </c>
      <c r="L125" s="300">
        <v>0</v>
      </c>
      <c r="M125" s="300">
        <v>0</v>
      </c>
      <c r="N125" s="300">
        <v>552.73212000000001</v>
      </c>
      <c r="O125" s="300">
        <v>518.59925999999996</v>
      </c>
      <c r="P125" s="298">
        <f>SUM(D125:O125)</f>
        <v>2567.6719199999998</v>
      </c>
      <c r="Q125" s="304"/>
    </row>
    <row r="126" spans="1:20">
      <c r="A126" s="153">
        <v>5</v>
      </c>
      <c r="B126" s="284" t="s">
        <v>87</v>
      </c>
      <c r="C126" s="283"/>
      <c r="D126" s="282">
        <f t="shared" ref="D126:O126" si="34">SUM(D123:D125)</f>
        <v>1473923.8348401496</v>
      </c>
      <c r="E126" s="282">
        <f t="shared" si="34"/>
        <v>1149565.6208640845</v>
      </c>
      <c r="F126" s="282">
        <f t="shared" si="34"/>
        <v>1418392.3019674458</v>
      </c>
      <c r="G126" s="282">
        <f t="shared" si="34"/>
        <v>634070.91114066658</v>
      </c>
      <c r="H126" s="282">
        <f t="shared" si="34"/>
        <v>1447897.8247851906</v>
      </c>
      <c r="I126" s="282">
        <f t="shared" si="34"/>
        <v>1819894.2990457837</v>
      </c>
      <c r="J126" s="282">
        <f t="shared" si="34"/>
        <v>2526272.9637696776</v>
      </c>
      <c r="K126" s="282">
        <f t="shared" si="34"/>
        <v>1874213.016184753</v>
      </c>
      <c r="L126" s="282">
        <f t="shared" si="34"/>
        <v>1678999.8819365506</v>
      </c>
      <c r="M126" s="282">
        <f t="shared" si="34"/>
        <v>1798611.1015334416</v>
      </c>
      <c r="N126" s="282">
        <f t="shared" si="34"/>
        <v>1297990.0846565878</v>
      </c>
      <c r="O126" s="282">
        <f t="shared" si="34"/>
        <v>1432391.0841352327</v>
      </c>
      <c r="P126" s="282">
        <f>SUM(D126:O126)</f>
        <v>18552222.924859565</v>
      </c>
      <c r="Q126" s="304"/>
    </row>
    <row r="127" spans="1:20">
      <c r="A127" s="153">
        <v>6</v>
      </c>
      <c r="B127" s="29"/>
      <c r="C127" s="283"/>
      <c r="D127" s="304"/>
      <c r="E127" s="304"/>
      <c r="F127" s="304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</row>
    <row r="128" spans="1:20">
      <c r="A128" s="153">
        <v>7</v>
      </c>
      <c r="B128" s="289" t="s">
        <v>86</v>
      </c>
      <c r="C128" s="283"/>
      <c r="D128" s="304"/>
      <c r="E128" s="304"/>
      <c r="F128" s="304"/>
      <c r="G128" s="304"/>
      <c r="H128" s="304"/>
      <c r="I128" s="304"/>
      <c r="J128" s="304"/>
      <c r="K128" s="304"/>
      <c r="L128" s="304"/>
      <c r="M128" s="304"/>
      <c r="N128" s="304"/>
      <c r="O128" s="29"/>
      <c r="P128" s="304"/>
      <c r="Q128" s="304"/>
      <c r="S128" s="340" t="s">
        <v>34</v>
      </c>
      <c r="T128" s="340" t="s">
        <v>32</v>
      </c>
    </row>
    <row r="129" spans="1:20">
      <c r="A129" s="153">
        <v>8</v>
      </c>
      <c r="B129" s="29" t="s">
        <v>252</v>
      </c>
      <c r="C129" s="288" t="s">
        <v>83</v>
      </c>
      <c r="D129" s="304">
        <v>743875</v>
      </c>
      <c r="E129" s="304">
        <v>777674</v>
      </c>
      <c r="F129" s="304">
        <v>761023</v>
      </c>
      <c r="G129" s="304">
        <v>1106786</v>
      </c>
      <c r="H129" s="304">
        <v>728649</v>
      </c>
      <c r="I129" s="304">
        <v>1154473</v>
      </c>
      <c r="J129" s="304">
        <v>1205121</v>
      </c>
      <c r="K129" s="304">
        <v>1384724</v>
      </c>
      <c r="L129" s="304">
        <v>1151059</v>
      </c>
      <c r="M129" s="304">
        <v>1042988</v>
      </c>
      <c r="N129" s="304">
        <v>872586</v>
      </c>
      <c r="O129" s="304">
        <v>915187</v>
      </c>
      <c r="P129" s="282">
        <f t="shared" ref="P129:P136" si="35">SUM(D129:O129)</f>
        <v>11844145</v>
      </c>
      <c r="Q129" s="304"/>
      <c r="R129" s="183" t="s">
        <v>236</v>
      </c>
      <c r="S129" s="184">
        <f>'Energy Factor'!$T$143</f>
        <v>0.96245224170556865</v>
      </c>
      <c r="T129" s="184">
        <f>'Energy Factor'!$T$144</f>
        <v>3.6692661233173877E-2</v>
      </c>
    </row>
    <row r="130" spans="1:20">
      <c r="A130" s="153">
        <v>9</v>
      </c>
      <c r="B130" s="29" t="s">
        <v>251</v>
      </c>
      <c r="C130" s="288" t="s">
        <v>43</v>
      </c>
      <c r="D130" s="304">
        <v>12039</v>
      </c>
      <c r="E130" s="304">
        <v>12491</v>
      </c>
      <c r="F130" s="304">
        <v>12772</v>
      </c>
      <c r="G130" s="304">
        <v>10020</v>
      </c>
      <c r="H130" s="304">
        <v>9038</v>
      </c>
      <c r="I130" s="304">
        <v>16488</v>
      </c>
      <c r="J130" s="304">
        <v>16102</v>
      </c>
      <c r="K130" s="304">
        <v>18344</v>
      </c>
      <c r="L130" s="304">
        <v>15706</v>
      </c>
      <c r="M130" s="304">
        <v>14663</v>
      </c>
      <c r="N130" s="304">
        <v>15608</v>
      </c>
      <c r="O130" s="304">
        <v>17430</v>
      </c>
      <c r="P130" s="282">
        <f t="shared" si="35"/>
        <v>170701</v>
      </c>
      <c r="Q130" s="304"/>
      <c r="R130" s="183" t="s">
        <v>234</v>
      </c>
      <c r="S130" s="184">
        <f>'Energy Factor'!$T$158</f>
        <v>0.97940703640724758</v>
      </c>
      <c r="T130" s="184">
        <f>'Energy Factor'!$T$159</f>
        <v>2.0592965205130619E-2</v>
      </c>
    </row>
    <row r="131" spans="1:20">
      <c r="A131" s="153">
        <v>10</v>
      </c>
      <c r="B131" s="29" t="s">
        <v>250</v>
      </c>
      <c r="C131" s="288" t="s">
        <v>78</v>
      </c>
      <c r="D131" s="304">
        <v>261306</v>
      </c>
      <c r="E131" s="304">
        <v>209078</v>
      </c>
      <c r="F131" s="304">
        <v>207961</v>
      </c>
      <c r="G131" s="304">
        <v>317441</v>
      </c>
      <c r="H131" s="304">
        <v>242118</v>
      </c>
      <c r="I131" s="304">
        <v>279064</v>
      </c>
      <c r="J131" s="304">
        <v>309005</v>
      </c>
      <c r="K131" s="304">
        <v>327694</v>
      </c>
      <c r="L131" s="304">
        <v>257669</v>
      </c>
      <c r="M131" s="304">
        <v>328529</v>
      </c>
      <c r="N131" s="304">
        <v>321043</v>
      </c>
      <c r="O131" s="304">
        <v>299131</v>
      </c>
      <c r="P131" s="282">
        <f t="shared" si="35"/>
        <v>3360039</v>
      </c>
      <c r="Q131" s="304"/>
      <c r="R131" s="183" t="s">
        <v>233</v>
      </c>
      <c r="S131" s="184">
        <f>'Energy Factor'!$T$173</f>
        <v>0.52946601345836308</v>
      </c>
      <c r="T131" s="184">
        <f>'Energy Factor'!$T$174</f>
        <v>0.47053398654163686</v>
      </c>
    </row>
    <row r="132" spans="1:20">
      <c r="A132" s="153">
        <v>11</v>
      </c>
      <c r="B132" s="29" t="s">
        <v>249</v>
      </c>
      <c r="C132" s="288" t="s">
        <v>75</v>
      </c>
      <c r="D132" s="304">
        <v>7607</v>
      </c>
      <c r="E132" s="304">
        <v>7734</v>
      </c>
      <c r="F132" s="304">
        <v>8530</v>
      </c>
      <c r="G132" s="304">
        <v>7515</v>
      </c>
      <c r="H132" s="304">
        <v>11444</v>
      </c>
      <c r="I132" s="304">
        <v>11048</v>
      </c>
      <c r="J132" s="304">
        <v>10832</v>
      </c>
      <c r="K132" s="304">
        <v>11407</v>
      </c>
      <c r="L132" s="304">
        <v>10942</v>
      </c>
      <c r="M132" s="304">
        <v>10032</v>
      </c>
      <c r="N132" s="304">
        <v>8472</v>
      </c>
      <c r="O132" s="304">
        <v>8917</v>
      </c>
      <c r="P132" s="282">
        <f t="shared" si="35"/>
        <v>114480</v>
      </c>
      <c r="Q132" s="304"/>
      <c r="R132" s="183" t="s">
        <v>232</v>
      </c>
      <c r="S132" s="184">
        <f>'Energy Factor'!$T$180</f>
        <v>0.36840381925512866</v>
      </c>
      <c r="T132" s="184">
        <f>'Energy Factor'!$T$181</f>
        <v>0.63159618074487134</v>
      </c>
    </row>
    <row r="133" spans="1:20">
      <c r="A133" s="153">
        <v>12</v>
      </c>
      <c r="B133" s="29" t="s">
        <v>248</v>
      </c>
      <c r="C133" s="288" t="s">
        <v>212</v>
      </c>
      <c r="D133" s="287">
        <v>1913.6422799999998</v>
      </c>
      <c r="E133" s="287">
        <v>1810.1426399999998</v>
      </c>
      <c r="F133" s="287">
        <v>1538.1808199999998</v>
      </c>
      <c r="G133" s="287">
        <v>0</v>
      </c>
      <c r="H133" s="287">
        <v>0</v>
      </c>
      <c r="I133" s="287">
        <v>0</v>
      </c>
      <c r="J133" s="287">
        <v>0</v>
      </c>
      <c r="K133" s="287">
        <v>0</v>
      </c>
      <c r="L133" s="287">
        <v>0</v>
      </c>
      <c r="M133" s="287">
        <v>0</v>
      </c>
      <c r="N133" s="287">
        <v>2005.0302599999998</v>
      </c>
      <c r="O133" s="287">
        <v>1854.1850399999998</v>
      </c>
      <c r="P133" s="282">
        <f t="shared" si="35"/>
        <v>9121.1810399999995</v>
      </c>
      <c r="Q133" s="304"/>
    </row>
    <row r="134" spans="1:20">
      <c r="A134" s="153">
        <v>13</v>
      </c>
      <c r="B134" s="29" t="s">
        <v>247</v>
      </c>
      <c r="C134" s="288" t="s">
        <v>71</v>
      </c>
      <c r="D134" s="317">
        <v>189260.5774989179</v>
      </c>
      <c r="E134" s="317">
        <v>196655.84419184984</v>
      </c>
      <c r="F134" s="317">
        <v>189751.98356352714</v>
      </c>
      <c r="G134" s="317">
        <v>244983.37368840029</v>
      </c>
      <c r="H134" s="317">
        <v>143835.23804843557</v>
      </c>
      <c r="I134" s="317">
        <v>341593.65266631241</v>
      </c>
      <c r="J134" s="317">
        <v>330004.88477552158</v>
      </c>
      <c r="K134" s="317">
        <v>380045.44234108168</v>
      </c>
      <c r="L134" s="317">
        <v>327162.26937091665</v>
      </c>
      <c r="M134" s="317">
        <v>258023.38852218233</v>
      </c>
      <c r="N134" s="317">
        <v>200445.01577007223</v>
      </c>
      <c r="O134" s="317">
        <v>208640.73713720503</v>
      </c>
      <c r="P134" s="282">
        <f t="shared" si="35"/>
        <v>3010402.4075744227</v>
      </c>
      <c r="Q134" s="304"/>
    </row>
    <row r="135" spans="1:20">
      <c r="A135" s="153">
        <v>14</v>
      </c>
      <c r="B135" s="29" t="s">
        <v>246</v>
      </c>
      <c r="C135" s="288" t="s">
        <v>69</v>
      </c>
      <c r="D135" s="300">
        <v>1599.8401799999999</v>
      </c>
      <c r="E135" s="300">
        <v>1516.1596199999999</v>
      </c>
      <c r="F135" s="300">
        <v>1581.1221599999999</v>
      </c>
      <c r="G135" s="300">
        <v>0</v>
      </c>
      <c r="H135" s="300">
        <v>0</v>
      </c>
      <c r="I135" s="300">
        <v>474.55685999999997</v>
      </c>
      <c r="J135" s="300">
        <v>455.83883999999995</v>
      </c>
      <c r="K135" s="300">
        <v>374.36039999999997</v>
      </c>
      <c r="L135" s="300">
        <v>0</v>
      </c>
      <c r="M135" s="300">
        <v>768.53987999999993</v>
      </c>
      <c r="N135" s="300">
        <v>2010.5355599999998</v>
      </c>
      <c r="O135" s="300">
        <v>2123.9447399999999</v>
      </c>
      <c r="P135" s="298">
        <f t="shared" si="35"/>
        <v>10904.898239999999</v>
      </c>
      <c r="Q135" s="304"/>
    </row>
    <row r="136" spans="1:20">
      <c r="A136" s="153">
        <v>15</v>
      </c>
      <c r="B136" s="284" t="s">
        <v>68</v>
      </c>
      <c r="C136" s="153"/>
      <c r="D136" s="282">
        <f t="shared" ref="D136:O136" si="36">SUM(D129:D134)</f>
        <v>1216001.219778918</v>
      </c>
      <c r="E136" s="282">
        <f t="shared" si="36"/>
        <v>1205442.9868318499</v>
      </c>
      <c r="F136" s="282">
        <f t="shared" si="36"/>
        <v>1181576.1643835271</v>
      </c>
      <c r="G136" s="282">
        <f t="shared" si="36"/>
        <v>1686745.3736884003</v>
      </c>
      <c r="H136" s="282">
        <f t="shared" si="36"/>
        <v>1135084.2380484357</v>
      </c>
      <c r="I136" s="282">
        <f t="shared" si="36"/>
        <v>1802666.6526663124</v>
      </c>
      <c r="J136" s="282">
        <f t="shared" si="36"/>
        <v>1871064.8847755217</v>
      </c>
      <c r="K136" s="282">
        <f t="shared" si="36"/>
        <v>2122214.4423410818</v>
      </c>
      <c r="L136" s="282">
        <f t="shared" si="36"/>
        <v>1762538.2693709168</v>
      </c>
      <c r="M136" s="282">
        <f t="shared" si="36"/>
        <v>1654235.3885221824</v>
      </c>
      <c r="N136" s="282">
        <f t="shared" si="36"/>
        <v>1420159.046030072</v>
      </c>
      <c r="O136" s="282">
        <f t="shared" si="36"/>
        <v>1451159.9221772049</v>
      </c>
      <c r="P136" s="282">
        <f t="shared" si="35"/>
        <v>18508888.588614427</v>
      </c>
      <c r="Q136" s="304"/>
    </row>
    <row r="137" spans="1:20">
      <c r="A137" s="153">
        <v>16</v>
      </c>
      <c r="B137" s="29"/>
      <c r="C137" s="153"/>
      <c r="D137" s="304"/>
      <c r="E137" s="304"/>
      <c r="F137" s="304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</row>
    <row r="138" spans="1:20">
      <c r="A138" s="153">
        <v>17</v>
      </c>
      <c r="B138" s="289" t="s">
        <v>67</v>
      </c>
      <c r="C138" s="153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304"/>
    </row>
    <row r="139" spans="1:20">
      <c r="A139" s="153">
        <v>18</v>
      </c>
      <c r="B139" s="29" t="s">
        <v>245</v>
      </c>
      <c r="C139" s="288" t="s">
        <v>65</v>
      </c>
      <c r="D139" s="287">
        <v>1010.7730799999999</v>
      </c>
      <c r="E139" s="287">
        <v>1535.9786999999999</v>
      </c>
      <c r="F139" s="287">
        <v>6397.1585999999998</v>
      </c>
      <c r="G139" s="287">
        <v>38075.755859999997</v>
      </c>
      <c r="H139" s="287">
        <v>31087.554624874381</v>
      </c>
      <c r="I139" s="287">
        <v>71496.001525647021</v>
      </c>
      <c r="J139" s="287">
        <v>80069.340516852855</v>
      </c>
      <c r="K139" s="287">
        <v>62328.832179409888</v>
      </c>
      <c r="L139" s="287">
        <v>46732.75616255941</v>
      </c>
      <c r="M139" s="287">
        <v>12477.243904648258</v>
      </c>
      <c r="N139" s="287">
        <v>2778.1162945110532</v>
      </c>
      <c r="O139" s="287">
        <v>1229.88402</v>
      </c>
      <c r="P139" s="282">
        <f>SUM(D139:O139)</f>
        <v>355219.39546850283</v>
      </c>
      <c r="Q139" s="304"/>
    </row>
    <row r="140" spans="1:20">
      <c r="A140" s="153">
        <v>19</v>
      </c>
      <c r="B140" s="29" t="s">
        <v>259</v>
      </c>
      <c r="C140" s="288" t="s">
        <v>63</v>
      </c>
      <c r="D140" s="287">
        <v>7.707419999999999</v>
      </c>
      <c r="E140" s="287">
        <v>8.8084799999999994</v>
      </c>
      <c r="F140" s="287">
        <v>48.446639999999995</v>
      </c>
      <c r="G140" s="287">
        <v>0</v>
      </c>
      <c r="H140" s="287">
        <v>132.12719999999999</v>
      </c>
      <c r="I140" s="287">
        <v>356.74343999999996</v>
      </c>
      <c r="J140" s="287">
        <v>447.03035999999997</v>
      </c>
      <c r="K140" s="287">
        <v>346.83389999999997</v>
      </c>
      <c r="L140" s="287">
        <v>223.51517999999999</v>
      </c>
      <c r="M140" s="287">
        <v>0</v>
      </c>
      <c r="N140" s="287">
        <v>22.0212</v>
      </c>
      <c r="O140" s="287">
        <v>9.9095399999999998</v>
      </c>
      <c r="P140" s="282">
        <f>SUM(D140:O140)</f>
        <v>1603.1433599999998</v>
      </c>
      <c r="Q140" s="304"/>
    </row>
    <row r="141" spans="1:20">
      <c r="A141" s="153">
        <v>20</v>
      </c>
      <c r="B141" s="284"/>
      <c r="C141" s="288"/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2"/>
      <c r="Q141" s="304"/>
    </row>
    <row r="142" spans="1:20">
      <c r="A142" s="153">
        <v>21</v>
      </c>
      <c r="B142" s="289" t="s">
        <v>62</v>
      </c>
      <c r="C142" s="283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304"/>
      <c r="Q142" s="304"/>
    </row>
    <row r="143" spans="1:20">
      <c r="A143" s="153">
        <v>22</v>
      </c>
      <c r="B143" s="29" t="s">
        <v>243</v>
      </c>
      <c r="C143" s="288" t="s">
        <v>212</v>
      </c>
      <c r="D143" s="316">
        <v>3099.4838999999997</v>
      </c>
      <c r="E143" s="287">
        <v>2891.3835599999998</v>
      </c>
      <c r="F143" s="287">
        <v>2481.7892400000001</v>
      </c>
      <c r="G143" s="287">
        <v>0</v>
      </c>
      <c r="H143" s="287">
        <v>0</v>
      </c>
      <c r="I143" s="287">
        <v>0</v>
      </c>
      <c r="J143" s="287">
        <v>0</v>
      </c>
      <c r="K143" s="287">
        <v>0</v>
      </c>
      <c r="L143" s="287">
        <v>0</v>
      </c>
      <c r="M143" s="287">
        <v>0</v>
      </c>
      <c r="N143" s="287">
        <v>3229.4089799999997</v>
      </c>
      <c r="O143" s="287">
        <v>2997.0853199999997</v>
      </c>
      <c r="P143" s="282">
        <f>SUM(D143:O143)</f>
        <v>14699.151</v>
      </c>
      <c r="Q143" s="304"/>
    </row>
    <row r="144" spans="1:20">
      <c r="A144" s="153">
        <v>23</v>
      </c>
      <c r="B144" s="29" t="s">
        <v>242</v>
      </c>
      <c r="C144" s="288" t="s">
        <v>212</v>
      </c>
      <c r="D144" s="287">
        <v>11577.135276841602</v>
      </c>
      <c r="E144" s="287">
        <v>9864.6466573729886</v>
      </c>
      <c r="F144" s="287">
        <v>8003.9605024325001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287">
        <v>12278.956980057997</v>
      </c>
      <c r="O144" s="287">
        <v>11405.072477125335</v>
      </c>
      <c r="P144" s="282">
        <f>SUM(D144:O144)</f>
        <v>53129.771893830424</v>
      </c>
      <c r="Q144" s="304"/>
    </row>
    <row r="145" spans="1:17">
      <c r="A145" s="153">
        <v>24</v>
      </c>
      <c r="B145" s="29" t="s">
        <v>211</v>
      </c>
      <c r="C145" s="286">
        <v>15</v>
      </c>
      <c r="D145" s="287">
        <v>952.41689999999994</v>
      </c>
      <c r="E145" s="287">
        <v>935.90099999999995</v>
      </c>
      <c r="F145" s="287">
        <v>827.99712</v>
      </c>
      <c r="G145" s="287">
        <v>825.79499999999996</v>
      </c>
      <c r="H145" s="287">
        <v>794.96531999999991</v>
      </c>
      <c r="I145" s="287">
        <v>839.00771999999995</v>
      </c>
      <c r="J145" s="287">
        <v>833.50241999999992</v>
      </c>
      <c r="K145" s="287">
        <v>830.19923999999992</v>
      </c>
      <c r="L145" s="287">
        <v>846.71513999999991</v>
      </c>
      <c r="M145" s="287">
        <v>810.38015999999993</v>
      </c>
      <c r="N145" s="287">
        <v>877.54481999999996</v>
      </c>
      <c r="O145" s="287">
        <v>1009.67202</v>
      </c>
      <c r="P145" s="282">
        <f>SUM(D145:O145)</f>
        <v>10384.09686</v>
      </c>
      <c r="Q145" s="304"/>
    </row>
    <row r="146" spans="1:17">
      <c r="A146" s="153">
        <v>25</v>
      </c>
      <c r="B146" s="29" t="s">
        <v>210</v>
      </c>
      <c r="C146" s="286">
        <v>15</v>
      </c>
      <c r="D146" s="315">
        <v>4453.1972631583958</v>
      </c>
      <c r="E146" s="315">
        <v>4606.5849226270111</v>
      </c>
      <c r="F146" s="315">
        <v>4192.4811175674995</v>
      </c>
      <c r="G146" s="315">
        <v>0</v>
      </c>
      <c r="H146" s="315">
        <v>0</v>
      </c>
      <c r="I146" s="315">
        <v>0</v>
      </c>
      <c r="J146" s="315">
        <v>0</v>
      </c>
      <c r="K146" s="315">
        <v>0</v>
      </c>
      <c r="L146" s="315">
        <v>0</v>
      </c>
      <c r="M146" s="315">
        <v>0</v>
      </c>
      <c r="N146" s="315">
        <v>4241.347259942002</v>
      </c>
      <c r="O146" s="315">
        <v>4316.963262874664</v>
      </c>
      <c r="P146" s="315">
        <f>SUM(D146:O146)</f>
        <v>21810.573826169573</v>
      </c>
      <c r="Q146" s="304"/>
    </row>
    <row r="147" spans="1:17">
      <c r="A147" s="153">
        <v>26</v>
      </c>
      <c r="B147" s="284" t="s">
        <v>241</v>
      </c>
      <c r="C147" s="153"/>
      <c r="D147" s="282">
        <f t="shared" ref="D147:O147" si="37">SUM(D143:D146)</f>
        <v>20082.233339999999</v>
      </c>
      <c r="E147" s="282">
        <f t="shared" si="37"/>
        <v>18298.51614</v>
      </c>
      <c r="F147" s="282">
        <f t="shared" si="37"/>
        <v>15506.22798</v>
      </c>
      <c r="G147" s="282">
        <f t="shared" si="37"/>
        <v>825.79499999999996</v>
      </c>
      <c r="H147" s="282">
        <f t="shared" si="37"/>
        <v>794.96531999999991</v>
      </c>
      <c r="I147" s="282">
        <f t="shared" si="37"/>
        <v>839.00771999999995</v>
      </c>
      <c r="J147" s="282">
        <f t="shared" si="37"/>
        <v>833.50241999999992</v>
      </c>
      <c r="K147" s="282">
        <f t="shared" si="37"/>
        <v>830.19923999999992</v>
      </c>
      <c r="L147" s="282">
        <f t="shared" si="37"/>
        <v>846.71513999999991</v>
      </c>
      <c r="M147" s="282">
        <f t="shared" si="37"/>
        <v>810.38015999999993</v>
      </c>
      <c r="N147" s="282">
        <f t="shared" si="37"/>
        <v>20627.258040000001</v>
      </c>
      <c r="O147" s="282">
        <f t="shared" si="37"/>
        <v>19728.793079999999</v>
      </c>
      <c r="P147" s="282">
        <f>SUM(D147:O147)</f>
        <v>100023.59358</v>
      </c>
      <c r="Q147" s="304"/>
    </row>
    <row r="148" spans="1:17">
      <c r="A148" s="153">
        <v>27</v>
      </c>
      <c r="B148" s="284"/>
      <c r="C148" s="153"/>
      <c r="D148" s="282"/>
      <c r="E148" s="282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304"/>
    </row>
    <row r="149" spans="1:17">
      <c r="A149" s="153">
        <v>28</v>
      </c>
      <c r="B149" s="29"/>
      <c r="C149" s="153"/>
      <c r="D149" s="301"/>
      <c r="E149" s="301"/>
      <c r="F149" s="301"/>
      <c r="G149" s="301"/>
      <c r="H149" s="301"/>
      <c r="I149" s="301"/>
      <c r="J149" s="301"/>
      <c r="K149" s="301"/>
      <c r="L149" s="301"/>
      <c r="M149" s="301"/>
      <c r="N149" s="301"/>
      <c r="O149" s="314"/>
      <c r="P149" s="301"/>
      <c r="Q149" s="304"/>
    </row>
    <row r="150" spans="1:17">
      <c r="A150" s="153">
        <v>29</v>
      </c>
      <c r="B150" s="29"/>
      <c r="C150" s="153"/>
      <c r="D150" s="304"/>
      <c r="E150" s="304"/>
      <c r="F150" s="304"/>
      <c r="G150" s="304"/>
      <c r="H150" s="304"/>
      <c r="I150" s="304"/>
      <c r="J150" s="304"/>
      <c r="K150" s="304"/>
      <c r="L150" s="304"/>
      <c r="M150" s="304"/>
      <c r="N150" s="304"/>
      <c r="O150" s="29"/>
      <c r="P150" s="304"/>
      <c r="Q150" s="304"/>
    </row>
    <row r="151" spans="1:17" ht="15.75" thickBot="1">
      <c r="A151" s="153">
        <v>30</v>
      </c>
      <c r="B151" s="200" t="s">
        <v>475</v>
      </c>
      <c r="C151" s="153"/>
      <c r="D151" s="195">
        <f t="shared" ref="D151:O151" si="38">D126+D136+D139+D140+D147</f>
        <v>2711025.7684590672</v>
      </c>
      <c r="E151" s="195">
        <f t="shared" si="38"/>
        <v>2374851.9110159343</v>
      </c>
      <c r="F151" s="195">
        <f t="shared" si="38"/>
        <v>2621920.299570973</v>
      </c>
      <c r="G151" s="195">
        <f t="shared" si="38"/>
        <v>2359717.8356890669</v>
      </c>
      <c r="H151" s="195">
        <f t="shared" si="38"/>
        <v>2614996.7099785008</v>
      </c>
      <c r="I151" s="195">
        <f t="shared" si="38"/>
        <v>3695252.7043977431</v>
      </c>
      <c r="J151" s="195">
        <f t="shared" si="38"/>
        <v>4478687.7218420524</v>
      </c>
      <c r="K151" s="195">
        <f t="shared" si="38"/>
        <v>4059933.3238452445</v>
      </c>
      <c r="L151" s="195">
        <f t="shared" si="38"/>
        <v>3489341.1377900271</v>
      </c>
      <c r="M151" s="195">
        <f t="shared" si="38"/>
        <v>3466134.1141202725</v>
      </c>
      <c r="N151" s="195">
        <f t="shared" si="38"/>
        <v>2741576.526221171</v>
      </c>
      <c r="O151" s="195">
        <f t="shared" si="38"/>
        <v>2904519.5929524377</v>
      </c>
      <c r="P151" s="195">
        <f>SUM(D151:O151)</f>
        <v>37517957.645882495</v>
      </c>
      <c r="Q151" s="304"/>
    </row>
    <row r="152" spans="1:17" ht="15.75" thickTop="1">
      <c r="A152" s="153"/>
      <c r="B152" s="29"/>
      <c r="C152" s="153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304"/>
    </row>
    <row r="153" spans="1:17">
      <c r="A153" s="153"/>
      <c r="B153" s="29"/>
      <c r="C153" s="153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13"/>
      <c r="Q153" s="304"/>
    </row>
    <row r="154" spans="1:17">
      <c r="A154" s="153"/>
      <c r="B154" s="29"/>
      <c r="C154" s="153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304"/>
    </row>
    <row r="155" spans="1:17">
      <c r="A155" s="153"/>
      <c r="B155" s="29"/>
      <c r="C155" s="153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304"/>
    </row>
    <row r="156" spans="1:17">
      <c r="A156" s="153"/>
      <c r="B156" s="29"/>
      <c r="C156" s="153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304"/>
    </row>
    <row r="157" spans="1:17">
      <c r="A157" s="153"/>
      <c r="B157" s="29"/>
      <c r="C157" s="153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304"/>
    </row>
    <row r="158" spans="1:17">
      <c r="A158" s="153"/>
      <c r="B158" s="178" t="s">
        <v>474</v>
      </c>
      <c r="C158" s="296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304"/>
    </row>
    <row r="159" spans="1:17">
      <c r="A159" s="153"/>
      <c r="B159" s="178" t="s">
        <v>99</v>
      </c>
      <c r="C159" s="296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304"/>
    </row>
    <row r="160" spans="1:17">
      <c r="A160" s="153"/>
      <c r="B160" s="178" t="s">
        <v>475</v>
      </c>
      <c r="C160" s="296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304"/>
    </row>
    <row r="161" spans="1:17">
      <c r="A161" s="153"/>
      <c r="B161" s="178" t="s">
        <v>476</v>
      </c>
      <c r="C161" s="296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29"/>
    </row>
    <row r="162" spans="1:17">
      <c r="A162" s="153"/>
      <c r="B162" s="178" t="s">
        <v>477</v>
      </c>
      <c r="C162" s="296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29"/>
    </row>
    <row r="163" spans="1:17">
      <c r="A163" s="153"/>
      <c r="B163" s="178" t="s">
        <v>258</v>
      </c>
      <c r="C163" s="296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29"/>
    </row>
    <row r="164" spans="1:17">
      <c r="A164" s="296"/>
      <c r="B164" s="172"/>
      <c r="C164" s="296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29"/>
    </row>
    <row r="165" spans="1:17">
      <c r="A165" s="153"/>
      <c r="B165" s="29"/>
      <c r="C165" s="153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1:17">
      <c r="A166" s="153"/>
      <c r="B166" s="171" t="s">
        <v>132</v>
      </c>
      <c r="C166" s="171" t="s">
        <v>131</v>
      </c>
      <c r="D166" s="171" t="s">
        <v>130</v>
      </c>
      <c r="E166" s="171" t="s">
        <v>129</v>
      </c>
      <c r="F166" s="171" t="s">
        <v>128</v>
      </c>
      <c r="G166" s="171" t="s">
        <v>127</v>
      </c>
      <c r="H166" s="171" t="s">
        <v>126</v>
      </c>
      <c r="I166" s="171" t="s">
        <v>125</v>
      </c>
      <c r="J166" s="171" t="s">
        <v>124</v>
      </c>
      <c r="K166" s="171" t="s">
        <v>123</v>
      </c>
      <c r="L166" s="171" t="s">
        <v>122</v>
      </c>
      <c r="M166" s="171" t="s">
        <v>121</v>
      </c>
      <c r="N166" s="171" t="s">
        <v>120</v>
      </c>
      <c r="O166" s="171" t="s">
        <v>119</v>
      </c>
      <c r="P166" s="171" t="s">
        <v>118</v>
      </c>
      <c r="Q166" s="29"/>
    </row>
    <row r="167" spans="1:17">
      <c r="A167" s="153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312"/>
      <c r="P167" s="171"/>
      <c r="Q167" s="29"/>
    </row>
    <row r="168" spans="1:17">
      <c r="A168" s="153"/>
      <c r="B168" s="295"/>
      <c r="C168" s="153"/>
      <c r="D168" s="323">
        <v>42005</v>
      </c>
      <c r="E168" s="323">
        <v>42036</v>
      </c>
      <c r="F168" s="323">
        <v>42067</v>
      </c>
      <c r="G168" s="323">
        <v>42098</v>
      </c>
      <c r="H168" s="323">
        <v>42129</v>
      </c>
      <c r="I168" s="323">
        <v>42160</v>
      </c>
      <c r="J168" s="323">
        <v>42191</v>
      </c>
      <c r="K168" s="323">
        <v>42222</v>
      </c>
      <c r="L168" s="323">
        <v>42253</v>
      </c>
      <c r="M168" s="323">
        <v>42284</v>
      </c>
      <c r="N168" s="323">
        <v>42315</v>
      </c>
      <c r="O168" s="323">
        <v>42346</v>
      </c>
      <c r="P168" s="29"/>
      <c r="Q168" s="29"/>
    </row>
    <row r="169" spans="1:17">
      <c r="A169" s="153"/>
      <c r="B169" s="29"/>
      <c r="C169" s="283" t="s">
        <v>159</v>
      </c>
      <c r="D169" s="341">
        <v>2</v>
      </c>
      <c r="E169" s="341">
        <v>23</v>
      </c>
      <c r="F169" s="341">
        <v>3</v>
      </c>
      <c r="G169" s="341">
        <v>29</v>
      </c>
      <c r="H169" s="341">
        <v>31</v>
      </c>
      <c r="I169" s="341">
        <v>29</v>
      </c>
      <c r="J169" s="341">
        <v>1</v>
      </c>
      <c r="K169" s="341">
        <v>25</v>
      </c>
      <c r="L169" s="341">
        <v>1</v>
      </c>
      <c r="M169" s="341">
        <v>1</v>
      </c>
      <c r="N169" s="341">
        <v>30</v>
      </c>
      <c r="O169" s="341">
        <v>16</v>
      </c>
      <c r="P169" s="295" t="s">
        <v>257</v>
      </c>
      <c r="Q169" s="29"/>
    </row>
    <row r="170" spans="1:17">
      <c r="A170" s="153"/>
      <c r="B170" s="294" t="s">
        <v>256</v>
      </c>
      <c r="C170" s="293" t="s">
        <v>229</v>
      </c>
      <c r="D170" s="319">
        <v>0.83333333333333337</v>
      </c>
      <c r="E170" s="319">
        <v>0.79166666666666663</v>
      </c>
      <c r="F170" s="319">
        <v>0.79166666666666663</v>
      </c>
      <c r="G170" s="319">
        <v>0.625</v>
      </c>
      <c r="H170" s="319">
        <v>0.79166666666666663</v>
      </c>
      <c r="I170" s="319">
        <v>0.70833333333333337</v>
      </c>
      <c r="J170" s="319">
        <v>0.75</v>
      </c>
      <c r="K170" s="319">
        <v>0.66666666666666663</v>
      </c>
      <c r="L170" s="319">
        <v>0.70833333333333337</v>
      </c>
      <c r="M170" s="319">
        <v>0.75</v>
      </c>
      <c r="N170" s="319">
        <v>0.79166666666666663</v>
      </c>
      <c r="O170" s="319">
        <v>0.79166666666666663</v>
      </c>
      <c r="P170" s="170" t="s">
        <v>255</v>
      </c>
      <c r="Q170" s="29"/>
    </row>
    <row r="171" spans="1:17">
      <c r="A171" s="153"/>
      <c r="B171" s="29"/>
      <c r="C171" s="153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1:17">
      <c r="A172" s="153">
        <v>1</v>
      </c>
      <c r="B172" s="289" t="s">
        <v>96</v>
      </c>
      <c r="C172" s="153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304"/>
      <c r="Q172" s="29"/>
    </row>
    <row r="173" spans="1:17">
      <c r="A173" s="153">
        <v>2</v>
      </c>
      <c r="B173" s="29" t="s">
        <v>254</v>
      </c>
      <c r="C173" s="288" t="s">
        <v>94</v>
      </c>
      <c r="D173" s="342">
        <v>1330891.7959967211</v>
      </c>
      <c r="E173" s="342">
        <v>1038546.5673479052</v>
      </c>
      <c r="F173" s="342">
        <v>1282479.184919483</v>
      </c>
      <c r="G173" s="342">
        <v>575127.16871075751</v>
      </c>
      <c r="H173" s="342">
        <v>1309985.5645516054</v>
      </c>
      <c r="I173" s="343">
        <v>1644357.6100355873</v>
      </c>
      <c r="J173" s="343">
        <v>2284507.8171849651</v>
      </c>
      <c r="K173" s="343">
        <v>1695842.7227987149</v>
      </c>
      <c r="L173" s="343">
        <v>1519134.0856416097</v>
      </c>
      <c r="M173" s="343">
        <v>1627968.8754958329</v>
      </c>
      <c r="N173" s="343">
        <v>1168633.9985074273</v>
      </c>
      <c r="O173" s="342">
        <v>1287751.0989366907</v>
      </c>
      <c r="P173" s="282">
        <f>SUM(D173:O173)</f>
        <v>16765226.490127299</v>
      </c>
      <c r="Q173" s="29"/>
    </row>
    <row r="174" spans="1:17">
      <c r="A174" s="153">
        <v>3</v>
      </c>
      <c r="B174" s="29" t="s">
        <v>253</v>
      </c>
      <c r="C174" s="288" t="s">
        <v>92</v>
      </c>
      <c r="D174" s="342">
        <v>7243</v>
      </c>
      <c r="E174" s="342">
        <v>5056</v>
      </c>
      <c r="F174" s="342">
        <v>5325</v>
      </c>
      <c r="G174" s="342">
        <v>746</v>
      </c>
      <c r="H174" s="342">
        <v>5018</v>
      </c>
      <c r="I174" s="343">
        <v>8499</v>
      </c>
      <c r="J174" s="343">
        <v>9893</v>
      </c>
      <c r="K174" s="343">
        <v>6347</v>
      </c>
      <c r="L174" s="343">
        <v>5760</v>
      </c>
      <c r="M174" s="343">
        <v>5558</v>
      </c>
      <c r="N174" s="343">
        <v>9719</v>
      </c>
      <c r="O174" s="342">
        <v>12698</v>
      </c>
      <c r="P174" s="282">
        <f>SUM(D174:O174)</f>
        <v>81862</v>
      </c>
      <c r="Q174" s="29"/>
    </row>
    <row r="175" spans="1:17">
      <c r="A175" s="153">
        <v>4</v>
      </c>
      <c r="B175" s="29" t="s">
        <v>248</v>
      </c>
      <c r="C175" s="288" t="s">
        <v>212</v>
      </c>
      <c r="D175" s="300">
        <v>506</v>
      </c>
      <c r="E175" s="300">
        <v>451</v>
      </c>
      <c r="F175" s="300">
        <v>402</v>
      </c>
      <c r="G175" s="300">
        <v>0</v>
      </c>
      <c r="H175" s="344">
        <v>0</v>
      </c>
      <c r="I175" s="344">
        <v>0</v>
      </c>
      <c r="J175" s="344">
        <v>0</v>
      </c>
      <c r="K175" s="344">
        <v>0</v>
      </c>
      <c r="L175" s="344">
        <v>0</v>
      </c>
      <c r="M175" s="300">
        <v>0</v>
      </c>
      <c r="N175" s="300">
        <v>502</v>
      </c>
      <c r="O175" s="300">
        <v>471</v>
      </c>
      <c r="P175" s="298">
        <f>SUM(D175:O175)</f>
        <v>2332</v>
      </c>
      <c r="Q175" s="29"/>
    </row>
    <row r="176" spans="1:17">
      <c r="A176" s="153">
        <v>5</v>
      </c>
      <c r="B176" s="284" t="s">
        <v>87</v>
      </c>
      <c r="C176" s="283"/>
      <c r="D176" s="282">
        <f t="shared" ref="D176:O176" si="39">SUM(D173:D175)</f>
        <v>1338640.7959967211</v>
      </c>
      <c r="E176" s="282">
        <f t="shared" si="39"/>
        <v>1044053.5673479052</v>
      </c>
      <c r="F176" s="282">
        <f t="shared" si="39"/>
        <v>1288206.184919483</v>
      </c>
      <c r="G176" s="282">
        <f t="shared" si="39"/>
        <v>575873.16871075751</v>
      </c>
      <c r="H176" s="282">
        <f t="shared" si="39"/>
        <v>1315003.5645516054</v>
      </c>
      <c r="I176" s="282">
        <f t="shared" si="39"/>
        <v>1652856.6100355873</v>
      </c>
      <c r="J176" s="282">
        <f t="shared" si="39"/>
        <v>2294400.8171849651</v>
      </c>
      <c r="K176" s="282">
        <f t="shared" si="39"/>
        <v>1702189.7227987149</v>
      </c>
      <c r="L176" s="282">
        <f t="shared" si="39"/>
        <v>1524894.0856416097</v>
      </c>
      <c r="M176" s="282">
        <f t="shared" si="39"/>
        <v>1633526.8754958329</v>
      </c>
      <c r="N176" s="282">
        <f t="shared" si="39"/>
        <v>1178854.9985074273</v>
      </c>
      <c r="O176" s="282">
        <f t="shared" si="39"/>
        <v>1300920.0989366907</v>
      </c>
      <c r="P176" s="282">
        <f>SUM(D176:O176)</f>
        <v>16849420.490127299</v>
      </c>
      <c r="Q176" s="29"/>
    </row>
    <row r="177" spans="1:17">
      <c r="A177" s="153">
        <v>6</v>
      </c>
      <c r="B177" s="29"/>
      <c r="C177" s="283"/>
      <c r="D177" s="304"/>
      <c r="E177" s="304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304"/>
      <c r="Q177" s="29"/>
    </row>
    <row r="178" spans="1:17">
      <c r="A178" s="153">
        <v>7</v>
      </c>
      <c r="B178" s="289" t="s">
        <v>86</v>
      </c>
      <c r="C178" s="283"/>
      <c r="D178" s="304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29"/>
      <c r="P178" s="304"/>
      <c r="Q178" s="29"/>
    </row>
    <row r="179" spans="1:17">
      <c r="A179" s="153">
        <v>8</v>
      </c>
      <c r="B179" s="29" t="s">
        <v>252</v>
      </c>
      <c r="C179" s="288" t="s">
        <v>83</v>
      </c>
      <c r="D179" s="345">
        <v>676792.98322323582</v>
      </c>
      <c r="E179" s="345">
        <v>707544.10911211709</v>
      </c>
      <c r="F179" s="345">
        <v>692395.07057819201</v>
      </c>
      <c r="G179" s="345">
        <v>1006977.4271978613</v>
      </c>
      <c r="H179" s="345">
        <v>662939.89811869687</v>
      </c>
      <c r="I179" s="345">
        <v>1050363.85934021</v>
      </c>
      <c r="J179" s="345">
        <v>1096444.6384176055</v>
      </c>
      <c r="K179" s="345">
        <v>1259850.7789998706</v>
      </c>
      <c r="L179" s="345">
        <v>1047258.1477513686</v>
      </c>
      <c r="M179" s="345">
        <v>948932.96284817229</v>
      </c>
      <c r="N179" s="345">
        <v>793897.39678091463</v>
      </c>
      <c r="O179" s="345">
        <v>832656.60101876257</v>
      </c>
      <c r="P179" s="194">
        <f t="shared" ref="P179:P186" si="40">SUM(D179:O179)</f>
        <v>10776053.873387007</v>
      </c>
      <c r="Q179" s="29"/>
    </row>
    <row r="180" spans="1:17">
      <c r="A180" s="153">
        <v>9</v>
      </c>
      <c r="B180" s="29" t="s">
        <v>251</v>
      </c>
      <c r="C180" s="288" t="s">
        <v>43</v>
      </c>
      <c r="D180" s="345">
        <v>10940</v>
      </c>
      <c r="E180" s="345">
        <v>11350</v>
      </c>
      <c r="F180" s="345">
        <v>11606</v>
      </c>
      <c r="G180" s="345">
        <v>9105</v>
      </c>
      <c r="H180" s="345">
        <v>8213</v>
      </c>
      <c r="I180" s="345">
        <v>14982</v>
      </c>
      <c r="J180" s="345">
        <v>14632</v>
      </c>
      <c r="K180" s="345">
        <v>16669</v>
      </c>
      <c r="L180" s="345">
        <v>14272</v>
      </c>
      <c r="M180" s="345">
        <v>13324</v>
      </c>
      <c r="N180" s="345">
        <v>14183</v>
      </c>
      <c r="O180" s="345">
        <v>15838</v>
      </c>
      <c r="P180" s="194">
        <f t="shared" si="40"/>
        <v>155114</v>
      </c>
      <c r="Q180" s="29"/>
    </row>
    <row r="181" spans="1:17">
      <c r="A181" s="153">
        <v>10</v>
      </c>
      <c r="B181" s="29" t="s">
        <v>250</v>
      </c>
      <c r="C181" s="288" t="s">
        <v>78</v>
      </c>
      <c r="D181" s="345">
        <v>240122.36290251958</v>
      </c>
      <c r="E181" s="345">
        <v>192128.53428540658</v>
      </c>
      <c r="F181" s="345">
        <v>191102.20355805955</v>
      </c>
      <c r="G181" s="345">
        <v>291707.20073877246</v>
      </c>
      <c r="H181" s="345">
        <v>222490.24924336083</v>
      </c>
      <c r="I181" s="345">
        <v>256440.9074733654</v>
      </c>
      <c r="J181" s="345">
        <v>283955.12305183121</v>
      </c>
      <c r="K181" s="345">
        <v>301128.67302064493</v>
      </c>
      <c r="L181" s="345">
        <v>236780.76536666014</v>
      </c>
      <c r="M181" s="345">
        <v>301896.22087809787</v>
      </c>
      <c r="N181" s="345">
        <v>295016.63919616985</v>
      </c>
      <c r="O181" s="345">
        <v>274881.37856019288</v>
      </c>
      <c r="P181" s="194">
        <f t="shared" si="40"/>
        <v>3087650.2582750809</v>
      </c>
      <c r="Q181" s="29"/>
    </row>
    <row r="182" spans="1:17">
      <c r="A182" s="153">
        <v>11</v>
      </c>
      <c r="B182" s="29" t="s">
        <v>249</v>
      </c>
      <c r="C182" s="288" t="s">
        <v>75</v>
      </c>
      <c r="D182" s="345">
        <v>7019</v>
      </c>
      <c r="E182" s="345">
        <v>7136</v>
      </c>
      <c r="F182" s="345">
        <v>7870</v>
      </c>
      <c r="G182" s="345">
        <v>6934</v>
      </c>
      <c r="H182" s="345">
        <v>10559</v>
      </c>
      <c r="I182" s="345">
        <v>10194</v>
      </c>
      <c r="J182" s="345">
        <v>9994</v>
      </c>
      <c r="K182" s="345">
        <v>10525</v>
      </c>
      <c r="L182" s="345">
        <v>10096</v>
      </c>
      <c r="M182" s="345">
        <v>9256</v>
      </c>
      <c r="N182" s="345">
        <v>7817</v>
      </c>
      <c r="O182" s="345">
        <v>8227</v>
      </c>
      <c r="P182" s="194">
        <f t="shared" si="40"/>
        <v>105627</v>
      </c>
      <c r="Q182" s="29"/>
    </row>
    <row r="183" spans="1:17">
      <c r="A183" s="153">
        <v>12</v>
      </c>
      <c r="B183" s="29" t="s">
        <v>248</v>
      </c>
      <c r="C183" s="288" t="s">
        <v>212</v>
      </c>
      <c r="D183" s="345">
        <v>1738</v>
      </c>
      <c r="E183" s="345">
        <v>1644</v>
      </c>
      <c r="F183" s="345">
        <v>1397</v>
      </c>
      <c r="G183" s="345">
        <v>0</v>
      </c>
      <c r="H183" s="345">
        <v>0</v>
      </c>
      <c r="I183" s="345">
        <v>0</v>
      </c>
      <c r="J183" s="345">
        <v>0</v>
      </c>
      <c r="K183" s="345">
        <v>0</v>
      </c>
      <c r="L183" s="345">
        <v>0</v>
      </c>
      <c r="M183" s="345">
        <v>0</v>
      </c>
      <c r="N183" s="345">
        <v>1821</v>
      </c>
      <c r="O183" s="345">
        <v>1684</v>
      </c>
      <c r="P183" s="194">
        <f t="shared" si="40"/>
        <v>8284</v>
      </c>
      <c r="Q183" s="29"/>
    </row>
    <row r="184" spans="1:17">
      <c r="A184" s="153">
        <v>13</v>
      </c>
      <c r="B184" s="29" t="s">
        <v>247</v>
      </c>
      <c r="C184" s="288" t="s">
        <v>71</v>
      </c>
      <c r="D184" s="342">
        <v>171889.43154679847</v>
      </c>
      <c r="E184" s="342">
        <v>178605.92900645727</v>
      </c>
      <c r="F184" s="342">
        <v>172335.73425928393</v>
      </c>
      <c r="G184" s="342">
        <v>222497.75097487902</v>
      </c>
      <c r="H184" s="342">
        <v>130633.42419889523</v>
      </c>
      <c r="I184" s="342">
        <v>310240.72499801323</v>
      </c>
      <c r="J184" s="342">
        <v>299715.62383114599</v>
      </c>
      <c r="K184" s="342">
        <v>345163.24481961172</v>
      </c>
      <c r="L184" s="342">
        <v>297133.91583648184</v>
      </c>
      <c r="M184" s="342">
        <v>234340.89742809869</v>
      </c>
      <c r="N184" s="342">
        <v>182047.31419729374</v>
      </c>
      <c r="O184" s="342">
        <v>189490.79717472711</v>
      </c>
      <c r="P184" s="194">
        <f t="shared" si="40"/>
        <v>2734094.7882716865</v>
      </c>
      <c r="Q184" s="26"/>
    </row>
    <row r="185" spans="1:17">
      <c r="A185" s="153">
        <v>14</v>
      </c>
      <c r="B185" s="29" t="s">
        <v>246</v>
      </c>
      <c r="C185" s="288" t="s">
        <v>69</v>
      </c>
      <c r="D185" s="344">
        <v>1453</v>
      </c>
      <c r="E185" s="344">
        <v>1377</v>
      </c>
      <c r="F185" s="344">
        <v>1436</v>
      </c>
      <c r="G185" s="344">
        <v>0</v>
      </c>
      <c r="H185" s="344">
        <v>0</v>
      </c>
      <c r="I185" s="344">
        <v>431</v>
      </c>
      <c r="J185" s="344">
        <v>414</v>
      </c>
      <c r="K185" s="344">
        <v>340</v>
      </c>
      <c r="L185" s="344">
        <v>0</v>
      </c>
      <c r="M185" s="344">
        <v>698</v>
      </c>
      <c r="N185" s="344">
        <v>1826</v>
      </c>
      <c r="O185" s="344">
        <v>1929</v>
      </c>
      <c r="P185" s="298">
        <f t="shared" si="40"/>
        <v>9904</v>
      </c>
      <c r="Q185" s="29"/>
    </row>
    <row r="186" spans="1:17">
      <c r="A186" s="153">
        <v>15</v>
      </c>
      <c r="B186" s="284" t="s">
        <v>68</v>
      </c>
      <c r="C186" s="153"/>
      <c r="D186" s="282">
        <f t="shared" ref="D186:O186" si="41">SUM(D179:D184)</f>
        <v>1108501.7776725539</v>
      </c>
      <c r="E186" s="282">
        <f t="shared" si="41"/>
        <v>1098408.5724039809</v>
      </c>
      <c r="F186" s="282">
        <f t="shared" si="41"/>
        <v>1076706.0083955354</v>
      </c>
      <c r="G186" s="282">
        <f t="shared" si="41"/>
        <v>1537221.3789115129</v>
      </c>
      <c r="H186" s="282">
        <f t="shared" si="41"/>
        <v>1034835.5715609529</v>
      </c>
      <c r="I186" s="282">
        <f t="shared" si="41"/>
        <v>1642221.4918115884</v>
      </c>
      <c r="J186" s="282">
        <f t="shared" si="41"/>
        <v>1704741.3853005827</v>
      </c>
      <c r="K186" s="282">
        <f t="shared" si="41"/>
        <v>1933336.6968401275</v>
      </c>
      <c r="L186" s="282">
        <f t="shared" si="41"/>
        <v>1605540.8289545106</v>
      </c>
      <c r="M186" s="282">
        <f t="shared" si="41"/>
        <v>1507750.0811543688</v>
      </c>
      <c r="N186" s="282">
        <f t="shared" si="41"/>
        <v>1294782.3501743781</v>
      </c>
      <c r="O186" s="282">
        <f t="shared" si="41"/>
        <v>1322777.7767536826</v>
      </c>
      <c r="P186" s="282">
        <f t="shared" si="40"/>
        <v>16866823.919933774</v>
      </c>
      <c r="Q186" s="29"/>
    </row>
    <row r="187" spans="1:17">
      <c r="A187" s="153">
        <v>16</v>
      </c>
      <c r="B187" s="29"/>
      <c r="C187" s="153"/>
      <c r="D187" s="304"/>
      <c r="E187" s="304"/>
      <c r="F187" s="304"/>
      <c r="G187" s="304"/>
      <c r="H187" s="304"/>
      <c r="I187" s="304"/>
      <c r="J187" s="304"/>
      <c r="K187" s="304"/>
      <c r="L187" s="304"/>
      <c r="M187" s="304"/>
      <c r="N187" s="304"/>
      <c r="O187" s="304"/>
      <c r="P187" s="304"/>
      <c r="Q187" s="29"/>
    </row>
    <row r="188" spans="1:17">
      <c r="A188" s="153">
        <v>17</v>
      </c>
      <c r="B188" s="289" t="s">
        <v>67</v>
      </c>
      <c r="C188" s="153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1:17">
      <c r="A189" s="153">
        <v>18</v>
      </c>
      <c r="B189" s="29" t="s">
        <v>245</v>
      </c>
      <c r="C189" s="288" t="s">
        <v>65</v>
      </c>
      <c r="D189" s="345">
        <v>918</v>
      </c>
      <c r="E189" s="345">
        <v>1395</v>
      </c>
      <c r="F189" s="345">
        <v>5810</v>
      </c>
      <c r="G189" s="345">
        <v>34581</v>
      </c>
      <c r="H189" s="345">
        <v>28234.205787944691</v>
      </c>
      <c r="I189" s="345">
        <v>64933.792459672521</v>
      </c>
      <c r="J189" s="345">
        <v>72720.233699210628</v>
      </c>
      <c r="K189" s="345">
        <v>56608.025157039483</v>
      </c>
      <c r="L189" s="345">
        <v>42443.423757614859</v>
      </c>
      <c r="M189" s="345">
        <v>11332.029048960329</v>
      </c>
      <c r="N189" s="345">
        <v>2523.1288889897492</v>
      </c>
      <c r="O189" s="345">
        <v>1117</v>
      </c>
      <c r="P189" s="282">
        <f>SUM(D189:O189)</f>
        <v>322615.83879943221</v>
      </c>
      <c r="Q189" s="29"/>
    </row>
    <row r="190" spans="1:17">
      <c r="A190" s="153">
        <v>19</v>
      </c>
      <c r="B190" s="29" t="s">
        <v>244</v>
      </c>
      <c r="C190" s="288" t="s">
        <v>63</v>
      </c>
      <c r="D190" s="345">
        <v>7</v>
      </c>
      <c r="E190" s="345">
        <v>8</v>
      </c>
      <c r="F190" s="345">
        <v>44</v>
      </c>
      <c r="G190" s="345">
        <v>0</v>
      </c>
      <c r="H190" s="345">
        <v>120</v>
      </c>
      <c r="I190" s="345">
        <v>324</v>
      </c>
      <c r="J190" s="345">
        <v>406</v>
      </c>
      <c r="K190" s="345">
        <v>315</v>
      </c>
      <c r="L190" s="345">
        <v>203</v>
      </c>
      <c r="M190" s="345">
        <v>0</v>
      </c>
      <c r="N190" s="345">
        <v>20</v>
      </c>
      <c r="O190" s="345">
        <v>9</v>
      </c>
      <c r="P190" s="282">
        <f>SUM(D190:O190)</f>
        <v>1456</v>
      </c>
      <c r="Q190" s="29"/>
    </row>
    <row r="191" spans="1:17">
      <c r="A191" s="153">
        <v>20</v>
      </c>
      <c r="B191" s="29"/>
      <c r="C191" s="283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311"/>
      <c r="Q191" s="29"/>
    </row>
    <row r="192" spans="1:17">
      <c r="A192" s="153">
        <v>21</v>
      </c>
      <c r="B192" s="289" t="s">
        <v>62</v>
      </c>
      <c r="C192" s="283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304"/>
      <c r="Q192" s="29"/>
    </row>
    <row r="193" spans="1:17">
      <c r="A193" s="153">
        <v>22</v>
      </c>
      <c r="B193" s="29" t="s">
        <v>243</v>
      </c>
      <c r="C193" s="288" t="s">
        <v>212</v>
      </c>
      <c r="D193" s="287">
        <v>2815</v>
      </c>
      <c r="E193" s="287">
        <v>2626</v>
      </c>
      <c r="F193" s="287">
        <v>2254</v>
      </c>
      <c r="G193" s="287">
        <v>0</v>
      </c>
      <c r="H193" s="345">
        <v>0</v>
      </c>
      <c r="I193" s="345">
        <v>0</v>
      </c>
      <c r="J193" s="345">
        <v>0</v>
      </c>
      <c r="K193" s="345">
        <v>0</v>
      </c>
      <c r="L193" s="345">
        <v>0</v>
      </c>
      <c r="M193" s="345">
        <v>0</v>
      </c>
      <c r="N193" s="287">
        <v>2933</v>
      </c>
      <c r="O193" s="287">
        <v>2722</v>
      </c>
      <c r="P193" s="282">
        <f>SUM(D193:O193)</f>
        <v>13350</v>
      </c>
      <c r="Q193" s="29"/>
    </row>
    <row r="194" spans="1:17">
      <c r="A194" s="153">
        <v>23</v>
      </c>
      <c r="B194" s="29" t="s">
        <v>242</v>
      </c>
      <c r="C194" s="288" t="s">
        <v>212</v>
      </c>
      <c r="D194" s="287">
        <f t="shared" ref="D194:O194" si="42">D206-D196</f>
        <v>10514.536244020856</v>
      </c>
      <c r="E194" s="287">
        <f t="shared" si="42"/>
        <v>8959.2271605298429</v>
      </c>
      <c r="F194" s="287">
        <f t="shared" si="42"/>
        <v>7269.3227457472804</v>
      </c>
      <c r="G194" s="287">
        <f t="shared" si="42"/>
        <v>0</v>
      </c>
      <c r="H194" s="287">
        <f t="shared" si="42"/>
        <v>0</v>
      </c>
      <c r="I194" s="287">
        <f t="shared" si="42"/>
        <v>0</v>
      </c>
      <c r="J194" s="287">
        <f t="shared" si="42"/>
        <v>0</v>
      </c>
      <c r="K194" s="287">
        <f t="shared" si="42"/>
        <v>0</v>
      </c>
      <c r="L194" s="287">
        <f t="shared" si="42"/>
        <v>0</v>
      </c>
      <c r="M194" s="287">
        <f t="shared" si="42"/>
        <v>0</v>
      </c>
      <c r="N194" s="287">
        <f t="shared" si="42"/>
        <v>11151.941747096433</v>
      </c>
      <c r="O194" s="287">
        <f t="shared" si="42"/>
        <v>10358.266104594968</v>
      </c>
      <c r="P194" s="282">
        <f>SUM(D194:O194)</f>
        <v>48253.294001989387</v>
      </c>
      <c r="Q194" s="29"/>
    </row>
    <row r="195" spans="1:17">
      <c r="A195" s="153">
        <v>24</v>
      </c>
      <c r="B195" s="29" t="s">
        <v>211</v>
      </c>
      <c r="C195" s="286" t="s">
        <v>195</v>
      </c>
      <c r="D195" s="345">
        <v>865</v>
      </c>
      <c r="E195" s="345">
        <v>850</v>
      </c>
      <c r="F195" s="345">
        <v>752</v>
      </c>
      <c r="G195" s="345">
        <v>750</v>
      </c>
      <c r="H195" s="345">
        <v>722</v>
      </c>
      <c r="I195" s="345">
        <v>762</v>
      </c>
      <c r="J195" s="345">
        <v>757</v>
      </c>
      <c r="K195" s="345">
        <v>754</v>
      </c>
      <c r="L195" s="345">
        <v>769</v>
      </c>
      <c r="M195" s="345">
        <v>736</v>
      </c>
      <c r="N195" s="345">
        <v>797</v>
      </c>
      <c r="O195" s="345">
        <v>917</v>
      </c>
      <c r="P195" s="282">
        <f>SUM(D195:O195)</f>
        <v>9431</v>
      </c>
      <c r="Q195" s="29"/>
    </row>
    <row r="196" spans="1:17">
      <c r="A196" s="153">
        <v>25</v>
      </c>
      <c r="B196" s="29" t="s">
        <v>210</v>
      </c>
      <c r="C196" s="286" t="s">
        <v>195</v>
      </c>
      <c r="D196" s="315">
        <v>4044.4637559791436</v>
      </c>
      <c r="E196" s="315">
        <v>4183.7728394701571</v>
      </c>
      <c r="F196" s="346">
        <v>3807.6772542527201</v>
      </c>
      <c r="G196" s="347">
        <v>0</v>
      </c>
      <c r="H196" s="347">
        <v>0</v>
      </c>
      <c r="I196" s="347">
        <v>0</v>
      </c>
      <c r="J196" s="347">
        <v>0</v>
      </c>
      <c r="K196" s="347">
        <v>0</v>
      </c>
      <c r="L196" s="347">
        <v>0</v>
      </c>
      <c r="M196" s="347">
        <v>0</v>
      </c>
      <c r="N196" s="346">
        <v>3852.0582529035673</v>
      </c>
      <c r="O196" s="315">
        <v>3920.7338954050319</v>
      </c>
      <c r="P196" s="281">
        <f>SUM(D196:O196)</f>
        <v>19808.705998010621</v>
      </c>
      <c r="Q196" s="29"/>
    </row>
    <row r="197" spans="1:17">
      <c r="A197" s="153">
        <v>26</v>
      </c>
      <c r="B197" s="284" t="s">
        <v>241</v>
      </c>
      <c r="C197" s="153"/>
      <c r="D197" s="282">
        <f t="shared" ref="D197:O197" si="43">SUM(D193:D196)</f>
        <v>18239</v>
      </c>
      <c r="E197" s="282">
        <f t="shared" si="43"/>
        <v>16619</v>
      </c>
      <c r="F197" s="282">
        <f t="shared" si="43"/>
        <v>14083</v>
      </c>
      <c r="G197" s="282">
        <f t="shared" si="43"/>
        <v>750</v>
      </c>
      <c r="H197" s="282">
        <f t="shared" si="43"/>
        <v>722</v>
      </c>
      <c r="I197" s="282">
        <f t="shared" si="43"/>
        <v>762</v>
      </c>
      <c r="J197" s="282">
        <f t="shared" si="43"/>
        <v>757</v>
      </c>
      <c r="K197" s="282">
        <f t="shared" si="43"/>
        <v>754</v>
      </c>
      <c r="L197" s="282">
        <f t="shared" si="43"/>
        <v>769</v>
      </c>
      <c r="M197" s="282">
        <f t="shared" si="43"/>
        <v>736</v>
      </c>
      <c r="N197" s="282">
        <f t="shared" si="43"/>
        <v>18734</v>
      </c>
      <c r="O197" s="282">
        <f t="shared" si="43"/>
        <v>17918</v>
      </c>
      <c r="P197" s="282">
        <f>SUM(D197:O197)</f>
        <v>90843</v>
      </c>
      <c r="Q197" s="29"/>
    </row>
    <row r="198" spans="1:17">
      <c r="A198" s="153">
        <v>27</v>
      </c>
      <c r="B198" s="284"/>
      <c r="C198" s="153"/>
      <c r="D198" s="282"/>
      <c r="E198" s="282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9"/>
    </row>
    <row r="199" spans="1:17">
      <c r="A199" s="153">
        <v>28</v>
      </c>
      <c r="B199" s="29"/>
      <c r="C199" s="153"/>
      <c r="D199" s="309"/>
      <c r="E199" s="309"/>
      <c r="F199" s="309"/>
      <c r="G199" s="309"/>
      <c r="H199" s="309"/>
      <c r="I199" s="309"/>
      <c r="J199" s="309"/>
      <c r="K199" s="309"/>
      <c r="L199" s="309"/>
      <c r="M199" s="309"/>
      <c r="N199" s="309"/>
      <c r="O199" s="310"/>
      <c r="P199" s="309"/>
      <c r="Q199" s="29"/>
    </row>
    <row r="200" spans="1:17">
      <c r="A200" s="153">
        <v>29</v>
      </c>
      <c r="B200" s="29"/>
      <c r="C200" s="153"/>
      <c r="D200" s="304"/>
      <c r="E200" s="304"/>
      <c r="F200" s="304"/>
      <c r="G200" s="304"/>
      <c r="H200" s="304"/>
      <c r="I200" s="304"/>
      <c r="J200" s="304"/>
      <c r="K200" s="304"/>
      <c r="L200" s="304"/>
      <c r="M200" s="304"/>
      <c r="N200" s="304"/>
      <c r="O200" s="29"/>
      <c r="P200" s="304"/>
      <c r="Q200" s="202"/>
    </row>
    <row r="201" spans="1:17" ht="15.75" thickBot="1">
      <c r="A201" s="153">
        <v>30</v>
      </c>
      <c r="B201" s="200" t="s">
        <v>475</v>
      </c>
      <c r="C201" s="153"/>
      <c r="D201" s="195">
        <f t="shared" ref="D201:O201" si="44">D176+D186+D189+D190+D197</f>
        <v>2466306.5736692753</v>
      </c>
      <c r="E201" s="195">
        <f t="shared" si="44"/>
        <v>2160484.139751886</v>
      </c>
      <c r="F201" s="195">
        <f t="shared" si="44"/>
        <v>2384849.1933150184</v>
      </c>
      <c r="G201" s="195">
        <f t="shared" si="44"/>
        <v>2148425.5476222704</v>
      </c>
      <c r="H201" s="195">
        <f t="shared" si="44"/>
        <v>2378915.3419005028</v>
      </c>
      <c r="I201" s="195">
        <f t="shared" si="44"/>
        <v>3361097.8943068478</v>
      </c>
      <c r="J201" s="195">
        <f t="shared" si="44"/>
        <v>4073025.4361847583</v>
      </c>
      <c r="K201" s="195">
        <f t="shared" si="44"/>
        <v>3693203.4447958819</v>
      </c>
      <c r="L201" s="195">
        <f t="shared" si="44"/>
        <v>3173850.3383537354</v>
      </c>
      <c r="M201" s="195">
        <f t="shared" si="44"/>
        <v>3153344.9856991619</v>
      </c>
      <c r="N201" s="195">
        <f t="shared" si="44"/>
        <v>2494914.4775707955</v>
      </c>
      <c r="O201" s="195">
        <f t="shared" si="44"/>
        <v>2642741.8756903736</v>
      </c>
      <c r="P201" s="195">
        <f>SUM(D201:O201)</f>
        <v>34131159.248860501</v>
      </c>
      <c r="Q201" s="29"/>
    </row>
    <row r="202" spans="1:17" ht="15.75" thickTop="1">
      <c r="A202" s="153"/>
      <c r="B202" s="29"/>
      <c r="C202" s="153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</row>
    <row r="203" spans="1:17" ht="15.75" thickBot="1">
      <c r="A203" s="153"/>
      <c r="B203" s="29"/>
      <c r="C203" s="153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</row>
    <row r="204" spans="1:17">
      <c r="A204" s="42"/>
      <c r="B204" s="279"/>
      <c r="C204" s="280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08"/>
      <c r="O204" s="308"/>
      <c r="P204" s="307"/>
      <c r="Q204" s="29"/>
    </row>
    <row r="205" spans="1:17">
      <c r="A205" s="153"/>
      <c r="B205" s="306" t="s">
        <v>240</v>
      </c>
      <c r="C205" s="43"/>
      <c r="D205" s="305">
        <v>42005</v>
      </c>
      <c r="E205" s="305">
        <v>42036</v>
      </c>
      <c r="F205" s="305">
        <v>42067</v>
      </c>
      <c r="G205" s="305">
        <v>42098</v>
      </c>
      <c r="H205" s="305">
        <v>42129</v>
      </c>
      <c r="I205" s="305">
        <v>42160</v>
      </c>
      <c r="J205" s="305">
        <v>42191</v>
      </c>
      <c r="K205" s="305">
        <v>42222</v>
      </c>
      <c r="L205" s="305">
        <v>42253</v>
      </c>
      <c r="M205" s="305">
        <v>42284</v>
      </c>
      <c r="N205" s="305">
        <v>42315</v>
      </c>
      <c r="O205" s="305">
        <v>42346</v>
      </c>
      <c r="P205" s="42"/>
      <c r="Q205" s="29"/>
    </row>
    <row r="206" spans="1:17">
      <c r="A206" s="153"/>
      <c r="B206" s="276" t="s">
        <v>207</v>
      </c>
      <c r="C206" s="275" t="s">
        <v>195</v>
      </c>
      <c r="D206" s="287">
        <v>14559</v>
      </c>
      <c r="E206" s="287">
        <v>13143</v>
      </c>
      <c r="F206" s="345">
        <v>11077</v>
      </c>
      <c r="G206" s="345">
        <v>0</v>
      </c>
      <c r="H206" s="345">
        <v>0</v>
      </c>
      <c r="I206" s="345">
        <v>0</v>
      </c>
      <c r="J206" s="345">
        <v>0</v>
      </c>
      <c r="K206" s="345">
        <v>0</v>
      </c>
      <c r="L206" s="345">
        <v>0</v>
      </c>
      <c r="M206" s="345">
        <v>0</v>
      </c>
      <c r="N206" s="287">
        <v>15004</v>
      </c>
      <c r="O206" s="287">
        <v>14279</v>
      </c>
      <c r="P206" s="274">
        <f>SUM(D206:O206)</f>
        <v>68062</v>
      </c>
      <c r="Q206" s="29"/>
    </row>
    <row r="207" spans="1:17" ht="15.75" thickBot="1">
      <c r="A207" s="153"/>
      <c r="B207" s="273"/>
      <c r="C207" s="272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7"/>
      <c r="Q207" s="29"/>
    </row>
    <row r="208" spans="1:17">
      <c r="A208" s="153"/>
      <c r="B208" s="29"/>
      <c r="C208" s="153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</row>
    <row r="209" spans="1:17">
      <c r="A209" s="153"/>
      <c r="B209" s="29"/>
      <c r="C209" s="153"/>
      <c r="D209" s="29"/>
      <c r="E209" s="29"/>
      <c r="F209" s="29"/>
      <c r="G209" s="29"/>
      <c r="H209" s="29"/>
      <c r="I209" s="29"/>
      <c r="J209" s="29"/>
      <c r="K209" s="29"/>
      <c r="L209" s="29"/>
      <c r="M209" s="304"/>
      <c r="N209" s="202"/>
      <c r="O209" s="29"/>
      <c r="P209" s="202"/>
      <c r="Q209" s="202"/>
    </row>
    <row r="210" spans="1:17">
      <c r="A210" s="153"/>
      <c r="B210" s="29"/>
      <c r="C210" s="153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</row>
    <row r="211" spans="1:17">
      <c r="A211" s="153"/>
      <c r="B211" s="29"/>
      <c r="C211" s="153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</row>
    <row r="212" spans="1:17">
      <c r="A212" s="153"/>
      <c r="B212" s="29"/>
      <c r="C212" s="153"/>
      <c r="D212" s="29"/>
      <c r="E212" s="304"/>
      <c r="F212" s="304"/>
      <c r="G212" s="304"/>
      <c r="H212" s="304"/>
      <c r="I212" s="304"/>
      <c r="J212" s="304"/>
      <c r="K212" s="304"/>
      <c r="L212" s="304"/>
      <c r="M212" s="304"/>
      <c r="N212" s="304"/>
      <c r="O212" s="29"/>
      <c r="P212" s="304"/>
      <c r="Q212" s="304"/>
    </row>
    <row r="213" spans="1:17">
      <c r="A213" s="153"/>
      <c r="B213" s="178" t="s">
        <v>474</v>
      </c>
      <c r="C213" s="296"/>
      <c r="D213" s="172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2"/>
      <c r="P213" s="178"/>
      <c r="Q213" s="178"/>
    </row>
    <row r="214" spans="1:17">
      <c r="A214" s="153"/>
      <c r="B214" s="178" t="s">
        <v>99</v>
      </c>
      <c r="C214" s="296"/>
      <c r="D214" s="172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2"/>
      <c r="P214" s="178"/>
      <c r="Q214" s="178"/>
    </row>
    <row r="215" spans="1:17">
      <c r="A215" s="153"/>
      <c r="B215" s="178" t="s">
        <v>475</v>
      </c>
      <c r="C215" s="296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</row>
    <row r="216" spans="1:17">
      <c r="A216" s="153"/>
      <c r="B216" s="178" t="s">
        <v>476</v>
      </c>
      <c r="C216" s="296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</row>
    <row r="217" spans="1:17">
      <c r="A217" s="153"/>
      <c r="B217" s="178" t="s">
        <v>477</v>
      </c>
      <c r="C217" s="296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</row>
    <row r="218" spans="1:17">
      <c r="A218" s="153"/>
      <c r="B218" s="178" t="s">
        <v>239</v>
      </c>
      <c r="C218" s="296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</row>
    <row r="219" spans="1:17">
      <c r="A219" s="153"/>
      <c r="B219" s="172"/>
      <c r="C219" s="296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</row>
    <row r="220" spans="1:17">
      <c r="A220" s="153"/>
      <c r="B220" s="172"/>
      <c r="C220" s="296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</row>
    <row r="221" spans="1:17">
      <c r="A221" s="153"/>
      <c r="B221" s="171" t="s">
        <v>132</v>
      </c>
      <c r="C221" s="171" t="s">
        <v>131</v>
      </c>
      <c r="D221" s="171" t="s">
        <v>130</v>
      </c>
      <c r="E221" s="171" t="s">
        <v>129</v>
      </c>
      <c r="F221" s="171" t="s">
        <v>128</v>
      </c>
      <c r="G221" s="171" t="s">
        <v>127</v>
      </c>
      <c r="H221" s="171" t="s">
        <v>126</v>
      </c>
      <c r="I221" s="171" t="s">
        <v>125</v>
      </c>
      <c r="J221" s="171" t="s">
        <v>124</v>
      </c>
      <c r="K221" s="171" t="s">
        <v>123</v>
      </c>
      <c r="L221" s="171" t="s">
        <v>122</v>
      </c>
      <c r="M221" s="171" t="s">
        <v>121</v>
      </c>
      <c r="N221" s="171" t="s">
        <v>120</v>
      </c>
      <c r="O221" s="171" t="s">
        <v>119</v>
      </c>
      <c r="P221" s="171" t="s">
        <v>118</v>
      </c>
      <c r="Q221" s="171" t="s">
        <v>117</v>
      </c>
    </row>
    <row r="222" spans="1:17">
      <c r="A222" s="153"/>
      <c r="B222" s="29"/>
      <c r="C222" s="153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</row>
    <row r="223" spans="1:17">
      <c r="A223" s="153"/>
      <c r="B223" s="29"/>
      <c r="C223" s="283" t="s">
        <v>159</v>
      </c>
      <c r="D223" s="29"/>
      <c r="E223" s="29"/>
      <c r="F223" s="29"/>
      <c r="G223" s="29"/>
      <c r="H223" s="29"/>
      <c r="I223" s="52"/>
      <c r="J223" s="52"/>
      <c r="K223" s="52"/>
      <c r="L223" s="52"/>
      <c r="M223" s="52"/>
      <c r="N223" s="52"/>
      <c r="O223" s="29"/>
      <c r="P223" s="295" t="s">
        <v>15</v>
      </c>
      <c r="Q223" s="295" t="s">
        <v>238</v>
      </c>
    </row>
    <row r="224" spans="1:17">
      <c r="A224" s="153"/>
      <c r="B224" s="294" t="s">
        <v>114</v>
      </c>
      <c r="C224" s="293" t="s">
        <v>229</v>
      </c>
      <c r="D224" s="292">
        <f t="shared" ref="D224:O224" si="45">D168</f>
        <v>42005</v>
      </c>
      <c r="E224" s="292">
        <f t="shared" si="45"/>
        <v>42036</v>
      </c>
      <c r="F224" s="292">
        <f t="shared" si="45"/>
        <v>42067</v>
      </c>
      <c r="G224" s="292">
        <f t="shared" si="45"/>
        <v>42098</v>
      </c>
      <c r="H224" s="292">
        <f t="shared" si="45"/>
        <v>42129</v>
      </c>
      <c r="I224" s="292">
        <f t="shared" si="45"/>
        <v>42160</v>
      </c>
      <c r="J224" s="292">
        <f t="shared" si="45"/>
        <v>42191</v>
      </c>
      <c r="K224" s="292">
        <f t="shared" si="45"/>
        <v>42222</v>
      </c>
      <c r="L224" s="292">
        <f t="shared" si="45"/>
        <v>42253</v>
      </c>
      <c r="M224" s="292">
        <f t="shared" si="45"/>
        <v>42284</v>
      </c>
      <c r="N224" s="292">
        <f t="shared" si="45"/>
        <v>42315</v>
      </c>
      <c r="O224" s="292">
        <f t="shared" si="45"/>
        <v>42346</v>
      </c>
      <c r="P224" s="170" t="s">
        <v>228</v>
      </c>
      <c r="Q224" s="170" t="s">
        <v>228</v>
      </c>
    </row>
    <row r="225" spans="1:21">
      <c r="A225" s="153"/>
      <c r="B225" s="29"/>
      <c r="C225" s="153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</row>
    <row r="226" spans="1:21">
      <c r="A226" s="283">
        <v>1</v>
      </c>
      <c r="B226" s="289" t="s">
        <v>96</v>
      </c>
      <c r="C226" s="153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</row>
    <row r="227" spans="1:21">
      <c r="A227" s="283">
        <v>2</v>
      </c>
      <c r="B227" s="29" t="s">
        <v>227</v>
      </c>
      <c r="C227" s="288" t="s">
        <v>94</v>
      </c>
      <c r="D227" s="304">
        <v>4947686.2054730095</v>
      </c>
      <c r="E227" s="304">
        <v>4655503.7753451662</v>
      </c>
      <c r="F227" s="304">
        <v>4641468.7054473916</v>
      </c>
      <c r="G227" s="304">
        <v>4694966.2811037879</v>
      </c>
      <c r="H227" s="304">
        <v>4931026.5267422516</v>
      </c>
      <c r="I227" s="303">
        <v>5806400.5942592695</v>
      </c>
      <c r="J227" s="303">
        <v>5887272.9774135156</v>
      </c>
      <c r="K227" s="303">
        <v>5810461.920718655</v>
      </c>
      <c r="L227" s="303">
        <v>5470890.1592406537</v>
      </c>
      <c r="M227" s="303">
        <v>4904077.2231670376</v>
      </c>
      <c r="N227" s="303">
        <v>4858043.1897021979</v>
      </c>
      <c r="O227" s="304">
        <v>5159888.9748665784</v>
      </c>
      <c r="P227" s="282">
        <f>SUM(D227:O227)</f>
        <v>61767686.533479512</v>
      </c>
      <c r="Q227" s="282">
        <f>MAX(D227:O227)</f>
        <v>5887272.9774135156</v>
      </c>
    </row>
    <row r="228" spans="1:21">
      <c r="A228" s="283"/>
      <c r="B228" s="29" t="s">
        <v>237</v>
      </c>
      <c r="C228" s="288" t="s">
        <v>92</v>
      </c>
      <c r="D228" s="303">
        <v>32776.50689892871</v>
      </c>
      <c r="E228" s="303">
        <v>27196.547474008989</v>
      </c>
      <c r="F228" s="303">
        <v>27148.872842683122</v>
      </c>
      <c r="G228" s="303">
        <v>28867.851335819894</v>
      </c>
      <c r="H228" s="303">
        <v>30309.064063989892</v>
      </c>
      <c r="I228" s="303">
        <v>30735.842698266748</v>
      </c>
      <c r="J228" s="303">
        <v>34516.25787287642</v>
      </c>
      <c r="K228" s="303">
        <v>37593.521417870812</v>
      </c>
      <c r="L228" s="303">
        <v>36211.843465087186</v>
      </c>
      <c r="M228" s="303">
        <v>41538.69572246552</v>
      </c>
      <c r="N228" s="303">
        <v>46730.112270129925</v>
      </c>
      <c r="O228" s="303">
        <v>53434.718511660707</v>
      </c>
      <c r="P228" s="282">
        <f>SUM(D228:O228)</f>
        <v>427059.83457378787</v>
      </c>
      <c r="Q228" s="282">
        <f>MAX(D228:O228)</f>
        <v>53434.718511660707</v>
      </c>
    </row>
    <row r="229" spans="1:21">
      <c r="A229" s="153">
        <v>3</v>
      </c>
      <c r="B229" s="29" t="s">
        <v>221</v>
      </c>
      <c r="C229" s="288" t="s">
        <v>212</v>
      </c>
      <c r="D229" s="301">
        <v>557.13635999999997</v>
      </c>
      <c r="E229" s="301">
        <v>629.80631999999991</v>
      </c>
      <c r="F229" s="301">
        <v>650.72645999999997</v>
      </c>
      <c r="G229" s="301">
        <v>774.04517999999996</v>
      </c>
      <c r="H229" s="301">
        <v>832.40135999999995</v>
      </c>
      <c r="I229" s="302">
        <v>908.3744999999999</v>
      </c>
      <c r="J229" s="302">
        <v>788.35895999999991</v>
      </c>
      <c r="K229" s="302">
        <v>741.01337999999998</v>
      </c>
      <c r="L229" s="302">
        <v>696.97097999999994</v>
      </c>
      <c r="M229" s="302">
        <v>605.58299999999997</v>
      </c>
      <c r="N229" s="302">
        <v>552.73212000000001</v>
      </c>
      <c r="O229" s="301">
        <v>518.59925999999996</v>
      </c>
      <c r="P229" s="298">
        <f>SUM(D229:O229)</f>
        <v>8255.747879999999</v>
      </c>
      <c r="Q229" s="298">
        <f>MAX(D229:O229)</f>
        <v>908.3744999999999</v>
      </c>
    </row>
    <row r="230" spans="1:21">
      <c r="A230" s="153">
        <v>4</v>
      </c>
      <c r="B230" s="284" t="s">
        <v>87</v>
      </c>
      <c r="C230" s="153"/>
      <c r="D230" s="282">
        <f t="shared" ref="D230:Q230" si="46">SUM(D227:D229)</f>
        <v>4981019.8487319378</v>
      </c>
      <c r="E230" s="282">
        <f t="shared" si="46"/>
        <v>4683330.1291391756</v>
      </c>
      <c r="F230" s="282">
        <f t="shared" si="46"/>
        <v>4669268.3047500746</v>
      </c>
      <c r="G230" s="282">
        <f t="shared" si="46"/>
        <v>4724608.1776196081</v>
      </c>
      <c r="H230" s="282">
        <f t="shared" si="46"/>
        <v>4962167.9921662407</v>
      </c>
      <c r="I230" s="282">
        <f t="shared" si="46"/>
        <v>5838044.8114575362</v>
      </c>
      <c r="J230" s="282">
        <f t="shared" si="46"/>
        <v>5922577.5942463921</v>
      </c>
      <c r="K230" s="282">
        <f t="shared" si="46"/>
        <v>5848796.4555165265</v>
      </c>
      <c r="L230" s="282">
        <f t="shared" si="46"/>
        <v>5507798.9736857405</v>
      </c>
      <c r="M230" s="282">
        <f t="shared" si="46"/>
        <v>4946221.5018895026</v>
      </c>
      <c r="N230" s="282">
        <f t="shared" si="46"/>
        <v>4905326.0340923276</v>
      </c>
      <c r="O230" s="282">
        <f t="shared" si="46"/>
        <v>5213842.2926382385</v>
      </c>
      <c r="P230" s="282">
        <f t="shared" si="46"/>
        <v>62203002.115933299</v>
      </c>
      <c r="Q230" s="282">
        <f t="shared" si="46"/>
        <v>5941616.0704251761</v>
      </c>
    </row>
    <row r="231" spans="1:21">
      <c r="A231" s="153">
        <v>5</v>
      </c>
      <c r="B231" s="29"/>
      <c r="C231" s="153"/>
      <c r="D231" s="282"/>
      <c r="E231" s="282"/>
      <c r="F231" s="235"/>
      <c r="G231" s="235"/>
      <c r="H231" s="235"/>
      <c r="I231" s="235"/>
      <c r="J231" s="235"/>
      <c r="K231" s="235"/>
      <c r="L231" s="235"/>
      <c r="M231" s="235"/>
      <c r="N231" s="235"/>
      <c r="O231" s="235"/>
      <c r="P231" s="235"/>
      <c r="Q231" s="235"/>
    </row>
    <row r="232" spans="1:21">
      <c r="A232" s="153">
        <v>6</v>
      </c>
      <c r="B232" s="289" t="s">
        <v>86</v>
      </c>
      <c r="C232" s="153"/>
      <c r="D232" s="235"/>
      <c r="E232" s="235"/>
      <c r="F232" s="235"/>
      <c r="G232" s="235"/>
      <c r="H232" s="235"/>
      <c r="I232" s="235"/>
      <c r="J232" s="235"/>
      <c r="K232" s="235"/>
      <c r="L232" s="235"/>
      <c r="M232" s="235"/>
      <c r="N232" s="235"/>
      <c r="O232" s="235"/>
      <c r="P232" s="235"/>
      <c r="Q232" s="235"/>
      <c r="T232" s="340" t="s">
        <v>34</v>
      </c>
      <c r="U232" s="340" t="s">
        <v>32</v>
      </c>
    </row>
    <row r="233" spans="1:21">
      <c r="A233" s="153">
        <v>7</v>
      </c>
      <c r="B233" s="29" t="s">
        <v>225</v>
      </c>
      <c r="C233" s="288" t="s">
        <v>83</v>
      </c>
      <c r="D233" s="304">
        <v>1316503</v>
      </c>
      <c r="E233" s="304">
        <v>1321233</v>
      </c>
      <c r="F233" s="304">
        <v>1340422</v>
      </c>
      <c r="G233" s="304">
        <v>1389736</v>
      </c>
      <c r="H233" s="304">
        <v>1438370</v>
      </c>
      <c r="I233" s="304">
        <v>1713957</v>
      </c>
      <c r="J233" s="304">
        <v>1666476</v>
      </c>
      <c r="K233" s="304">
        <v>1710166</v>
      </c>
      <c r="L233" s="304">
        <v>1596145</v>
      </c>
      <c r="M233" s="304">
        <v>1484496</v>
      </c>
      <c r="N233" s="304">
        <v>1290200</v>
      </c>
      <c r="O233" s="304">
        <v>1273917</v>
      </c>
      <c r="P233" s="282">
        <f t="shared" ref="P233:P242" si="47">SUM(D233:O233)</f>
        <v>17541621</v>
      </c>
      <c r="Q233" s="282">
        <f t="shared" ref="Q233:Q242" si="48">MAX(D233:O233)</f>
        <v>1713957</v>
      </c>
      <c r="S233" s="183" t="s">
        <v>236</v>
      </c>
      <c r="T233" s="184">
        <f>'Energy Factor'!$T$143</f>
        <v>0.96245224170556865</v>
      </c>
      <c r="U233" s="184">
        <f>'Energy Factor'!$T$144</f>
        <v>3.6692661233173877E-2</v>
      </c>
    </row>
    <row r="234" spans="1:21">
      <c r="A234" s="153"/>
      <c r="B234" s="29" t="s">
        <v>235</v>
      </c>
      <c r="C234" s="288" t="s">
        <v>43</v>
      </c>
      <c r="D234" s="304">
        <v>23058</v>
      </c>
      <c r="E234" s="304">
        <v>24332</v>
      </c>
      <c r="F234" s="304">
        <v>23598</v>
      </c>
      <c r="G234" s="304">
        <v>24767</v>
      </c>
      <c r="H234" s="304">
        <v>25594</v>
      </c>
      <c r="I234" s="304">
        <v>26618</v>
      </c>
      <c r="J234" s="304">
        <v>28345</v>
      </c>
      <c r="K234" s="304">
        <v>30658</v>
      </c>
      <c r="L234" s="304">
        <v>28818</v>
      </c>
      <c r="M234" s="304">
        <v>30604</v>
      </c>
      <c r="N234" s="304">
        <v>28241</v>
      </c>
      <c r="O234" s="304">
        <v>28197</v>
      </c>
      <c r="P234" s="282">
        <f t="shared" si="47"/>
        <v>322830</v>
      </c>
      <c r="Q234" s="282">
        <f t="shared" si="48"/>
        <v>30658</v>
      </c>
      <c r="S234" s="183" t="s">
        <v>234</v>
      </c>
      <c r="T234" s="184">
        <f>'Energy Factor'!$T$158</f>
        <v>0.97940703640724758</v>
      </c>
      <c r="U234" s="184">
        <f>'Energy Factor'!$T$159</f>
        <v>2.0592965205130619E-2</v>
      </c>
    </row>
    <row r="235" spans="1:21">
      <c r="A235" s="153">
        <v>8</v>
      </c>
      <c r="B235" s="29" t="s">
        <v>223</v>
      </c>
      <c r="C235" s="288" t="s">
        <v>78</v>
      </c>
      <c r="D235" s="304">
        <v>382176</v>
      </c>
      <c r="E235" s="304">
        <v>358898</v>
      </c>
      <c r="F235" s="304">
        <v>369841</v>
      </c>
      <c r="G235" s="304">
        <v>377004</v>
      </c>
      <c r="H235" s="304">
        <v>366386</v>
      </c>
      <c r="I235" s="304">
        <v>443340</v>
      </c>
      <c r="J235" s="304">
        <v>387909</v>
      </c>
      <c r="K235" s="304">
        <v>397279</v>
      </c>
      <c r="L235" s="304">
        <v>399877</v>
      </c>
      <c r="M235" s="304">
        <v>391678</v>
      </c>
      <c r="N235" s="304">
        <v>370969</v>
      </c>
      <c r="O235" s="304">
        <v>364277</v>
      </c>
      <c r="P235" s="282">
        <f t="shared" si="47"/>
        <v>4609634</v>
      </c>
      <c r="Q235" s="282">
        <f t="shared" si="48"/>
        <v>443340</v>
      </c>
      <c r="S235" s="183" t="s">
        <v>233</v>
      </c>
      <c r="T235" s="184">
        <f>'Energy Factor'!$T$173</f>
        <v>0.52946601345836308</v>
      </c>
      <c r="U235" s="184">
        <f>'Energy Factor'!$T$174</f>
        <v>0.47053398654163686</v>
      </c>
    </row>
    <row r="236" spans="1:21">
      <c r="A236" s="153"/>
      <c r="B236" s="29" t="s">
        <v>222</v>
      </c>
      <c r="C236" s="288" t="s">
        <v>75</v>
      </c>
      <c r="D236" s="304">
        <v>13878</v>
      </c>
      <c r="E236" s="304">
        <v>13193</v>
      </c>
      <c r="F236" s="304">
        <v>13806</v>
      </c>
      <c r="G236" s="304">
        <v>12614</v>
      </c>
      <c r="H236" s="304">
        <v>12589</v>
      </c>
      <c r="I236" s="304">
        <v>14000</v>
      </c>
      <c r="J236" s="304">
        <v>13431</v>
      </c>
      <c r="K236" s="304">
        <v>13288</v>
      </c>
      <c r="L236" s="304">
        <v>11968</v>
      </c>
      <c r="M236" s="304">
        <v>11015</v>
      </c>
      <c r="N236" s="304">
        <v>10563</v>
      </c>
      <c r="O236" s="304">
        <v>10368</v>
      </c>
      <c r="P236" s="282">
        <f t="shared" si="47"/>
        <v>150713</v>
      </c>
      <c r="Q236" s="282">
        <f t="shared" si="48"/>
        <v>14000</v>
      </c>
      <c r="S236" s="183" t="s">
        <v>232</v>
      </c>
      <c r="T236" s="184">
        <f>'Energy Factor'!$T$180</f>
        <v>0.36840381925512866</v>
      </c>
      <c r="U236" s="184">
        <f>'Energy Factor'!$T$181</f>
        <v>0.63159618074487134</v>
      </c>
    </row>
    <row r="237" spans="1:21">
      <c r="A237" s="153">
        <v>9</v>
      </c>
      <c r="B237" s="29" t="s">
        <v>221</v>
      </c>
      <c r="C237" s="288" t="s">
        <v>212</v>
      </c>
      <c r="D237" s="287">
        <v>1913.6422799999998</v>
      </c>
      <c r="E237" s="287">
        <v>2294.6090399999998</v>
      </c>
      <c r="F237" s="287">
        <v>2261.5772400000001</v>
      </c>
      <c r="G237" s="287">
        <v>2623.8259799999996</v>
      </c>
      <c r="H237" s="287">
        <v>2830.8252599999996</v>
      </c>
      <c r="I237" s="287">
        <v>3115.9997999999996</v>
      </c>
      <c r="J237" s="287">
        <v>2757.0542399999999</v>
      </c>
      <c r="K237" s="287">
        <v>2555.5602599999997</v>
      </c>
      <c r="L237" s="287">
        <v>2436.6457799999998</v>
      </c>
      <c r="M237" s="287">
        <v>2095.31718</v>
      </c>
      <c r="N237" s="287">
        <v>2005.0302599999998</v>
      </c>
      <c r="O237" s="287">
        <v>1854.1850399999998</v>
      </c>
      <c r="P237" s="287">
        <f t="shared" si="47"/>
        <v>28744.272359999999</v>
      </c>
      <c r="Q237" s="287">
        <f t="shared" si="48"/>
        <v>3115.9997999999996</v>
      </c>
    </row>
    <row r="238" spans="1:21">
      <c r="A238" s="153">
        <v>10</v>
      </c>
      <c r="B238" s="29" t="s">
        <v>220</v>
      </c>
      <c r="C238" s="288" t="s">
        <v>73</v>
      </c>
      <c r="D238" s="287">
        <v>751371.6760199999</v>
      </c>
      <c r="E238" s="287">
        <v>739230.14811024594</v>
      </c>
      <c r="F238" s="287">
        <v>721073.98205115739</v>
      </c>
      <c r="G238" s="287">
        <v>884805.64304148569</v>
      </c>
      <c r="H238" s="287">
        <v>748510.26915768767</v>
      </c>
      <c r="I238" s="287">
        <v>795642.3552972239</v>
      </c>
      <c r="J238" s="287">
        <v>775940.60604941042</v>
      </c>
      <c r="K238" s="287">
        <v>758659.80608057021</v>
      </c>
      <c r="L238" s="287">
        <v>745688.80617715104</v>
      </c>
      <c r="M238" s="287">
        <v>768906.62983327371</v>
      </c>
      <c r="N238" s="287">
        <v>797889.95663999987</v>
      </c>
      <c r="O238" s="287">
        <v>756350.25327765255</v>
      </c>
      <c r="P238" s="287">
        <f t="shared" si="47"/>
        <v>9244070.1317358576</v>
      </c>
      <c r="Q238" s="287">
        <f t="shared" si="48"/>
        <v>884805.64304148569</v>
      </c>
    </row>
    <row r="239" spans="1:21">
      <c r="A239" s="153">
        <v>11</v>
      </c>
      <c r="B239" s="29" t="s">
        <v>219</v>
      </c>
      <c r="C239" s="288" t="s">
        <v>71</v>
      </c>
      <c r="D239" s="287">
        <v>556886.06044598017</v>
      </c>
      <c r="E239" s="287">
        <v>561123.45434331056</v>
      </c>
      <c r="F239" s="287">
        <v>547860.90946926153</v>
      </c>
      <c r="G239" s="287">
        <v>571368.5976962623</v>
      </c>
      <c r="H239" s="287">
        <v>551301.49974507</v>
      </c>
      <c r="I239" s="287">
        <v>651988.87529688817</v>
      </c>
      <c r="J239" s="287">
        <v>642858.52751215978</v>
      </c>
      <c r="K239" s="287">
        <v>645558.40436940547</v>
      </c>
      <c r="L239" s="287">
        <v>619318.05680377712</v>
      </c>
      <c r="M239" s="287">
        <v>580151.59021531988</v>
      </c>
      <c r="N239" s="287">
        <v>522905.31758729718</v>
      </c>
      <c r="O239" s="287">
        <v>532667.6192669021</v>
      </c>
      <c r="P239" s="282">
        <f t="shared" si="47"/>
        <v>6983988.9127516337</v>
      </c>
      <c r="Q239" s="282">
        <f t="shared" si="48"/>
        <v>651988.87529688817</v>
      </c>
    </row>
    <row r="240" spans="1:21">
      <c r="A240" s="153"/>
      <c r="B240" s="29" t="s">
        <v>218</v>
      </c>
      <c r="C240" s="288" t="s">
        <v>69</v>
      </c>
      <c r="D240" s="287">
        <v>3703.2232128936894</v>
      </c>
      <c r="E240" s="287">
        <v>4380.9780501224941</v>
      </c>
      <c r="F240" s="287">
        <v>4546.295748397336</v>
      </c>
      <c r="G240" s="287">
        <v>4677.1677442268019</v>
      </c>
      <c r="H240" s="287">
        <v>4695.4132500932083</v>
      </c>
      <c r="I240" s="287">
        <v>5000.5590801508179</v>
      </c>
      <c r="J240" s="287">
        <v>5888.1783095296505</v>
      </c>
      <c r="K240" s="287">
        <v>5601.4858895107545</v>
      </c>
      <c r="L240" s="287">
        <v>5397.5996993280114</v>
      </c>
      <c r="M240" s="287">
        <v>5245.1123589208173</v>
      </c>
      <c r="N240" s="287">
        <v>4113.20035209445</v>
      </c>
      <c r="O240" s="287">
        <v>4274.7739156604339</v>
      </c>
      <c r="P240" s="282">
        <f t="shared" si="47"/>
        <v>57523.987610928467</v>
      </c>
      <c r="Q240" s="282">
        <f t="shared" si="48"/>
        <v>5888.1783095296505</v>
      </c>
    </row>
    <row r="241" spans="1:17">
      <c r="A241" s="153">
        <v>12</v>
      </c>
      <c r="B241" s="29" t="s">
        <v>147</v>
      </c>
      <c r="C241" s="283" t="s">
        <v>231</v>
      </c>
      <c r="D241" s="287">
        <v>103925.37119999999</v>
      </c>
      <c r="E241" s="287">
        <v>103591.74239999999</v>
      </c>
      <c r="F241" s="287">
        <v>102257.22719999999</v>
      </c>
      <c r="G241" s="287">
        <v>105093.07199999999</v>
      </c>
      <c r="H241" s="287">
        <v>102257.22719999999</v>
      </c>
      <c r="I241" s="287">
        <v>105426.70079999999</v>
      </c>
      <c r="J241" s="287">
        <v>102882.7812</v>
      </c>
      <c r="K241" s="287">
        <v>102298.93079999999</v>
      </c>
      <c r="L241" s="287">
        <v>101131.23</v>
      </c>
      <c r="M241" s="287">
        <v>102048.7092</v>
      </c>
      <c r="N241" s="287">
        <v>102882.7812</v>
      </c>
      <c r="O241" s="287">
        <v>102048.7092</v>
      </c>
      <c r="P241" s="282">
        <f t="shared" si="47"/>
        <v>1235844.4823999999</v>
      </c>
      <c r="Q241" s="282">
        <f t="shared" si="48"/>
        <v>105426.70079999999</v>
      </c>
    </row>
    <row r="242" spans="1:17">
      <c r="A242" s="153">
        <v>13</v>
      </c>
      <c r="B242" s="29" t="s">
        <v>146</v>
      </c>
      <c r="C242" s="283" t="s">
        <v>231</v>
      </c>
      <c r="D242" s="300">
        <v>135626.36273999998</v>
      </c>
      <c r="E242" s="300">
        <v>129004.87364999999</v>
      </c>
      <c r="F242" s="300">
        <v>132189.98609999998</v>
      </c>
      <c r="G242" s="300">
        <v>131987.72363999998</v>
      </c>
      <c r="H242" s="300">
        <v>132943.77867</v>
      </c>
      <c r="I242" s="300">
        <v>138698.87547</v>
      </c>
      <c r="J242" s="300">
        <v>142978.70741999999</v>
      </c>
      <c r="K242" s="300">
        <v>143070.45533999999</v>
      </c>
      <c r="L242" s="300">
        <v>144536.33687999999</v>
      </c>
      <c r="M242" s="300">
        <v>134451.36380999998</v>
      </c>
      <c r="N242" s="300">
        <v>130316.45186999999</v>
      </c>
      <c r="O242" s="300">
        <v>134013.47600999998</v>
      </c>
      <c r="P242" s="298">
        <f t="shared" si="47"/>
        <v>1629818.3916000002</v>
      </c>
      <c r="Q242" s="298">
        <f t="shared" si="48"/>
        <v>144536.33687999999</v>
      </c>
    </row>
    <row r="243" spans="1:17">
      <c r="A243" s="153">
        <v>14</v>
      </c>
      <c r="B243" s="284" t="s">
        <v>68</v>
      </c>
      <c r="C243" s="153"/>
      <c r="D243" s="282">
        <f t="shared" ref="D243:Q243" si="49">SUM(D233:D242)</f>
        <v>3289041.3358988734</v>
      </c>
      <c r="E243" s="282">
        <f t="shared" si="49"/>
        <v>3257281.8055936787</v>
      </c>
      <c r="F243" s="282">
        <f t="shared" si="49"/>
        <v>3257856.9778088159</v>
      </c>
      <c r="G243" s="282">
        <f t="shared" si="49"/>
        <v>3504677.030101975</v>
      </c>
      <c r="H243" s="282">
        <f t="shared" si="49"/>
        <v>3385478.0132828509</v>
      </c>
      <c r="I243" s="282">
        <f t="shared" si="49"/>
        <v>3897788.3657442625</v>
      </c>
      <c r="J243" s="282">
        <f t="shared" si="49"/>
        <v>3769466.8547310997</v>
      </c>
      <c r="K243" s="282">
        <f t="shared" si="49"/>
        <v>3809135.6427394864</v>
      </c>
      <c r="L243" s="282">
        <f t="shared" si="49"/>
        <v>3655316.6753402562</v>
      </c>
      <c r="M243" s="282">
        <f t="shared" si="49"/>
        <v>3510691.7225975143</v>
      </c>
      <c r="N243" s="282">
        <f t="shared" si="49"/>
        <v>3260085.737909392</v>
      </c>
      <c r="O243" s="282">
        <f t="shared" si="49"/>
        <v>3207968.0167102148</v>
      </c>
      <c r="P243" s="282">
        <f t="shared" si="49"/>
        <v>41804788.178458415</v>
      </c>
      <c r="Q243" s="282">
        <f t="shared" si="49"/>
        <v>3997716.7341279029</v>
      </c>
    </row>
    <row r="244" spans="1:17">
      <c r="A244" s="153">
        <v>15</v>
      </c>
      <c r="B244" s="29"/>
      <c r="C244" s="153"/>
      <c r="D244" s="235"/>
      <c r="E244" s="235"/>
      <c r="F244" s="235"/>
      <c r="G244" s="235"/>
      <c r="H244" s="282"/>
      <c r="I244" s="235"/>
      <c r="J244" s="235"/>
      <c r="K244" s="235"/>
      <c r="L244" s="235"/>
      <c r="M244" s="235"/>
      <c r="N244" s="235"/>
      <c r="O244" s="153"/>
      <c r="P244" s="235"/>
      <c r="Q244" s="235"/>
    </row>
    <row r="245" spans="1:17">
      <c r="A245" s="153">
        <v>16</v>
      </c>
      <c r="B245" s="289" t="s">
        <v>67</v>
      </c>
      <c r="C245" s="153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5"/>
      <c r="O245" s="235"/>
      <c r="P245" s="235"/>
      <c r="Q245" s="235"/>
    </row>
    <row r="246" spans="1:17">
      <c r="A246" s="153">
        <v>17</v>
      </c>
      <c r="B246" s="29" t="s">
        <v>216</v>
      </c>
      <c r="C246" s="288" t="s">
        <v>65</v>
      </c>
      <c r="D246" s="287">
        <v>1003.06566</v>
      </c>
      <c r="E246" s="287">
        <v>1523.8670399999999</v>
      </c>
      <c r="F246" s="287">
        <v>6346.5098399999997</v>
      </c>
      <c r="G246" s="287">
        <v>37776.267540000001</v>
      </c>
      <c r="H246" s="287">
        <v>58580.975911479931</v>
      </c>
      <c r="I246" s="287">
        <v>140771.5996104131</v>
      </c>
      <c r="J246" s="287">
        <v>138317.71943673425</v>
      </c>
      <c r="K246" s="287">
        <v>138060.23835150254</v>
      </c>
      <c r="L246" s="287">
        <v>120786.68594453853</v>
      </c>
      <c r="M246" s="287">
        <v>24923.594159999997</v>
      </c>
      <c r="N246" s="287">
        <v>2757.0542399999999</v>
      </c>
      <c r="O246" s="287">
        <v>1219.9744799999999</v>
      </c>
      <c r="P246" s="282">
        <f>SUM(D246:O246)</f>
        <v>672067.55221466837</v>
      </c>
      <c r="Q246" s="282">
        <f>MAX(D246:O246)</f>
        <v>140771.5996104131</v>
      </c>
    </row>
    <row r="247" spans="1:17">
      <c r="A247" s="153"/>
      <c r="B247" s="29" t="s">
        <v>215</v>
      </c>
      <c r="C247" s="288" t="s">
        <v>63</v>
      </c>
      <c r="D247" s="287">
        <v>24.223319999999998</v>
      </c>
      <c r="E247" s="287">
        <v>47.345579999999998</v>
      </c>
      <c r="F247" s="287">
        <v>75.973140000000001</v>
      </c>
      <c r="G247" s="287">
        <v>97.994339999999994</v>
      </c>
      <c r="H247" s="287">
        <v>549.42894000000001</v>
      </c>
      <c r="I247" s="287">
        <v>649.31898988709997</v>
      </c>
      <c r="J247" s="287">
        <v>1118.601057331045</v>
      </c>
      <c r="K247" s="287">
        <v>1186.1632179302794</v>
      </c>
      <c r="L247" s="287">
        <v>1244.1508613989658</v>
      </c>
      <c r="M247" s="287">
        <v>329.21693999999997</v>
      </c>
      <c r="N247" s="287">
        <v>2.2021199999999999</v>
      </c>
      <c r="O247" s="287">
        <v>0</v>
      </c>
      <c r="P247" s="282">
        <f>SUM(D247:O247)</f>
        <v>5324.618506547391</v>
      </c>
      <c r="Q247" s="282">
        <f>MAX(D247:O247)</f>
        <v>1244.1508613989658</v>
      </c>
    </row>
    <row r="248" spans="1:17">
      <c r="A248" s="153">
        <v>18</v>
      </c>
      <c r="B248" s="29"/>
      <c r="C248" s="283"/>
      <c r="D248" s="235"/>
      <c r="E248" s="235"/>
      <c r="F248" s="235"/>
      <c r="G248" s="235"/>
      <c r="H248" s="235"/>
      <c r="I248" s="235"/>
      <c r="J248" s="235"/>
      <c r="K248" s="235"/>
      <c r="L248" s="235"/>
      <c r="M248" s="235"/>
      <c r="N248" s="235"/>
      <c r="O248" s="235"/>
      <c r="P248" s="235"/>
      <c r="Q248" s="235"/>
    </row>
    <row r="249" spans="1:17">
      <c r="A249" s="153">
        <v>19</v>
      </c>
      <c r="B249" s="289" t="s">
        <v>62</v>
      </c>
      <c r="C249" s="283"/>
      <c r="D249" s="287"/>
      <c r="E249" s="287"/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35"/>
      <c r="Q249" s="235"/>
    </row>
    <row r="250" spans="1:17">
      <c r="A250" s="153">
        <v>20</v>
      </c>
      <c r="B250" s="29" t="s">
        <v>214</v>
      </c>
      <c r="C250" s="288" t="s">
        <v>212</v>
      </c>
      <c r="D250" s="287">
        <v>3099.4838999999997</v>
      </c>
      <c r="E250" s="287">
        <v>3665.4287399999998</v>
      </c>
      <c r="F250" s="287">
        <v>3648.91284</v>
      </c>
      <c r="G250" s="287">
        <v>4263.3043199999993</v>
      </c>
      <c r="H250" s="287">
        <v>4609.0371599999999</v>
      </c>
      <c r="I250" s="287">
        <v>5053.8653999999997</v>
      </c>
      <c r="J250" s="287">
        <v>4458.1919399999997</v>
      </c>
      <c r="K250" s="287">
        <v>4137.7834800000001</v>
      </c>
      <c r="L250" s="287">
        <v>3937.3905599999998</v>
      </c>
      <c r="M250" s="287">
        <v>3412.1849399999996</v>
      </c>
      <c r="N250" s="287">
        <v>3229.4089799999997</v>
      </c>
      <c r="O250" s="287">
        <v>2997.0853199999997</v>
      </c>
      <c r="P250" s="282">
        <f>SUM(D250:O250)</f>
        <v>46512.077579999997</v>
      </c>
      <c r="Q250" s="282">
        <f>MAX(D250:O250)</f>
        <v>5053.8653999999997</v>
      </c>
    </row>
    <row r="251" spans="1:17">
      <c r="A251" s="153">
        <v>21</v>
      </c>
      <c r="B251" s="29" t="s">
        <v>213</v>
      </c>
      <c r="C251" s="288" t="s">
        <v>212</v>
      </c>
      <c r="D251" s="287">
        <v>11577.135276841602</v>
      </c>
      <c r="E251" s="287">
        <v>13738.175737372987</v>
      </c>
      <c r="F251" s="287">
        <v>13740.483102432499</v>
      </c>
      <c r="G251" s="287">
        <v>16120.990111548248</v>
      </c>
      <c r="H251" s="287">
        <v>17392.07345244347</v>
      </c>
      <c r="I251" s="287">
        <v>19101.949054033754</v>
      </c>
      <c r="J251" s="287">
        <v>16858.435318335913</v>
      </c>
      <c r="K251" s="287">
        <v>15697.710381438381</v>
      </c>
      <c r="L251" s="287">
        <v>15084.867990801749</v>
      </c>
      <c r="M251" s="287">
        <v>12961.064591392962</v>
      </c>
      <c r="N251" s="287">
        <v>12278.956980057997</v>
      </c>
      <c r="O251" s="287">
        <v>11405.072477125335</v>
      </c>
      <c r="P251" s="282">
        <f>SUM(D251:O251)</f>
        <v>175956.91447382487</v>
      </c>
      <c r="Q251" s="282">
        <f>MAX(D251:O251)</f>
        <v>19101.949054033754</v>
      </c>
    </row>
    <row r="252" spans="1:17">
      <c r="A252" s="153">
        <v>22</v>
      </c>
      <c r="B252" s="29" t="s">
        <v>211</v>
      </c>
      <c r="C252" s="286">
        <v>15</v>
      </c>
      <c r="D252" s="287">
        <v>952.41689999999994</v>
      </c>
      <c r="E252" s="287">
        <v>935.90099999999995</v>
      </c>
      <c r="F252" s="287">
        <v>827.99712</v>
      </c>
      <c r="G252" s="287">
        <v>825.79499999999996</v>
      </c>
      <c r="H252" s="287">
        <v>794.96531999999991</v>
      </c>
      <c r="I252" s="287">
        <v>839.00771999999995</v>
      </c>
      <c r="J252" s="287">
        <v>833.50241999999992</v>
      </c>
      <c r="K252" s="287">
        <v>830.19923999999992</v>
      </c>
      <c r="L252" s="287">
        <v>846.71513999999991</v>
      </c>
      <c r="M252" s="287">
        <v>810.38015999999993</v>
      </c>
      <c r="N252" s="287">
        <v>877.54481999999996</v>
      </c>
      <c r="O252" s="287">
        <v>1009.67202</v>
      </c>
      <c r="P252" s="282">
        <f>SUM(D252:O252)</f>
        <v>10384.09686</v>
      </c>
      <c r="Q252" s="282">
        <f>MAX(D252:O252)</f>
        <v>1009.67202</v>
      </c>
    </row>
    <row r="253" spans="1:17">
      <c r="A253" s="153">
        <v>23</v>
      </c>
      <c r="B253" s="29" t="s">
        <v>210</v>
      </c>
      <c r="C253" s="286">
        <v>15</v>
      </c>
      <c r="D253" s="300">
        <v>4453.1972631583958</v>
      </c>
      <c r="E253" s="300">
        <v>4606.5849226270111</v>
      </c>
      <c r="F253" s="300">
        <v>4192.4811175674995</v>
      </c>
      <c r="G253" s="300">
        <v>4683.5385884517509</v>
      </c>
      <c r="H253" s="300">
        <v>5467.0332075565275</v>
      </c>
      <c r="I253" s="300">
        <v>5936.1553459662427</v>
      </c>
      <c r="J253" s="300">
        <v>5191.3922416640871</v>
      </c>
      <c r="K253" s="300">
        <v>4584.9158785616173</v>
      </c>
      <c r="L253" s="300">
        <v>4510.6968291982503</v>
      </c>
      <c r="M253" s="300">
        <v>4322.274228607037</v>
      </c>
      <c r="N253" s="300">
        <v>4241.347259942002</v>
      </c>
      <c r="O253" s="300">
        <v>4316.963262874664</v>
      </c>
      <c r="P253" s="299">
        <f>SUM(D253:O253)</f>
        <v>56506.580146175082</v>
      </c>
      <c r="Q253" s="298">
        <f>MAX(D253:O253)</f>
        <v>5936.1553459662427</v>
      </c>
    </row>
    <row r="254" spans="1:17">
      <c r="A254" s="153">
        <v>24</v>
      </c>
      <c r="B254" s="284" t="s">
        <v>209</v>
      </c>
      <c r="C254" s="283"/>
      <c r="D254" s="282">
        <f t="shared" ref="D254:Q254" si="50">SUM(D250:D253)</f>
        <v>20082.233339999999</v>
      </c>
      <c r="E254" s="282">
        <f t="shared" si="50"/>
        <v>22946.090400000001</v>
      </c>
      <c r="F254" s="282">
        <f t="shared" si="50"/>
        <v>22409.874179999999</v>
      </c>
      <c r="G254" s="282">
        <f t="shared" si="50"/>
        <v>25893.628019999996</v>
      </c>
      <c r="H254" s="282">
        <f t="shared" si="50"/>
        <v>28263.109139999997</v>
      </c>
      <c r="I254" s="282">
        <f t="shared" si="50"/>
        <v>30930.977519999997</v>
      </c>
      <c r="J254" s="282">
        <f t="shared" si="50"/>
        <v>27341.521919999999</v>
      </c>
      <c r="K254" s="282">
        <f t="shared" si="50"/>
        <v>25250.608979999997</v>
      </c>
      <c r="L254" s="282">
        <f t="shared" si="50"/>
        <v>24379.67052</v>
      </c>
      <c r="M254" s="282">
        <f t="shared" si="50"/>
        <v>21505.903919999997</v>
      </c>
      <c r="N254" s="282">
        <f t="shared" si="50"/>
        <v>20627.258040000001</v>
      </c>
      <c r="O254" s="282">
        <f t="shared" si="50"/>
        <v>19728.793079999999</v>
      </c>
      <c r="P254" s="282">
        <f t="shared" si="50"/>
        <v>289359.66905999999</v>
      </c>
      <c r="Q254" s="282">
        <f t="shared" si="50"/>
        <v>31101.641819999993</v>
      </c>
    </row>
    <row r="255" spans="1:17">
      <c r="A255" s="153">
        <v>25</v>
      </c>
      <c r="B255" s="29"/>
      <c r="C255" s="153"/>
      <c r="D255" s="194"/>
      <c r="E255" s="194"/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</row>
    <row r="256" spans="1:17">
      <c r="A256" s="153">
        <v>26</v>
      </c>
      <c r="B256" s="29"/>
      <c r="C256" s="153"/>
      <c r="D256" s="297"/>
      <c r="E256" s="297"/>
      <c r="F256" s="297"/>
      <c r="G256" s="297"/>
      <c r="H256" s="297"/>
      <c r="I256" s="297"/>
      <c r="J256" s="297"/>
      <c r="K256" s="297"/>
      <c r="L256" s="297"/>
      <c r="M256" s="297"/>
      <c r="N256" s="297"/>
      <c r="O256" s="297"/>
      <c r="P256" s="297"/>
      <c r="Q256" s="297"/>
    </row>
    <row r="257" spans="1:17" ht="15.75" thickBot="1">
      <c r="A257" s="153">
        <v>27</v>
      </c>
      <c r="B257" s="200" t="s">
        <v>475</v>
      </c>
      <c r="C257" s="153"/>
      <c r="D257" s="195">
        <f t="shared" ref="D257:Q257" si="51">D230+D243+D246+D247+D254</f>
        <v>8291170.7069508107</v>
      </c>
      <c r="E257" s="195">
        <f t="shared" si="51"/>
        <v>7965129.2377528548</v>
      </c>
      <c r="F257" s="195">
        <f t="shared" si="51"/>
        <v>7955957.6397188911</v>
      </c>
      <c r="G257" s="195">
        <f t="shared" si="51"/>
        <v>8293053.0976215834</v>
      </c>
      <c r="H257" s="195">
        <f t="shared" si="51"/>
        <v>8435039.5194405708</v>
      </c>
      <c r="I257" s="195">
        <f t="shared" si="51"/>
        <v>9908185.0733220987</v>
      </c>
      <c r="J257" s="195">
        <f t="shared" si="51"/>
        <v>9858822.2913915571</v>
      </c>
      <c r="K257" s="195">
        <f t="shared" si="51"/>
        <v>9822429.108805446</v>
      </c>
      <c r="L257" s="195">
        <f t="shared" si="51"/>
        <v>9309526.1563519351</v>
      </c>
      <c r="M257" s="195">
        <f t="shared" si="51"/>
        <v>8503671.9395070188</v>
      </c>
      <c r="N257" s="195">
        <f t="shared" si="51"/>
        <v>8188798.2864017189</v>
      </c>
      <c r="O257" s="195">
        <f t="shared" si="51"/>
        <v>8442759.0769084524</v>
      </c>
      <c r="P257" s="195">
        <f t="shared" si="51"/>
        <v>104974542.13417295</v>
      </c>
      <c r="Q257" s="195">
        <f t="shared" si="51"/>
        <v>10112450.196844891</v>
      </c>
    </row>
    <row r="258" spans="1:17" ht="15.75" thickTop="1">
      <c r="A258" s="153"/>
      <c r="B258" s="234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235"/>
      <c r="Q258" s="235"/>
    </row>
    <row r="259" spans="1:17">
      <c r="A259" s="153"/>
      <c r="B259" s="234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>
      <c r="A260" s="153"/>
      <c r="B260" s="234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235"/>
      <c r="Q260" s="235"/>
    </row>
    <row r="261" spans="1:17">
      <c r="A261" s="236"/>
      <c r="B261" s="202"/>
      <c r="C261" s="153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</row>
    <row r="262" spans="1:17">
      <c r="A262" s="236"/>
      <c r="B262" s="202"/>
      <c r="C262" s="153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</row>
    <row r="263" spans="1:17">
      <c r="A263" s="236"/>
      <c r="B263" s="178" t="s">
        <v>474</v>
      </c>
      <c r="C263" s="296"/>
      <c r="D263" s="172"/>
      <c r="E263" s="178"/>
      <c r="F263" s="178"/>
      <c r="G263" s="178"/>
      <c r="H263" s="178"/>
      <c r="I263" s="178"/>
      <c r="J263" s="178"/>
      <c r="K263" s="178"/>
      <c r="L263" s="178"/>
      <c r="M263" s="178"/>
      <c r="N263" s="178"/>
      <c r="O263" s="172"/>
      <c r="P263" s="178"/>
      <c r="Q263" s="178"/>
    </row>
    <row r="264" spans="1:17">
      <c r="A264" s="236"/>
      <c r="B264" s="178" t="s">
        <v>99</v>
      </c>
      <c r="C264" s="296"/>
      <c r="D264" s="172"/>
      <c r="E264" s="178"/>
      <c r="F264" s="178"/>
      <c r="G264" s="178"/>
      <c r="H264" s="178"/>
      <c r="I264" s="178"/>
      <c r="J264" s="178"/>
      <c r="K264" s="178"/>
      <c r="L264" s="178"/>
      <c r="M264" s="178"/>
      <c r="N264" s="178"/>
      <c r="O264" s="172"/>
      <c r="P264" s="178"/>
      <c r="Q264" s="178"/>
    </row>
    <row r="265" spans="1:17">
      <c r="A265" s="236"/>
      <c r="B265" s="178" t="s">
        <v>475</v>
      </c>
      <c r="C265" s="296"/>
      <c r="D265" s="172"/>
      <c r="E265" s="172"/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</row>
    <row r="266" spans="1:17">
      <c r="A266" s="236"/>
      <c r="B266" s="178" t="s">
        <v>476</v>
      </c>
      <c r="C266" s="296"/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</row>
    <row r="267" spans="1:17">
      <c r="A267" s="236"/>
      <c r="B267" s="178" t="s">
        <v>477</v>
      </c>
      <c r="C267" s="296"/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</row>
    <row r="268" spans="1:17">
      <c r="A268" s="236"/>
      <c r="B268" s="178" t="s">
        <v>230</v>
      </c>
      <c r="C268" s="296"/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</row>
    <row r="269" spans="1:17">
      <c r="A269" s="153"/>
      <c r="B269" s="172"/>
      <c r="C269" s="296"/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</row>
    <row r="270" spans="1:17">
      <c r="A270" s="153"/>
      <c r="B270" s="172"/>
      <c r="C270" s="296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</row>
    <row r="271" spans="1:17">
      <c r="A271" s="153"/>
      <c r="B271" s="171" t="s">
        <v>132</v>
      </c>
      <c r="C271" s="171" t="s">
        <v>131</v>
      </c>
      <c r="D271" s="171" t="s">
        <v>130</v>
      </c>
      <c r="E271" s="171" t="s">
        <v>129</v>
      </c>
      <c r="F271" s="171" t="s">
        <v>128</v>
      </c>
      <c r="G271" s="171" t="s">
        <v>127</v>
      </c>
      <c r="H271" s="171" t="s">
        <v>126</v>
      </c>
      <c r="I271" s="171" t="s">
        <v>125</v>
      </c>
      <c r="J271" s="171" t="s">
        <v>124</v>
      </c>
      <c r="K271" s="171" t="s">
        <v>123</v>
      </c>
      <c r="L271" s="171" t="s">
        <v>122</v>
      </c>
      <c r="M271" s="171" t="s">
        <v>121</v>
      </c>
      <c r="N271" s="171" t="s">
        <v>120</v>
      </c>
      <c r="O271" s="171" t="s">
        <v>119</v>
      </c>
      <c r="P271" s="171" t="s">
        <v>118</v>
      </c>
      <c r="Q271" s="171"/>
    </row>
    <row r="272" spans="1:17">
      <c r="A272" s="153"/>
      <c r="B272" s="29"/>
      <c r="C272" s="153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</row>
    <row r="273" spans="1:17">
      <c r="A273" s="153"/>
      <c r="B273" s="29"/>
      <c r="C273" s="283" t="s">
        <v>159</v>
      </c>
      <c r="D273" s="29"/>
      <c r="E273" s="29"/>
      <c r="F273" s="29"/>
      <c r="G273" s="29"/>
      <c r="H273" s="29"/>
      <c r="I273" s="52"/>
      <c r="J273" s="52"/>
      <c r="K273" s="52"/>
      <c r="L273" s="52"/>
      <c r="M273" s="52"/>
      <c r="N273" s="52"/>
      <c r="O273" s="29"/>
      <c r="P273" s="295" t="s">
        <v>15</v>
      </c>
      <c r="Q273" s="29"/>
    </row>
    <row r="274" spans="1:17">
      <c r="A274" s="153"/>
      <c r="B274" s="294" t="s">
        <v>114</v>
      </c>
      <c r="C274" s="293" t="s">
        <v>229</v>
      </c>
      <c r="D274" s="292">
        <f t="shared" ref="D274:O274" si="52">D$168</f>
        <v>42005</v>
      </c>
      <c r="E274" s="292">
        <f t="shared" si="52"/>
        <v>42036</v>
      </c>
      <c r="F274" s="292">
        <f t="shared" si="52"/>
        <v>42067</v>
      </c>
      <c r="G274" s="292">
        <f t="shared" si="52"/>
        <v>42098</v>
      </c>
      <c r="H274" s="292">
        <f t="shared" si="52"/>
        <v>42129</v>
      </c>
      <c r="I274" s="292">
        <f t="shared" si="52"/>
        <v>42160</v>
      </c>
      <c r="J274" s="292">
        <f t="shared" si="52"/>
        <v>42191</v>
      </c>
      <c r="K274" s="292">
        <f t="shared" si="52"/>
        <v>42222</v>
      </c>
      <c r="L274" s="292">
        <f t="shared" si="52"/>
        <v>42253</v>
      </c>
      <c r="M274" s="292">
        <f t="shared" si="52"/>
        <v>42284</v>
      </c>
      <c r="N274" s="292">
        <f t="shared" si="52"/>
        <v>42315</v>
      </c>
      <c r="O274" s="292">
        <f t="shared" si="52"/>
        <v>42346</v>
      </c>
      <c r="P274" s="170" t="s">
        <v>228</v>
      </c>
      <c r="Q274" s="29"/>
    </row>
    <row r="275" spans="1:17">
      <c r="A275" s="153"/>
      <c r="B275" s="29"/>
      <c r="C275" s="153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</row>
    <row r="276" spans="1:17">
      <c r="A276" s="153">
        <v>1</v>
      </c>
      <c r="B276" s="289" t="s">
        <v>96</v>
      </c>
      <c r="C276" s="153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</row>
    <row r="277" spans="1:17">
      <c r="A277" s="153">
        <v>2</v>
      </c>
      <c r="B277" s="29" t="s">
        <v>227</v>
      </c>
      <c r="C277" s="288" t="s">
        <v>94</v>
      </c>
      <c r="D277" s="342">
        <v>4493566.3864576044</v>
      </c>
      <c r="E277" s="342">
        <v>4228201.7104836851</v>
      </c>
      <c r="F277" s="342">
        <v>4215454.8393796813</v>
      </c>
      <c r="G277" s="342">
        <v>4264042.1785404868</v>
      </c>
      <c r="H277" s="342">
        <v>4478435.804354215</v>
      </c>
      <c r="I277" s="342">
        <v>5273464.2928262493</v>
      </c>
      <c r="J277" s="342">
        <v>5346913.8624720871</v>
      </c>
      <c r="K277" s="342">
        <v>5277152.8533582687</v>
      </c>
      <c r="L277" s="342">
        <v>4968748.4417203916</v>
      </c>
      <c r="M277" s="342">
        <v>4453960.0232203854</v>
      </c>
      <c r="N277" s="342">
        <v>4412151.1904003397</v>
      </c>
      <c r="O277" s="342">
        <v>4686292.2773205629</v>
      </c>
      <c r="P277" s="282">
        <f>SUM(D277:O277)</f>
        <v>56098383.860533953</v>
      </c>
      <c r="Q277" s="29"/>
    </row>
    <row r="278" spans="1:17">
      <c r="A278" s="153">
        <v>3</v>
      </c>
      <c r="B278" s="29" t="s">
        <v>226</v>
      </c>
      <c r="C278" s="288" t="s">
        <v>92</v>
      </c>
      <c r="D278" s="342">
        <v>29768.138792553276</v>
      </c>
      <c r="E278" s="342">
        <v>24700.331929239997</v>
      </c>
      <c r="F278" s="342">
        <v>24657.033079653356</v>
      </c>
      <c r="G278" s="342">
        <v>26218.236368426693</v>
      </c>
      <c r="H278" s="342">
        <v>27527.16842314669</v>
      </c>
      <c r="I278" s="342">
        <v>27914.775487499999</v>
      </c>
      <c r="J278" s="342">
        <v>31348.207974929996</v>
      </c>
      <c r="K278" s="342">
        <v>34143.027099223305</v>
      </c>
      <c r="L278" s="342">
        <v>32888.165463360026</v>
      </c>
      <c r="M278" s="342">
        <v>37726.096418419998</v>
      </c>
      <c r="N278" s="342">
        <v>42441.022532950003</v>
      </c>
      <c r="O278" s="342">
        <v>48530.251313879999</v>
      </c>
      <c r="P278" s="282">
        <f>SUM(D278:O278)</f>
        <v>387862.45488328335</v>
      </c>
      <c r="Q278" s="29"/>
    </row>
    <row r="279" spans="1:17">
      <c r="A279" s="153">
        <v>4</v>
      </c>
      <c r="B279" s="29" t="s">
        <v>221</v>
      </c>
      <c r="C279" s="288" t="s">
        <v>212</v>
      </c>
      <c r="D279" s="309">
        <v>506</v>
      </c>
      <c r="E279" s="309">
        <v>572</v>
      </c>
      <c r="F279" s="309">
        <v>591</v>
      </c>
      <c r="G279" s="309">
        <v>703</v>
      </c>
      <c r="H279" s="309">
        <v>756</v>
      </c>
      <c r="I279" s="348">
        <v>825</v>
      </c>
      <c r="J279" s="348">
        <v>716</v>
      </c>
      <c r="K279" s="348">
        <v>673</v>
      </c>
      <c r="L279" s="348">
        <v>633</v>
      </c>
      <c r="M279" s="348">
        <v>550</v>
      </c>
      <c r="N279" s="348">
        <v>502</v>
      </c>
      <c r="O279" s="309">
        <v>471</v>
      </c>
      <c r="P279" s="282">
        <f>SUM(D279:O279)</f>
        <v>7498</v>
      </c>
      <c r="Q279" s="29"/>
    </row>
    <row r="280" spans="1:17">
      <c r="A280" s="153">
        <v>5</v>
      </c>
      <c r="B280" s="284" t="s">
        <v>87</v>
      </c>
      <c r="C280" s="153"/>
      <c r="D280" s="282">
        <f t="shared" ref="D280:O280" si="53">SUM(D277:D279)</f>
        <v>4523840.5252501573</v>
      </c>
      <c r="E280" s="282">
        <f t="shared" si="53"/>
        <v>4253474.0424129255</v>
      </c>
      <c r="F280" s="282">
        <f t="shared" si="53"/>
        <v>4240702.8724593343</v>
      </c>
      <c r="G280" s="282">
        <f t="shared" si="53"/>
        <v>4290963.4149089139</v>
      </c>
      <c r="H280" s="282">
        <f t="shared" si="53"/>
        <v>4506718.972777362</v>
      </c>
      <c r="I280" s="282">
        <f t="shared" si="53"/>
        <v>5302204.0683137495</v>
      </c>
      <c r="J280" s="282">
        <f t="shared" si="53"/>
        <v>5378978.0704470174</v>
      </c>
      <c r="K280" s="282">
        <f t="shared" si="53"/>
        <v>5311968.8804574916</v>
      </c>
      <c r="L280" s="282">
        <f t="shared" si="53"/>
        <v>5002269.6071837517</v>
      </c>
      <c r="M280" s="282">
        <f t="shared" si="53"/>
        <v>4492236.1196388053</v>
      </c>
      <c r="N280" s="282">
        <f t="shared" si="53"/>
        <v>4455094.2129332898</v>
      </c>
      <c r="O280" s="282">
        <f t="shared" si="53"/>
        <v>4735293.5286344429</v>
      </c>
      <c r="P280" s="282">
        <f>SUM(D280:O280)</f>
        <v>56493744.315417252</v>
      </c>
      <c r="Q280" s="29"/>
    </row>
    <row r="281" spans="1:17">
      <c r="A281" s="153">
        <v>6</v>
      </c>
      <c r="B281" s="29"/>
      <c r="C281" s="153"/>
      <c r="D281" s="282"/>
      <c r="E281" s="282"/>
      <c r="F281" s="235"/>
      <c r="G281" s="235"/>
      <c r="H281" s="235"/>
      <c r="I281" s="235"/>
      <c r="J281" s="235"/>
      <c r="K281" s="235"/>
      <c r="L281" s="235"/>
      <c r="M281" s="235"/>
      <c r="N281" s="235"/>
      <c r="O281" s="235"/>
      <c r="P281" s="235"/>
      <c r="Q281" s="29"/>
    </row>
    <row r="282" spans="1:17">
      <c r="A282" s="153">
        <v>7</v>
      </c>
      <c r="B282" s="289" t="s">
        <v>86</v>
      </c>
      <c r="C282" s="153"/>
      <c r="D282" s="235"/>
      <c r="E282" s="235"/>
      <c r="F282" s="235"/>
      <c r="G282" s="235"/>
      <c r="H282" s="235"/>
      <c r="I282" s="235"/>
      <c r="J282" s="235"/>
      <c r="K282" s="235"/>
      <c r="L282" s="235"/>
      <c r="M282" s="291"/>
      <c r="N282" s="235"/>
      <c r="O282" s="235"/>
      <c r="P282" s="235"/>
      <c r="Q282" s="29"/>
    </row>
    <row r="283" spans="1:17">
      <c r="A283" s="153">
        <v>8</v>
      </c>
      <c r="B283" s="29" t="s">
        <v>225</v>
      </c>
      <c r="C283" s="288" t="s">
        <v>83</v>
      </c>
      <c r="D283" s="304">
        <v>1197781.8029566621</v>
      </c>
      <c r="E283" s="304">
        <v>1202085.2449144046</v>
      </c>
      <c r="F283" s="304">
        <v>1219544.0892881919</v>
      </c>
      <c r="G283" s="304">
        <v>1264411.2942647371</v>
      </c>
      <c r="H283" s="304">
        <v>1308659.0131213018</v>
      </c>
      <c r="I283" s="304">
        <v>1559394.5180341743</v>
      </c>
      <c r="J283" s="304">
        <v>1516195.2404300787</v>
      </c>
      <c r="K283" s="304">
        <v>1555945.1678535279</v>
      </c>
      <c r="L283" s="304">
        <v>1452206.4264187147</v>
      </c>
      <c r="M283" s="304">
        <v>1350626.0556058714</v>
      </c>
      <c r="N283" s="304">
        <v>1173851.0956651152</v>
      </c>
      <c r="O283" s="304">
        <v>1159036.8974887258</v>
      </c>
      <c r="P283" s="282">
        <f t="shared" ref="P283:P293" si="54">SUM(D283:O283)</f>
        <v>15959736.846041506</v>
      </c>
      <c r="Q283" s="29"/>
    </row>
    <row r="284" spans="1:17">
      <c r="A284" s="153">
        <v>9</v>
      </c>
      <c r="B284" s="29" t="s">
        <v>224</v>
      </c>
      <c r="C284" s="288" t="s">
        <v>43</v>
      </c>
      <c r="D284" s="304">
        <v>20952.105640226582</v>
      </c>
      <c r="E284" s="304">
        <v>22109.802408248503</v>
      </c>
      <c r="F284" s="304">
        <v>21443.00699619123</v>
      </c>
      <c r="G284" s="304">
        <v>22505.421971296637</v>
      </c>
      <c r="H284" s="304">
        <v>23256.766452268585</v>
      </c>
      <c r="I284" s="304">
        <v>24186.833299018996</v>
      </c>
      <c r="J284" s="304">
        <v>25756.897171632707</v>
      </c>
      <c r="K284" s="304">
        <v>27858.644704871291</v>
      </c>
      <c r="L284" s="304">
        <v>26186.008207551284</v>
      </c>
      <c r="M284" s="304">
        <v>27809.000659589325</v>
      </c>
      <c r="N284" s="304">
        <v>25661.751706140116</v>
      </c>
      <c r="O284" s="304">
        <v>25621.639416524773</v>
      </c>
      <c r="P284" s="282">
        <f t="shared" si="54"/>
        <v>293347.87863356003</v>
      </c>
      <c r="Q284" s="29"/>
    </row>
    <row r="285" spans="1:17">
      <c r="A285" s="153">
        <v>10</v>
      </c>
      <c r="B285" s="29" t="s">
        <v>223</v>
      </c>
      <c r="C285" s="288" t="s">
        <v>78</v>
      </c>
      <c r="D285" s="304">
        <v>351194.0629438</v>
      </c>
      <c r="E285" s="304">
        <v>329803.10716239997</v>
      </c>
      <c r="F285" s="304">
        <v>339858.90707840002</v>
      </c>
      <c r="G285" s="304">
        <v>346441.49963560002</v>
      </c>
      <c r="H285" s="304">
        <v>336684.27422999998</v>
      </c>
      <c r="I285" s="304">
        <v>407399.98203070002</v>
      </c>
      <c r="J285" s="304">
        <v>356461.9921188</v>
      </c>
      <c r="K285" s="304">
        <v>365072.98557970003</v>
      </c>
      <c r="L285" s="304">
        <v>367460.23423279996</v>
      </c>
      <c r="M285" s="304">
        <v>359925.65534150001</v>
      </c>
      <c r="N285" s="304">
        <v>340895.49820159998</v>
      </c>
      <c r="O285" s="304">
        <v>334745.56875119999</v>
      </c>
      <c r="P285" s="282">
        <f t="shared" si="54"/>
        <v>4235943.7673065001</v>
      </c>
      <c r="Q285" s="29"/>
    </row>
    <row r="286" spans="1:17">
      <c r="A286" s="153">
        <v>11</v>
      </c>
      <c r="B286" s="29" t="s">
        <v>222</v>
      </c>
      <c r="C286" s="288" t="s">
        <v>75</v>
      </c>
      <c r="D286" s="304">
        <v>12804.864</v>
      </c>
      <c r="E286" s="304">
        <v>12172.335999999999</v>
      </c>
      <c r="F286" s="304">
        <v>12737.888000000001</v>
      </c>
      <c r="G286" s="304">
        <v>11638.16</v>
      </c>
      <c r="H286" s="304">
        <v>11614.944</v>
      </c>
      <c r="I286" s="304">
        <v>12917.343999999999</v>
      </c>
      <c r="J286" s="304">
        <v>12392.191999999999</v>
      </c>
      <c r="K286" s="304">
        <v>12260.24</v>
      </c>
      <c r="L286" s="304">
        <v>11042.672</v>
      </c>
      <c r="M286" s="304">
        <v>10163.36</v>
      </c>
      <c r="N286" s="304">
        <v>9746.32</v>
      </c>
      <c r="O286" s="304">
        <v>9566.0159999999996</v>
      </c>
      <c r="P286" s="282">
        <f t="shared" si="54"/>
        <v>139056.33600000001</v>
      </c>
      <c r="Q286" s="29"/>
    </row>
    <row r="287" spans="1:17">
      <c r="A287" s="153">
        <v>12</v>
      </c>
      <c r="B287" s="29" t="s">
        <v>221</v>
      </c>
      <c r="C287" s="288" t="s">
        <v>212</v>
      </c>
      <c r="D287" s="345">
        <v>1738</v>
      </c>
      <c r="E287" s="345">
        <v>2084</v>
      </c>
      <c r="F287" s="345">
        <v>2054</v>
      </c>
      <c r="G287" s="345">
        <v>2383</v>
      </c>
      <c r="H287" s="345">
        <v>2571</v>
      </c>
      <c r="I287" s="345">
        <v>2830</v>
      </c>
      <c r="J287" s="345">
        <v>2504</v>
      </c>
      <c r="K287" s="345">
        <v>2321</v>
      </c>
      <c r="L287" s="345">
        <v>2213</v>
      </c>
      <c r="M287" s="345">
        <v>1903</v>
      </c>
      <c r="N287" s="345">
        <v>1821</v>
      </c>
      <c r="O287" s="345">
        <v>1684</v>
      </c>
      <c r="P287" s="282">
        <f t="shared" si="54"/>
        <v>26106</v>
      </c>
      <c r="Q287" s="29"/>
    </row>
    <row r="288" spans="1:17">
      <c r="A288" s="153">
        <v>13</v>
      </c>
      <c r="B288" s="29" t="s">
        <v>220</v>
      </c>
      <c r="C288" s="288" t="s">
        <v>73</v>
      </c>
      <c r="D288" s="345">
        <v>720678</v>
      </c>
      <c r="E288" s="345">
        <v>709032.45581700001</v>
      </c>
      <c r="F288" s="345">
        <v>691617.97259820008</v>
      </c>
      <c r="G288" s="345">
        <v>848661.16406400001</v>
      </c>
      <c r="H288" s="345">
        <v>717933.48215279996</v>
      </c>
      <c r="I288" s="345">
        <v>763140.21360000002</v>
      </c>
      <c r="J288" s="345">
        <v>744243.28456000006</v>
      </c>
      <c r="K288" s="345">
        <v>727668.40855999989</v>
      </c>
      <c r="L288" s="345">
        <v>715227.27647220006</v>
      </c>
      <c r="M288" s="345">
        <v>737496.6476115</v>
      </c>
      <c r="N288" s="345">
        <v>765296</v>
      </c>
      <c r="O288" s="345">
        <v>725453.20142880001</v>
      </c>
      <c r="P288" s="282">
        <f t="shared" si="54"/>
        <v>8866448.1068645008</v>
      </c>
      <c r="Q288" s="29"/>
    </row>
    <row r="289" spans="1:17">
      <c r="A289" s="153">
        <v>14</v>
      </c>
      <c r="B289" s="29" t="s">
        <v>219</v>
      </c>
      <c r="C289" s="288" t="s">
        <v>71</v>
      </c>
      <c r="D289" s="345">
        <v>505772.67401048099</v>
      </c>
      <c r="E289" s="345">
        <v>509621.14175731619</v>
      </c>
      <c r="F289" s="345">
        <v>497575.89002348791</v>
      </c>
      <c r="G289" s="345">
        <v>518925.9419979495</v>
      </c>
      <c r="H289" s="345">
        <v>500700.68819598388</v>
      </c>
      <c r="I289" s="345">
        <v>592146.54541704198</v>
      </c>
      <c r="J289" s="345">
        <v>583854.22003538394</v>
      </c>
      <c r="K289" s="345">
        <v>586306.29063757241</v>
      </c>
      <c r="L289" s="345">
        <v>562474.39449601038</v>
      </c>
      <c r="M289" s="345">
        <v>526902.79386710981</v>
      </c>
      <c r="N289" s="345">
        <v>474910.82918941492</v>
      </c>
      <c r="O289" s="345">
        <v>483777.10503233445</v>
      </c>
      <c r="P289" s="282">
        <f t="shared" si="54"/>
        <v>6342968.5146600856</v>
      </c>
      <c r="Q289" s="29"/>
    </row>
    <row r="290" spans="1:17">
      <c r="A290" s="153">
        <v>15</v>
      </c>
      <c r="B290" s="29" t="s">
        <v>218</v>
      </c>
      <c r="C290" s="288" t="s">
        <v>69</v>
      </c>
      <c r="D290" s="345">
        <v>3363.325534388398</v>
      </c>
      <c r="E290" s="345">
        <v>3978.8731314574088</v>
      </c>
      <c r="F290" s="345">
        <v>4129.0172637252617</v>
      </c>
      <c r="G290" s="345">
        <v>4247.8772675665286</v>
      </c>
      <c r="H290" s="345">
        <v>4264.4481228027616</v>
      </c>
      <c r="I290" s="345">
        <v>4541.5863623697333</v>
      </c>
      <c r="J290" s="345">
        <v>5347.7360993312359</v>
      </c>
      <c r="K290" s="345">
        <v>5087.3575368379152</v>
      </c>
      <c r="L290" s="345">
        <v>4902.184893945845</v>
      </c>
      <c r="M290" s="345">
        <v>4763.6934943788874</v>
      </c>
      <c r="N290" s="345">
        <v>3735.6732168042158</v>
      </c>
      <c r="O290" s="345">
        <v>3882.4168670739418</v>
      </c>
      <c r="P290" s="282">
        <f t="shared" si="54"/>
        <v>52244.189790682125</v>
      </c>
      <c r="Q290" s="29"/>
    </row>
    <row r="291" spans="1:17">
      <c r="A291" s="153">
        <v>16</v>
      </c>
      <c r="B291" s="29" t="s">
        <v>147</v>
      </c>
      <c r="C291" s="283" t="s">
        <v>217</v>
      </c>
      <c r="D291" s="342">
        <v>99680</v>
      </c>
      <c r="E291" s="342">
        <v>99360</v>
      </c>
      <c r="F291" s="342">
        <v>98080</v>
      </c>
      <c r="G291" s="342">
        <v>100800</v>
      </c>
      <c r="H291" s="342">
        <v>98080</v>
      </c>
      <c r="I291" s="342">
        <v>101120</v>
      </c>
      <c r="J291" s="342">
        <v>98680</v>
      </c>
      <c r="K291" s="342">
        <v>98120</v>
      </c>
      <c r="L291" s="342">
        <v>97000</v>
      </c>
      <c r="M291" s="342">
        <v>97880</v>
      </c>
      <c r="N291" s="342">
        <v>98680</v>
      </c>
      <c r="O291" s="342">
        <v>97880</v>
      </c>
      <c r="P291" s="282">
        <f t="shared" si="54"/>
        <v>1185360</v>
      </c>
      <c r="Q291" s="29"/>
    </row>
    <row r="292" spans="1:17">
      <c r="A292" s="153">
        <v>17</v>
      </c>
      <c r="B292" s="29" t="s">
        <v>146</v>
      </c>
      <c r="C292" s="283" t="s">
        <v>217</v>
      </c>
      <c r="D292" s="347">
        <v>130086</v>
      </c>
      <c r="E292" s="347">
        <v>123735</v>
      </c>
      <c r="F292" s="347">
        <v>126790</v>
      </c>
      <c r="G292" s="347">
        <v>126596</v>
      </c>
      <c r="H292" s="347">
        <v>127513</v>
      </c>
      <c r="I292" s="347">
        <v>133033</v>
      </c>
      <c r="J292" s="347">
        <v>137138</v>
      </c>
      <c r="K292" s="347">
        <v>137226</v>
      </c>
      <c r="L292" s="347">
        <v>138632</v>
      </c>
      <c r="M292" s="347">
        <v>128959</v>
      </c>
      <c r="N292" s="347">
        <v>124993</v>
      </c>
      <c r="O292" s="347">
        <v>128539</v>
      </c>
      <c r="P292" s="281">
        <f t="shared" si="54"/>
        <v>1563240</v>
      </c>
      <c r="Q292" s="29"/>
    </row>
    <row r="293" spans="1:17">
      <c r="A293" s="153">
        <v>18</v>
      </c>
      <c r="B293" s="284" t="s">
        <v>68</v>
      </c>
      <c r="C293" s="153"/>
      <c r="D293" s="282">
        <f t="shared" ref="D293:O293" si="55">SUM(D283:D292)</f>
        <v>3044050.8350855578</v>
      </c>
      <c r="E293" s="282">
        <f t="shared" si="55"/>
        <v>3013981.9611908258</v>
      </c>
      <c r="F293" s="282">
        <f t="shared" si="55"/>
        <v>3013830.7712481967</v>
      </c>
      <c r="G293" s="282">
        <f t="shared" si="55"/>
        <v>3246610.3592011495</v>
      </c>
      <c r="H293" s="282">
        <f t="shared" si="55"/>
        <v>3131277.6162751568</v>
      </c>
      <c r="I293" s="282">
        <f t="shared" si="55"/>
        <v>3600710.0227433052</v>
      </c>
      <c r="J293" s="282">
        <f t="shared" si="55"/>
        <v>3482573.5624152264</v>
      </c>
      <c r="K293" s="282">
        <f t="shared" si="55"/>
        <v>3517866.0948725096</v>
      </c>
      <c r="L293" s="282">
        <f t="shared" si="55"/>
        <v>3377344.1967212218</v>
      </c>
      <c r="M293" s="282">
        <f t="shared" si="55"/>
        <v>3246429.2065799497</v>
      </c>
      <c r="N293" s="282">
        <f t="shared" si="55"/>
        <v>3019591.1679790751</v>
      </c>
      <c r="O293" s="282">
        <f t="shared" si="55"/>
        <v>2970185.8449846595</v>
      </c>
      <c r="P293" s="282">
        <f t="shared" si="54"/>
        <v>38664451.63929683</v>
      </c>
      <c r="Q293" s="29"/>
    </row>
    <row r="294" spans="1:17">
      <c r="A294" s="153">
        <v>19</v>
      </c>
      <c r="B294" s="29"/>
      <c r="C294" s="153"/>
      <c r="D294" s="235"/>
      <c r="E294" s="235"/>
      <c r="F294" s="235"/>
      <c r="G294" s="235"/>
      <c r="H294" s="282"/>
      <c r="I294" s="235"/>
      <c r="J294" s="235"/>
      <c r="K294" s="235"/>
      <c r="L294" s="235"/>
      <c r="M294" s="235"/>
      <c r="N294" s="235"/>
      <c r="O294" s="153"/>
      <c r="P294" s="235"/>
      <c r="Q294" s="29"/>
    </row>
    <row r="295" spans="1:17">
      <c r="A295" s="153">
        <v>20</v>
      </c>
      <c r="B295" s="289" t="s">
        <v>67</v>
      </c>
      <c r="C295" s="153"/>
      <c r="D295" s="235"/>
      <c r="E295" s="235"/>
      <c r="F295" s="235"/>
      <c r="G295" s="235"/>
      <c r="H295" s="235"/>
      <c r="I295" s="235"/>
      <c r="J295" s="235"/>
      <c r="K295" s="235"/>
      <c r="L295" s="235"/>
      <c r="M295" s="235"/>
      <c r="N295" s="235"/>
      <c r="O295" s="235"/>
      <c r="P295" s="235"/>
      <c r="Q295" s="29"/>
    </row>
    <row r="296" spans="1:17">
      <c r="A296" s="153">
        <v>21</v>
      </c>
      <c r="B296" s="29" t="s">
        <v>216</v>
      </c>
      <c r="C296" s="288" t="s">
        <v>65</v>
      </c>
      <c r="D296" s="345">
        <v>911</v>
      </c>
      <c r="E296" s="345">
        <v>1384</v>
      </c>
      <c r="F296" s="345">
        <v>5764</v>
      </c>
      <c r="G296" s="345">
        <v>34309</v>
      </c>
      <c r="H296" s="345">
        <v>53204.163180462405</v>
      </c>
      <c r="I296" s="345">
        <v>127850.97961093231</v>
      </c>
      <c r="J296" s="345">
        <v>125622.32706367887</v>
      </c>
      <c r="K296" s="345">
        <v>125388.47869462387</v>
      </c>
      <c r="L296" s="345">
        <v>109700.36686877967</v>
      </c>
      <c r="M296" s="345">
        <v>22636</v>
      </c>
      <c r="N296" s="345">
        <v>2504</v>
      </c>
      <c r="O296" s="345">
        <v>1108</v>
      </c>
      <c r="P296" s="282">
        <f>SUM(D296:O296)</f>
        <v>610382.31541847717</v>
      </c>
      <c r="Q296" s="29"/>
    </row>
    <row r="297" spans="1:17">
      <c r="A297" s="153">
        <v>22</v>
      </c>
      <c r="B297" s="29" t="s">
        <v>215</v>
      </c>
      <c r="C297" s="288" t="s">
        <v>63</v>
      </c>
      <c r="D297" s="345">
        <v>22</v>
      </c>
      <c r="E297" s="345">
        <v>43</v>
      </c>
      <c r="F297" s="345">
        <v>69</v>
      </c>
      <c r="G297" s="345">
        <v>89</v>
      </c>
      <c r="H297" s="345">
        <v>499</v>
      </c>
      <c r="I297" s="345">
        <v>589.72171351888187</v>
      </c>
      <c r="J297" s="345">
        <v>1015.9310640029109</v>
      </c>
      <c r="K297" s="345">
        <v>1077.2920802956055</v>
      </c>
      <c r="L297" s="345">
        <v>1129.9573696246944</v>
      </c>
      <c r="M297" s="345">
        <v>299</v>
      </c>
      <c r="N297" s="345">
        <v>2</v>
      </c>
      <c r="O297" s="345">
        <v>0</v>
      </c>
      <c r="P297" s="282">
        <f>SUM(D297:O297)</f>
        <v>4835.9022274420931</v>
      </c>
      <c r="Q297" s="29"/>
    </row>
    <row r="298" spans="1:17">
      <c r="A298" s="153">
        <v>23</v>
      </c>
      <c r="B298" s="29"/>
      <c r="C298" s="283"/>
      <c r="D298" s="235"/>
      <c r="E298" s="235"/>
      <c r="F298" s="235"/>
      <c r="G298" s="235"/>
      <c r="H298" s="235"/>
      <c r="I298" s="235"/>
      <c r="J298" s="235"/>
      <c r="K298" s="235"/>
      <c r="L298" s="235"/>
      <c r="M298" s="235"/>
      <c r="N298" s="235"/>
      <c r="O298" s="235"/>
      <c r="P298" s="235"/>
      <c r="Q298" s="290"/>
    </row>
    <row r="299" spans="1:17">
      <c r="A299" s="153">
        <v>24</v>
      </c>
      <c r="B299" s="289" t="s">
        <v>62</v>
      </c>
      <c r="C299" s="283"/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35"/>
      <c r="Q299" s="29"/>
    </row>
    <row r="300" spans="1:17">
      <c r="A300" s="153">
        <v>25</v>
      </c>
      <c r="B300" s="29" t="s">
        <v>214</v>
      </c>
      <c r="C300" s="288" t="s">
        <v>212</v>
      </c>
      <c r="D300" s="345">
        <v>2815</v>
      </c>
      <c r="E300" s="345">
        <v>3329</v>
      </c>
      <c r="F300" s="345">
        <v>3314</v>
      </c>
      <c r="G300" s="345">
        <v>3872</v>
      </c>
      <c r="H300" s="345">
        <v>4186</v>
      </c>
      <c r="I300" s="345">
        <v>4590</v>
      </c>
      <c r="J300" s="345">
        <v>4049</v>
      </c>
      <c r="K300" s="345">
        <v>3758</v>
      </c>
      <c r="L300" s="345">
        <v>3576</v>
      </c>
      <c r="M300" s="345">
        <v>3099</v>
      </c>
      <c r="N300" s="345">
        <v>2933</v>
      </c>
      <c r="O300" s="345">
        <v>2722</v>
      </c>
      <c r="P300" s="282">
        <f>SUM(D300:O300)</f>
        <v>42243</v>
      </c>
      <c r="Q300" s="29"/>
    </row>
    <row r="301" spans="1:17">
      <c r="A301" s="153">
        <v>26</v>
      </c>
      <c r="B301" s="29" t="s">
        <v>213</v>
      </c>
      <c r="C301" s="288" t="s">
        <v>212</v>
      </c>
      <c r="D301" s="287">
        <f t="shared" ref="D301:O301" si="56">D313-D303</f>
        <v>10514.536244020856</v>
      </c>
      <c r="E301" s="287">
        <f t="shared" si="56"/>
        <v>12477.227160529843</v>
      </c>
      <c r="F301" s="287">
        <f t="shared" si="56"/>
        <v>12479.32274574728</v>
      </c>
      <c r="G301" s="287">
        <f t="shared" si="56"/>
        <v>14641.336631562539</v>
      </c>
      <c r="H301" s="287">
        <f t="shared" si="56"/>
        <v>15795.75450242809</v>
      </c>
      <c r="I301" s="287">
        <f t="shared" si="56"/>
        <v>17348.690402006934</v>
      </c>
      <c r="J301" s="287">
        <f t="shared" si="56"/>
        <v>15311.095960561561</v>
      </c>
      <c r="K301" s="287">
        <f t="shared" si="56"/>
        <v>14256.907326974353</v>
      </c>
      <c r="L301" s="287">
        <f t="shared" si="56"/>
        <v>13700.314234284917</v>
      </c>
      <c r="M301" s="287">
        <f t="shared" si="56"/>
        <v>11771.442602031644</v>
      </c>
      <c r="N301" s="287">
        <f t="shared" si="56"/>
        <v>11151.941747096433</v>
      </c>
      <c r="O301" s="287">
        <f t="shared" si="56"/>
        <v>10358.266104594968</v>
      </c>
      <c r="P301" s="282">
        <f>SUM(D301:O301)</f>
        <v>159806.83566183943</v>
      </c>
      <c r="Q301" s="29"/>
    </row>
    <row r="302" spans="1:17">
      <c r="A302" s="153">
        <v>27</v>
      </c>
      <c r="B302" s="29" t="s">
        <v>211</v>
      </c>
      <c r="C302" s="286">
        <v>15</v>
      </c>
      <c r="D302" s="345">
        <v>865</v>
      </c>
      <c r="E302" s="345">
        <v>850</v>
      </c>
      <c r="F302" s="345">
        <v>752</v>
      </c>
      <c r="G302" s="345">
        <v>750</v>
      </c>
      <c r="H302" s="345">
        <v>722</v>
      </c>
      <c r="I302" s="345">
        <v>762</v>
      </c>
      <c r="J302" s="345">
        <v>757</v>
      </c>
      <c r="K302" s="345">
        <v>754</v>
      </c>
      <c r="L302" s="345">
        <v>769</v>
      </c>
      <c r="M302" s="345">
        <v>736</v>
      </c>
      <c r="N302" s="345">
        <v>797</v>
      </c>
      <c r="O302" s="345">
        <v>917</v>
      </c>
      <c r="P302" s="282">
        <f>SUM(D302:O302)</f>
        <v>9431</v>
      </c>
      <c r="Q302" s="29"/>
    </row>
    <row r="303" spans="1:17">
      <c r="A303" s="153">
        <v>28</v>
      </c>
      <c r="B303" s="29" t="s">
        <v>210</v>
      </c>
      <c r="C303" s="286">
        <v>15</v>
      </c>
      <c r="D303" s="349">
        <v>4044.4637559791436</v>
      </c>
      <c r="E303" s="349">
        <v>4183.7728394701571</v>
      </c>
      <c r="F303" s="349">
        <v>3807.6772542527201</v>
      </c>
      <c r="G303" s="349">
        <v>4253.663368437461</v>
      </c>
      <c r="H303" s="349">
        <v>4965.2454975719102</v>
      </c>
      <c r="I303" s="349">
        <v>5391.309597993064</v>
      </c>
      <c r="J303" s="349">
        <v>4714.9040394384392</v>
      </c>
      <c r="K303" s="349">
        <v>4164.092673025646</v>
      </c>
      <c r="L303" s="349">
        <v>4096.685765715084</v>
      </c>
      <c r="M303" s="349">
        <v>3925.5573979683554</v>
      </c>
      <c r="N303" s="349">
        <v>3852.0582529035673</v>
      </c>
      <c r="O303" s="349">
        <v>3920.7338954050319</v>
      </c>
      <c r="P303" s="285">
        <f>SUM(D303:O303)</f>
        <v>51320.164338160568</v>
      </c>
      <c r="Q303" s="29"/>
    </row>
    <row r="304" spans="1:17">
      <c r="A304" s="153">
        <v>29</v>
      </c>
      <c r="B304" s="284" t="s">
        <v>209</v>
      </c>
      <c r="C304" s="283"/>
      <c r="D304" s="282">
        <f t="shared" ref="D304:O304" si="57">SUM(D300:D303)</f>
        <v>18239</v>
      </c>
      <c r="E304" s="282">
        <f t="shared" si="57"/>
        <v>20840</v>
      </c>
      <c r="F304" s="282">
        <f t="shared" si="57"/>
        <v>20353.000000000004</v>
      </c>
      <c r="G304" s="282">
        <f t="shared" si="57"/>
        <v>23517</v>
      </c>
      <c r="H304" s="282">
        <f t="shared" si="57"/>
        <v>25669</v>
      </c>
      <c r="I304" s="282">
        <f t="shared" si="57"/>
        <v>28092</v>
      </c>
      <c r="J304" s="282">
        <f t="shared" si="57"/>
        <v>24832</v>
      </c>
      <c r="K304" s="282">
        <f t="shared" si="57"/>
        <v>22933</v>
      </c>
      <c r="L304" s="282">
        <f t="shared" si="57"/>
        <v>22142</v>
      </c>
      <c r="M304" s="282">
        <f t="shared" si="57"/>
        <v>19532</v>
      </c>
      <c r="N304" s="282">
        <f t="shared" si="57"/>
        <v>18734</v>
      </c>
      <c r="O304" s="282">
        <f t="shared" si="57"/>
        <v>17918</v>
      </c>
      <c r="P304" s="282">
        <f>SUM(D304:O304)</f>
        <v>262801</v>
      </c>
      <c r="Q304" s="29"/>
    </row>
    <row r="305" spans="1:17">
      <c r="A305" s="153">
        <v>30</v>
      </c>
      <c r="B305" s="29"/>
      <c r="C305" s="153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9"/>
    </row>
    <row r="306" spans="1:17">
      <c r="A306" s="153">
        <v>31</v>
      </c>
      <c r="B306" s="29"/>
      <c r="C306" s="153"/>
      <c r="D306" s="235"/>
      <c r="E306" s="235"/>
      <c r="F306" s="235"/>
      <c r="G306" s="235"/>
      <c r="H306" s="235"/>
      <c r="I306" s="235"/>
      <c r="J306" s="235"/>
      <c r="K306" s="235"/>
      <c r="L306" s="235"/>
      <c r="M306" s="235"/>
      <c r="N306" s="235"/>
      <c r="O306" s="235"/>
      <c r="P306" s="235"/>
      <c r="Q306" s="29"/>
    </row>
    <row r="307" spans="1:17" ht="15.75" thickBot="1">
      <c r="A307" s="153">
        <v>32</v>
      </c>
      <c r="B307" s="200" t="s">
        <v>475</v>
      </c>
      <c r="C307" s="153"/>
      <c r="D307" s="195">
        <f t="shared" ref="D307:P307" si="58">D280+D293+D296+D297+D304</f>
        <v>7587063.3603357151</v>
      </c>
      <c r="E307" s="195">
        <f t="shared" si="58"/>
        <v>7289723.0036037508</v>
      </c>
      <c r="F307" s="195">
        <f t="shared" si="58"/>
        <v>7280719.6437075306</v>
      </c>
      <c r="G307" s="195">
        <f t="shared" si="58"/>
        <v>7595488.7741100639</v>
      </c>
      <c r="H307" s="195">
        <f t="shared" si="58"/>
        <v>7717368.7522329809</v>
      </c>
      <c r="I307" s="195">
        <f t="shared" si="58"/>
        <v>9059446.7923815064</v>
      </c>
      <c r="J307" s="195">
        <f t="shared" si="58"/>
        <v>9013021.8909899257</v>
      </c>
      <c r="K307" s="195">
        <f t="shared" si="58"/>
        <v>8979233.7461049203</v>
      </c>
      <c r="L307" s="195">
        <f t="shared" si="58"/>
        <v>8512586.1281433776</v>
      </c>
      <c r="M307" s="195">
        <f t="shared" si="58"/>
        <v>7781132.326218755</v>
      </c>
      <c r="N307" s="195">
        <f t="shared" si="58"/>
        <v>7495925.3809123654</v>
      </c>
      <c r="O307" s="195">
        <f t="shared" si="58"/>
        <v>7724505.3736191019</v>
      </c>
      <c r="P307" s="195">
        <f t="shared" si="58"/>
        <v>96036215.172360018</v>
      </c>
      <c r="Q307" s="29"/>
    </row>
    <row r="308" spans="1:17" ht="15.75" thickTop="1">
      <c r="A308" s="153"/>
      <c r="B308" s="202"/>
      <c r="C308" s="153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9"/>
    </row>
    <row r="309" spans="1:17">
      <c r="A309" s="153"/>
      <c r="B309" s="202"/>
      <c r="C309" s="153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9"/>
    </row>
    <row r="310" spans="1:17" ht="15.75" thickBot="1">
      <c r="A310" s="153"/>
      <c r="B310" s="202"/>
      <c r="C310" s="153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9"/>
    </row>
    <row r="311" spans="1:17">
      <c r="A311" s="42"/>
      <c r="B311" s="279" t="s">
        <v>208</v>
      </c>
      <c r="C311" s="280"/>
      <c r="D311" s="279">
        <f t="shared" ref="D311:O311" si="59">D$168</f>
        <v>42005</v>
      </c>
      <c r="E311" s="279">
        <f t="shared" si="59"/>
        <v>42036</v>
      </c>
      <c r="F311" s="279">
        <f t="shared" si="59"/>
        <v>42067</v>
      </c>
      <c r="G311" s="279">
        <f t="shared" si="59"/>
        <v>42098</v>
      </c>
      <c r="H311" s="279">
        <f t="shared" si="59"/>
        <v>42129</v>
      </c>
      <c r="I311" s="279">
        <f t="shared" si="59"/>
        <v>42160</v>
      </c>
      <c r="J311" s="279">
        <f t="shared" si="59"/>
        <v>42191</v>
      </c>
      <c r="K311" s="279">
        <f t="shared" si="59"/>
        <v>42222</v>
      </c>
      <c r="L311" s="279">
        <f t="shared" si="59"/>
        <v>42253</v>
      </c>
      <c r="M311" s="279">
        <f t="shared" si="59"/>
        <v>42284</v>
      </c>
      <c r="N311" s="279">
        <f t="shared" si="59"/>
        <v>42315</v>
      </c>
      <c r="O311" s="279">
        <f t="shared" si="59"/>
        <v>42346</v>
      </c>
      <c r="P311" s="278" t="s">
        <v>15</v>
      </c>
      <c r="Q311" s="29"/>
    </row>
    <row r="312" spans="1:17">
      <c r="A312" s="153"/>
      <c r="B312" s="122"/>
      <c r="C312" s="43"/>
      <c r="D312" s="277"/>
      <c r="E312" s="277"/>
      <c r="F312" s="277"/>
      <c r="G312" s="277"/>
      <c r="H312" s="277"/>
      <c r="I312" s="277"/>
      <c r="J312" s="277"/>
      <c r="K312" s="277"/>
      <c r="L312" s="277"/>
      <c r="M312" s="277"/>
      <c r="N312" s="277"/>
      <c r="O312" s="277"/>
      <c r="P312" s="42"/>
      <c r="Q312" s="29"/>
    </row>
    <row r="313" spans="1:17">
      <c r="A313" s="153"/>
      <c r="B313" s="276" t="s">
        <v>207</v>
      </c>
      <c r="C313" s="275" t="s">
        <v>195</v>
      </c>
      <c r="D313" s="345">
        <v>14559</v>
      </c>
      <c r="E313" s="345">
        <v>16661</v>
      </c>
      <c r="F313" s="345">
        <v>16287</v>
      </c>
      <c r="G313" s="345">
        <v>18895</v>
      </c>
      <c r="H313" s="345">
        <v>20761</v>
      </c>
      <c r="I313" s="345">
        <v>22740</v>
      </c>
      <c r="J313" s="345">
        <v>20026</v>
      </c>
      <c r="K313" s="345">
        <v>18421</v>
      </c>
      <c r="L313" s="345">
        <v>17797</v>
      </c>
      <c r="M313" s="345">
        <v>15697</v>
      </c>
      <c r="N313" s="345">
        <v>15004</v>
      </c>
      <c r="O313" s="345">
        <v>14279</v>
      </c>
      <c r="P313" s="274">
        <f>SUM(D313:O313)</f>
        <v>211127</v>
      </c>
      <c r="Q313" s="29"/>
    </row>
    <row r="314" spans="1:17" ht="15.75" thickBot="1">
      <c r="A314" s="153"/>
      <c r="B314" s="273"/>
      <c r="C314" s="272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7"/>
      <c r="Q314" s="29"/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7"/>
  <sheetViews>
    <sheetView topLeftCell="A592" zoomScale="85" zoomScaleNormal="85" workbookViewId="0"/>
  </sheetViews>
  <sheetFormatPr defaultColWidth="9.7109375" defaultRowHeight="12.75"/>
  <cols>
    <col min="1" max="1" width="6.28515625" style="115" bestFit="1" customWidth="1"/>
    <col min="2" max="2" width="25.7109375" style="25" customWidth="1"/>
    <col min="3" max="3" width="17.28515625" style="28" customWidth="1"/>
    <col min="4" max="19" width="17.28515625" style="25" customWidth="1"/>
    <col min="20" max="20" width="17.28515625" style="350" customWidth="1"/>
    <col min="21" max="29" width="17.28515625" style="25" customWidth="1"/>
    <col min="30" max="16384" width="9.7109375" style="25"/>
  </cols>
  <sheetData>
    <row r="1" spans="1:23">
      <c r="A1" s="561"/>
      <c r="B1" s="289" t="s">
        <v>473</v>
      </c>
      <c r="O1" s="594"/>
      <c r="P1" s="594"/>
      <c r="Q1" s="594"/>
      <c r="R1" s="350"/>
      <c r="S1" s="594"/>
      <c r="T1" s="594"/>
      <c r="U1" s="594"/>
      <c r="V1" s="594"/>
    </row>
    <row r="2" spans="1:23">
      <c r="A2" s="601"/>
      <c r="B2" s="178" t="s">
        <v>474</v>
      </c>
      <c r="C2" s="173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594"/>
      <c r="P2" s="594"/>
      <c r="Q2" s="594"/>
      <c r="R2" s="350"/>
      <c r="S2" s="594"/>
      <c r="T2" s="594"/>
      <c r="U2" s="594"/>
      <c r="V2" s="594"/>
    </row>
    <row r="3" spans="1:23">
      <c r="A3" s="601"/>
      <c r="B3" s="178" t="s">
        <v>99</v>
      </c>
      <c r="C3" s="173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594"/>
      <c r="P3" s="594"/>
      <c r="Q3" s="594"/>
      <c r="R3" s="350"/>
      <c r="S3" s="594"/>
      <c r="T3" s="594"/>
      <c r="U3" s="594"/>
      <c r="V3" s="594"/>
    </row>
    <row r="4" spans="1:23">
      <c r="A4" s="601"/>
      <c r="B4" s="178" t="s">
        <v>475</v>
      </c>
      <c r="C4" s="173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594"/>
      <c r="P4" s="594"/>
      <c r="Q4" s="594"/>
      <c r="R4" s="350"/>
      <c r="S4" s="594"/>
      <c r="T4" s="594"/>
      <c r="U4" s="594"/>
      <c r="V4" s="594"/>
    </row>
    <row r="5" spans="1:23">
      <c r="A5" s="601"/>
      <c r="B5" s="178" t="s">
        <v>476</v>
      </c>
      <c r="C5" s="173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U5" s="594"/>
      <c r="V5" s="594"/>
    </row>
    <row r="6" spans="1:23">
      <c r="A6" s="601"/>
      <c r="B6" s="178" t="s">
        <v>477</v>
      </c>
      <c r="C6" s="173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U6" s="594"/>
      <c r="V6" s="594"/>
    </row>
    <row r="7" spans="1:23">
      <c r="A7" s="561"/>
      <c r="B7" s="178" t="s">
        <v>472</v>
      </c>
      <c r="C7" s="173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U7" s="594"/>
      <c r="V7" s="594"/>
    </row>
    <row r="8" spans="1:23">
      <c r="A8" s="561"/>
      <c r="B8" s="172"/>
      <c r="C8" s="173"/>
      <c r="D8" s="172"/>
      <c r="E8" s="172"/>
      <c r="F8" s="172"/>
      <c r="G8" s="172"/>
      <c r="H8" s="172"/>
      <c r="I8" s="172"/>
      <c r="J8" s="172"/>
      <c r="K8" s="172"/>
      <c r="L8" s="172"/>
      <c r="M8" s="172"/>
      <c r="U8" s="594"/>
      <c r="V8" s="594"/>
    </row>
    <row r="9" spans="1:23">
      <c r="A9" s="601"/>
      <c r="B9" s="172"/>
      <c r="C9" s="173"/>
      <c r="D9" s="172"/>
      <c r="E9" s="172"/>
      <c r="F9" s="172"/>
      <c r="G9" s="172"/>
      <c r="H9" s="172"/>
      <c r="I9" s="172"/>
      <c r="J9" s="172"/>
      <c r="K9" s="172"/>
      <c r="L9" s="172"/>
      <c r="M9" s="172"/>
      <c r="U9" s="594"/>
      <c r="V9" s="594"/>
    </row>
    <row r="10" spans="1:23">
      <c r="A10" s="561"/>
      <c r="B10" s="171" t="s">
        <v>132</v>
      </c>
      <c r="C10" s="171" t="s">
        <v>131</v>
      </c>
      <c r="D10" s="171" t="s">
        <v>130</v>
      </c>
      <c r="E10" s="171" t="s">
        <v>129</v>
      </c>
      <c r="F10" s="171" t="s">
        <v>128</v>
      </c>
      <c r="G10" s="171" t="s">
        <v>127</v>
      </c>
      <c r="H10" s="171" t="s">
        <v>126</v>
      </c>
      <c r="I10" s="171" t="s">
        <v>125</v>
      </c>
      <c r="J10" s="171" t="s">
        <v>124</v>
      </c>
      <c r="K10" s="171" t="s">
        <v>123</v>
      </c>
      <c r="L10" s="171" t="s">
        <v>122</v>
      </c>
      <c r="M10" s="171" t="s">
        <v>121</v>
      </c>
      <c r="N10" s="171" t="s">
        <v>120</v>
      </c>
      <c r="O10" s="171" t="s">
        <v>119</v>
      </c>
      <c r="P10" s="171" t="s">
        <v>118</v>
      </c>
      <c r="Q10" s="171" t="s">
        <v>117</v>
      </c>
      <c r="R10" s="171" t="s">
        <v>116</v>
      </c>
      <c r="S10" s="171" t="s">
        <v>115</v>
      </c>
      <c r="T10" s="25"/>
      <c r="U10" s="350"/>
      <c r="V10" s="594"/>
      <c r="W10" s="594"/>
    </row>
    <row r="11" spans="1:23">
      <c r="A11" s="561"/>
      <c r="B11" s="29"/>
      <c r="C11" s="168"/>
      <c r="E11" s="29"/>
      <c r="G11" s="29"/>
      <c r="I11" s="29"/>
      <c r="J11" s="29"/>
      <c r="K11" s="29"/>
      <c r="M11" s="29"/>
      <c r="N11" s="29"/>
      <c r="O11" s="29"/>
      <c r="Q11" s="29"/>
      <c r="R11" s="29"/>
      <c r="S11" s="29"/>
      <c r="T11" s="25"/>
      <c r="U11" s="350"/>
      <c r="V11" s="594"/>
      <c r="W11" s="594"/>
    </row>
    <row r="12" spans="1:23" ht="38.25">
      <c r="A12" s="561"/>
      <c r="B12" s="170" t="s">
        <v>114</v>
      </c>
      <c r="C12" s="169" t="s">
        <v>478</v>
      </c>
      <c r="D12" s="169" t="s">
        <v>479</v>
      </c>
      <c r="E12" s="169" t="s">
        <v>480</v>
      </c>
      <c r="F12" s="169" t="s">
        <v>481</v>
      </c>
      <c r="G12" s="169" t="s">
        <v>482</v>
      </c>
      <c r="H12" s="169" t="s">
        <v>483</v>
      </c>
      <c r="I12" s="169" t="s">
        <v>484</v>
      </c>
      <c r="J12" s="169" t="s">
        <v>485</v>
      </c>
      <c r="K12" s="169" t="s">
        <v>486</v>
      </c>
      <c r="L12" s="169" t="s">
        <v>487</v>
      </c>
      <c r="M12" s="169" t="s">
        <v>488</v>
      </c>
      <c r="N12" s="169" t="s">
        <v>489</v>
      </c>
      <c r="O12" s="169" t="s">
        <v>490</v>
      </c>
      <c r="P12" s="169" t="s">
        <v>491</v>
      </c>
      <c r="Q12" s="169" t="s">
        <v>492</v>
      </c>
      <c r="R12" s="169" t="s">
        <v>493</v>
      </c>
      <c r="S12" s="169">
        <v>0</v>
      </c>
      <c r="T12" s="25"/>
      <c r="V12" s="594"/>
      <c r="W12" s="594"/>
    </row>
    <row r="13" spans="1:23">
      <c r="A13" s="561"/>
      <c r="B13" s="29"/>
      <c r="C13" s="168"/>
      <c r="E13" s="29"/>
      <c r="G13" s="29"/>
      <c r="I13" s="29"/>
      <c r="J13" s="29"/>
      <c r="K13" s="29"/>
      <c r="M13" s="29"/>
      <c r="N13" s="29"/>
      <c r="O13" s="29"/>
      <c r="Q13" s="29"/>
      <c r="R13" s="29"/>
      <c r="S13" s="29"/>
      <c r="T13" s="25"/>
      <c r="U13" s="350"/>
      <c r="V13" s="594"/>
      <c r="W13" s="594"/>
    </row>
    <row r="14" spans="1:23">
      <c r="A14" s="561"/>
      <c r="B14" s="29"/>
      <c r="C14" s="168"/>
      <c r="E14" s="29"/>
      <c r="G14" s="29"/>
      <c r="I14" s="29"/>
      <c r="J14" s="29"/>
      <c r="K14" s="29"/>
      <c r="M14" s="29"/>
      <c r="N14" s="29"/>
      <c r="O14" s="29"/>
      <c r="Q14" s="29"/>
      <c r="R14" s="29"/>
      <c r="S14" s="29"/>
      <c r="T14" s="25"/>
      <c r="U14" s="350"/>
      <c r="V14" s="594"/>
      <c r="W14" s="594"/>
    </row>
    <row r="15" spans="1:23">
      <c r="A15" s="561">
        <v>1</v>
      </c>
      <c r="B15" s="25" t="s">
        <v>471</v>
      </c>
      <c r="C15" s="336">
        <f>$D$46+$D$48+$D$49</f>
        <v>749672.72777777794</v>
      </c>
      <c r="D15" s="193">
        <f>$D$47</f>
        <v>4390</v>
      </c>
      <c r="E15" s="336">
        <f>$D$53+$D$54+$D$69+$D$70+$D$99</f>
        <v>15403.972222222168</v>
      </c>
      <c r="F15" s="600">
        <f>$D$55+$D$56+$D$71+$D$72+$D$99</f>
        <v>193.5472222222219</v>
      </c>
      <c r="G15" s="336">
        <f>D57+D58+D73+D74+D100</f>
        <v>242.25298567977904</v>
      </c>
      <c r="H15" s="600">
        <f>D59+D60+D75+D76</f>
        <v>7.67</v>
      </c>
      <c r="I15" s="336">
        <v>0</v>
      </c>
      <c r="J15" s="336">
        <f>$D$61+$D$77+D101</f>
        <v>161.06289999242921</v>
      </c>
      <c r="K15" s="336">
        <f>$D$87+$D$88</f>
        <v>3326</v>
      </c>
      <c r="L15" s="154">
        <f>$D$89+$D$90</f>
        <v>28</v>
      </c>
      <c r="M15" s="336">
        <f>$D$94</f>
        <v>2604.0624804496547</v>
      </c>
      <c r="N15" s="336">
        <f>$D$95</f>
        <v>549.95184261974555</v>
      </c>
      <c r="O15" s="336">
        <f>$D$62+$D$63+$D$78+$D$79+D102</f>
        <v>84458.755956875117</v>
      </c>
      <c r="P15" s="600">
        <f>$D$64+$D$65+$D$80+$D$81</f>
        <v>326.59025000000003</v>
      </c>
      <c r="Q15" s="336">
        <f>D82</f>
        <v>1</v>
      </c>
      <c r="R15" s="336">
        <f>D83</f>
        <v>1</v>
      </c>
      <c r="S15" s="336">
        <f>SUM(C15:R15)</f>
        <v>861366.59363783908</v>
      </c>
      <c r="T15" s="25"/>
      <c r="U15" s="350"/>
      <c r="V15" s="594"/>
      <c r="W15" s="594"/>
    </row>
    <row r="16" spans="1:23">
      <c r="A16" s="561">
        <v>2</v>
      </c>
      <c r="T16" s="25"/>
      <c r="U16" s="350"/>
      <c r="V16" s="594"/>
      <c r="W16" s="594"/>
    </row>
    <row r="17" spans="1:23">
      <c r="A17" s="561">
        <v>3</v>
      </c>
      <c r="T17" s="25"/>
      <c r="U17" s="350"/>
      <c r="V17" s="594"/>
      <c r="W17" s="594"/>
    </row>
    <row r="18" spans="1:23">
      <c r="A18" s="561">
        <v>4</v>
      </c>
      <c r="B18" s="25" t="s">
        <v>295</v>
      </c>
      <c r="C18" s="166">
        <f>$F$46+$F$48+$F$49</f>
        <v>80028433.596677318</v>
      </c>
      <c r="D18" s="599">
        <f>$F$47</f>
        <v>711180</v>
      </c>
      <c r="E18" s="336">
        <f>$F$53+$F$54+$F$69+$F$70+$F$99</f>
        <v>12272671.971247857</v>
      </c>
      <c r="F18" s="336">
        <f>$F$55+$F$56+$F$71+$F$72</f>
        <v>191613.65833333309</v>
      </c>
      <c r="G18" s="336">
        <f>F57+F58+F73+F74+F100</f>
        <v>2409817.7398549411</v>
      </c>
      <c r="H18" s="598">
        <f>F59+F60+F75+F76</f>
        <v>49607.256370152383</v>
      </c>
      <c r="I18" s="336">
        <v>0</v>
      </c>
      <c r="J18" s="336">
        <f>$F$61+$F$77+$F$101</f>
        <v>5002613.6737648509</v>
      </c>
      <c r="K18" s="336">
        <f>($F$87+$F$88)</f>
        <v>1343691</v>
      </c>
      <c r="L18" s="599">
        <f>($F$89+$F$90)</f>
        <v>10199.497129042007</v>
      </c>
      <c r="M18" s="336">
        <f>$F$94</f>
        <v>270822.49796676409</v>
      </c>
      <c r="N18" s="336">
        <f>$F$95</f>
        <v>57194.991632453537</v>
      </c>
      <c r="O18" s="336">
        <f>$F$62+$F$63+$F$78+$F$79+$F$102</f>
        <v>13613055.200509125</v>
      </c>
      <c r="P18" s="598">
        <f>$F$64+$F$65+$F$80+$F$81</f>
        <v>52907.620499999997</v>
      </c>
      <c r="Q18" s="336">
        <f>$F82</f>
        <v>337951.96924240026</v>
      </c>
      <c r="R18" s="336">
        <f>$F83</f>
        <v>337951.96924240026</v>
      </c>
      <c r="S18" s="336">
        <f>SUM(C18:R18)</f>
        <v>116689712.64247063</v>
      </c>
      <c r="T18" s="25"/>
      <c r="U18" s="350"/>
      <c r="V18" s="594"/>
      <c r="W18" s="594"/>
    </row>
    <row r="19" spans="1:23">
      <c r="A19" s="561">
        <v>5</v>
      </c>
      <c r="E19" s="28"/>
      <c r="G19" s="28"/>
      <c r="I19" s="28"/>
      <c r="J19" s="28"/>
      <c r="O19" s="597"/>
      <c r="T19" s="25"/>
      <c r="U19" s="350"/>
      <c r="V19" s="594"/>
      <c r="W19" s="594"/>
    </row>
    <row r="20" spans="1:23">
      <c r="A20" s="561">
        <v>6</v>
      </c>
      <c r="B20" s="29"/>
      <c r="C20" s="168"/>
      <c r="E20" s="29"/>
      <c r="G20" s="29"/>
      <c r="I20" s="29"/>
      <c r="J20" s="29"/>
      <c r="K20" s="29"/>
      <c r="M20" s="29"/>
      <c r="N20" s="29"/>
      <c r="O20" s="29"/>
      <c r="Q20" s="29"/>
      <c r="R20" s="29"/>
      <c r="S20" s="29"/>
      <c r="T20" s="25"/>
      <c r="U20" s="350"/>
      <c r="V20" s="594"/>
      <c r="W20" s="594"/>
    </row>
    <row r="21" spans="1:23" ht="13.5" thickBot="1">
      <c r="A21" s="561">
        <v>7</v>
      </c>
      <c r="B21" s="29" t="s">
        <v>470</v>
      </c>
      <c r="C21" s="157">
        <f t="shared" ref="C21:S21" si="0">C18/$S$18</f>
        <v>0.68582252697698398</v>
      </c>
      <c r="D21" s="157">
        <f t="shared" si="0"/>
        <v>6.0946246579508456E-3</v>
      </c>
      <c r="E21" s="157">
        <f t="shared" si="0"/>
        <v>0.10517355552027532</v>
      </c>
      <c r="F21" s="157">
        <f t="shared" si="0"/>
        <v>1.642078414576479E-3</v>
      </c>
      <c r="G21" s="157">
        <f t="shared" si="0"/>
        <v>2.0651501193069688E-2</v>
      </c>
      <c r="H21" s="157">
        <f t="shared" si="0"/>
        <v>4.2512107748645897E-4</v>
      </c>
      <c r="I21" s="157">
        <f t="shared" si="0"/>
        <v>0</v>
      </c>
      <c r="J21" s="157">
        <f t="shared" si="0"/>
        <v>4.2871077153926331E-2</v>
      </c>
      <c r="K21" s="157">
        <f t="shared" si="0"/>
        <v>1.1515076775593562E-2</v>
      </c>
      <c r="L21" s="157">
        <f t="shared" si="0"/>
        <v>8.7406994996144826E-5</v>
      </c>
      <c r="M21" s="157">
        <f t="shared" si="0"/>
        <v>2.3208772378808221E-3</v>
      </c>
      <c r="N21" s="157">
        <f t="shared" si="0"/>
        <v>4.9014596348947331E-4</v>
      </c>
      <c r="O21" s="157">
        <f t="shared" si="0"/>
        <v>0.11666028557477559</v>
      </c>
      <c r="P21" s="157">
        <f t="shared" si="0"/>
        <v>4.5340432589893644E-4</v>
      </c>
      <c r="Q21" s="157">
        <f t="shared" si="0"/>
        <v>2.8961590665482415E-3</v>
      </c>
      <c r="R21" s="157">
        <f t="shared" si="0"/>
        <v>2.8961590665482415E-3</v>
      </c>
      <c r="S21" s="157">
        <f t="shared" si="0"/>
        <v>1</v>
      </c>
      <c r="T21" s="25"/>
      <c r="U21" s="350"/>
      <c r="V21" s="594"/>
      <c r="W21" s="594"/>
    </row>
    <row r="22" spans="1:23" ht="13.5" thickTop="1">
      <c r="A22" s="561">
        <v>8</v>
      </c>
      <c r="T22" s="25"/>
      <c r="U22" s="350"/>
      <c r="V22" s="594"/>
      <c r="W22" s="594"/>
    </row>
    <row r="23" spans="1:23">
      <c r="A23" s="561">
        <v>9</v>
      </c>
      <c r="T23" s="25"/>
      <c r="U23" s="350"/>
      <c r="V23" s="594"/>
      <c r="W23" s="594"/>
    </row>
    <row r="24" spans="1:23">
      <c r="A24" s="561">
        <v>10</v>
      </c>
      <c r="B24" s="25" t="s">
        <v>417</v>
      </c>
      <c r="C24" s="166">
        <f>$H$46+$H$48+$H$49</f>
        <v>498239341.17054886</v>
      </c>
      <c r="D24" s="587">
        <f>H47</f>
        <v>2954429.7731710984</v>
      </c>
      <c r="E24" s="336">
        <f>$H$53+$H$54+$H$69+$H$70+$H$99</f>
        <v>43509229.979609057</v>
      </c>
      <c r="F24" s="587">
        <f>$H$55+$H$56+$H$71+$H$72</f>
        <v>700182.7987454664</v>
      </c>
      <c r="G24" s="336">
        <f>H57+H58+H73+H74</f>
        <v>3844443.1094266139</v>
      </c>
      <c r="H24" s="587">
        <f>H59+H60+H75+H76</f>
        <v>125120.97549792867</v>
      </c>
      <c r="I24" s="336">
        <v>0</v>
      </c>
      <c r="J24" s="336">
        <v>0</v>
      </c>
      <c r="K24" s="336">
        <v>0</v>
      </c>
      <c r="L24" s="25">
        <v>0</v>
      </c>
      <c r="M24" s="336">
        <f>$H$94</f>
        <v>1873497.0006125022</v>
      </c>
      <c r="N24" s="336">
        <f>$H$95</f>
        <v>395663.75053009484</v>
      </c>
      <c r="O24" s="336">
        <f>$H$62+$H$63+$H$78+$H$79+$H$102</f>
        <v>70987835.343738958</v>
      </c>
      <c r="P24" s="587">
        <f>$H$64+$H$65+$H$80+$H$81</f>
        <v>324493.51331703138</v>
      </c>
      <c r="Q24" s="336">
        <v>0</v>
      </c>
      <c r="R24" s="336">
        <v>0</v>
      </c>
      <c r="S24" s="159">
        <f>SUM(C24:R24)</f>
        <v>622954237.41519761</v>
      </c>
      <c r="T24" s="25"/>
      <c r="U24" s="350"/>
      <c r="V24" s="594"/>
      <c r="W24" s="594"/>
    </row>
    <row r="25" spans="1:23">
      <c r="A25" s="561">
        <v>11</v>
      </c>
      <c r="B25" s="29"/>
      <c r="C25" s="168"/>
      <c r="E25" s="29"/>
      <c r="G25" s="29"/>
      <c r="I25" s="29"/>
      <c r="J25" s="29"/>
      <c r="K25" s="29"/>
      <c r="M25" s="29"/>
      <c r="N25" s="29"/>
      <c r="O25" s="29"/>
      <c r="Q25" s="29"/>
      <c r="R25" s="29"/>
      <c r="S25" s="29"/>
      <c r="T25" s="25"/>
      <c r="U25" s="350"/>
      <c r="V25" s="594"/>
      <c r="W25" s="594"/>
    </row>
    <row r="26" spans="1:23">
      <c r="A26" s="561">
        <v>12</v>
      </c>
      <c r="B26" s="29"/>
      <c r="C26" s="168"/>
      <c r="E26" s="29"/>
      <c r="G26" s="29"/>
      <c r="I26" s="29"/>
      <c r="J26" s="29"/>
      <c r="K26" s="29"/>
      <c r="M26" s="29"/>
      <c r="N26" s="29"/>
      <c r="O26" s="29"/>
      <c r="Q26" s="29"/>
      <c r="R26" s="29"/>
      <c r="S26" s="29"/>
      <c r="T26" s="25"/>
      <c r="U26" s="350"/>
      <c r="V26" s="594"/>
      <c r="W26" s="594"/>
    </row>
    <row r="27" spans="1:23" ht="13.5" thickBot="1">
      <c r="A27" s="561">
        <v>13</v>
      </c>
      <c r="B27" s="29" t="s">
        <v>469</v>
      </c>
      <c r="C27" s="157">
        <f t="shared" ref="C27:S27" si="1">C24/$S$24</f>
        <v>0.79980087018570745</v>
      </c>
      <c r="D27" s="157">
        <f t="shared" si="1"/>
        <v>4.742611247705468E-3</v>
      </c>
      <c r="E27" s="157">
        <f t="shared" si="1"/>
        <v>6.984338072751603E-2</v>
      </c>
      <c r="F27" s="157">
        <f t="shared" si="1"/>
        <v>1.1239714840863922E-3</v>
      </c>
      <c r="G27" s="157">
        <f t="shared" si="1"/>
        <v>6.1713090280567451E-3</v>
      </c>
      <c r="H27" s="157">
        <f t="shared" si="1"/>
        <v>2.0085099030241576E-4</v>
      </c>
      <c r="I27" s="157">
        <f t="shared" si="1"/>
        <v>0</v>
      </c>
      <c r="J27" s="157">
        <f t="shared" si="1"/>
        <v>0</v>
      </c>
      <c r="K27" s="157">
        <f t="shared" si="1"/>
        <v>0</v>
      </c>
      <c r="L27" s="157">
        <f t="shared" si="1"/>
        <v>0</v>
      </c>
      <c r="M27" s="157">
        <f t="shared" si="1"/>
        <v>3.0074392115641405E-3</v>
      </c>
      <c r="N27" s="157">
        <f t="shared" si="1"/>
        <v>6.3514095701765942E-4</v>
      </c>
      <c r="O27" s="157">
        <f t="shared" si="1"/>
        <v>0.11395353154396431</v>
      </c>
      <c r="P27" s="157">
        <f t="shared" si="1"/>
        <v>5.2089462407935616E-4</v>
      </c>
      <c r="Q27" s="157">
        <f t="shared" si="1"/>
        <v>0</v>
      </c>
      <c r="R27" s="157">
        <f t="shared" si="1"/>
        <v>0</v>
      </c>
      <c r="S27" s="157">
        <f t="shared" si="1"/>
        <v>1</v>
      </c>
      <c r="T27" s="25"/>
      <c r="U27" s="350"/>
      <c r="V27" s="594"/>
      <c r="W27" s="594"/>
    </row>
    <row r="28" spans="1:23" ht="13.5" thickTop="1">
      <c r="U28" s="594"/>
      <c r="V28" s="594"/>
    </row>
    <row r="29" spans="1:23" s="27" customFormat="1">
      <c r="A29" s="35"/>
      <c r="B29" s="596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T29" s="473"/>
      <c r="U29" s="471"/>
      <c r="V29" s="471"/>
    </row>
    <row r="30" spans="1:23" s="27" customFormat="1">
      <c r="A30" s="35"/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T30" s="473"/>
      <c r="U30" s="471"/>
      <c r="V30" s="471"/>
    </row>
    <row r="31" spans="1:23">
      <c r="A31" s="561"/>
      <c r="B31" s="289"/>
      <c r="P31" s="594"/>
      <c r="Q31" s="594"/>
      <c r="R31" s="594"/>
      <c r="S31" s="350"/>
      <c r="T31" s="330"/>
      <c r="U31" s="594"/>
      <c r="V31" s="594"/>
    </row>
    <row r="32" spans="1:23">
      <c r="A32" s="561"/>
      <c r="B32" s="289" t="s">
        <v>468</v>
      </c>
      <c r="P32" s="594"/>
      <c r="Q32" s="594"/>
      <c r="R32" s="594"/>
      <c r="S32" s="350"/>
      <c r="T32" s="330"/>
      <c r="U32" s="594"/>
      <c r="V32" s="594"/>
    </row>
    <row r="33" spans="1:20">
      <c r="A33" s="561"/>
      <c r="B33" s="178" t="s">
        <v>474</v>
      </c>
      <c r="C33" s="177"/>
      <c r="D33" s="176"/>
      <c r="E33" s="176"/>
      <c r="F33" s="176"/>
      <c r="G33" s="176"/>
      <c r="H33" s="176"/>
    </row>
    <row r="34" spans="1:20">
      <c r="A34" s="561"/>
      <c r="B34" s="178" t="s">
        <v>99</v>
      </c>
      <c r="C34" s="177"/>
      <c r="D34" s="176"/>
      <c r="E34" s="176"/>
      <c r="F34" s="176"/>
      <c r="G34" s="176"/>
      <c r="H34" s="176"/>
      <c r="L34" s="176"/>
      <c r="M34" s="176"/>
      <c r="N34" s="176"/>
    </row>
    <row r="35" spans="1:20">
      <c r="A35" s="561"/>
      <c r="B35" s="178" t="s">
        <v>475</v>
      </c>
      <c r="C35" s="177"/>
      <c r="D35" s="176"/>
      <c r="E35" s="176"/>
      <c r="F35" s="176"/>
      <c r="G35" s="176"/>
      <c r="H35" s="176"/>
      <c r="L35" s="176"/>
      <c r="M35" s="176"/>
      <c r="N35" s="176"/>
    </row>
    <row r="36" spans="1:20">
      <c r="A36" s="561"/>
      <c r="B36" s="178" t="s">
        <v>476</v>
      </c>
      <c r="C36" s="177"/>
      <c r="D36" s="176"/>
      <c r="E36" s="176"/>
      <c r="F36" s="176"/>
      <c r="G36" s="176"/>
      <c r="H36" s="176"/>
      <c r="L36" s="176"/>
      <c r="M36" s="176"/>
      <c r="N36" s="176"/>
    </row>
    <row r="37" spans="1:20">
      <c r="A37" s="561"/>
      <c r="B37" s="178" t="s">
        <v>477</v>
      </c>
      <c r="C37" s="177"/>
      <c r="D37" s="176"/>
      <c r="E37" s="176"/>
      <c r="F37" s="176"/>
      <c r="G37" s="176"/>
      <c r="H37" s="176"/>
      <c r="L37" s="176"/>
      <c r="M37" s="176"/>
      <c r="N37" s="176"/>
    </row>
    <row r="38" spans="1:20">
      <c r="A38" s="561"/>
      <c r="B38" s="178" t="s">
        <v>467</v>
      </c>
      <c r="C38" s="177"/>
      <c r="D38" s="176"/>
      <c r="E38" s="176"/>
      <c r="F38" s="176"/>
      <c r="G38" s="176"/>
      <c r="H38" s="176"/>
      <c r="L38" s="176"/>
      <c r="M38" s="176"/>
      <c r="N38" s="176"/>
    </row>
    <row r="39" spans="1:20">
      <c r="A39" s="561"/>
      <c r="L39" s="176"/>
      <c r="M39" s="176"/>
      <c r="N39" s="176"/>
    </row>
    <row r="40" spans="1:20">
      <c r="A40" s="561"/>
      <c r="B40" s="171" t="s">
        <v>132</v>
      </c>
      <c r="C40" s="171" t="s">
        <v>131</v>
      </c>
      <c r="D40" s="171" t="s">
        <v>130</v>
      </c>
      <c r="E40" s="171" t="s">
        <v>129</v>
      </c>
      <c r="F40" s="171" t="s">
        <v>128</v>
      </c>
      <c r="G40" s="171" t="s">
        <v>127</v>
      </c>
      <c r="H40" s="171" t="s">
        <v>126</v>
      </c>
      <c r="I40" s="29"/>
    </row>
    <row r="41" spans="1:20">
      <c r="A41" s="561"/>
      <c r="E41" s="571"/>
      <c r="F41" s="571"/>
      <c r="G41" s="571"/>
      <c r="H41" s="571"/>
    </row>
    <row r="42" spans="1:20">
      <c r="A42" s="561"/>
      <c r="C42" s="213" t="s">
        <v>159</v>
      </c>
      <c r="D42" s="593"/>
      <c r="E42" s="115" t="s">
        <v>158</v>
      </c>
      <c r="F42" s="115" t="s">
        <v>15</v>
      </c>
      <c r="G42" s="115" t="s">
        <v>158</v>
      </c>
      <c r="H42" s="115" t="s">
        <v>15</v>
      </c>
    </row>
    <row r="43" spans="1:20">
      <c r="A43" s="561"/>
      <c r="B43" s="592" t="s">
        <v>466</v>
      </c>
      <c r="C43" s="591" t="s">
        <v>465</v>
      </c>
      <c r="D43" s="590" t="s">
        <v>464</v>
      </c>
      <c r="E43" s="590" t="s">
        <v>463</v>
      </c>
      <c r="F43" s="590" t="s">
        <v>463</v>
      </c>
      <c r="G43" s="590" t="s">
        <v>417</v>
      </c>
      <c r="H43" s="590" t="s">
        <v>417</v>
      </c>
    </row>
    <row r="44" spans="1:20">
      <c r="A44" s="561"/>
    </row>
    <row r="45" spans="1:20">
      <c r="A45" s="561">
        <v>1</v>
      </c>
      <c r="B45" s="29" t="s">
        <v>96</v>
      </c>
    </row>
    <row r="46" spans="1:20">
      <c r="A46" s="561">
        <v>2</v>
      </c>
      <c r="B46" s="25" t="s">
        <v>462</v>
      </c>
      <c r="C46" s="248">
        <v>1</v>
      </c>
      <c r="D46" s="589">
        <f>'Cust Factors'!E95</f>
        <v>722632</v>
      </c>
      <c r="E46" s="576">
        <f>F541</f>
        <v>106.7511603815469</v>
      </c>
      <c r="F46" s="578">
        <f>D46*E46</f>
        <v>77141804.528837994</v>
      </c>
      <c r="G46" s="576">
        <f>E464</f>
        <v>664.6091323709453</v>
      </c>
      <c r="H46" s="565">
        <f>D46*G46</f>
        <v>480267826.54348093</v>
      </c>
    </row>
    <row r="47" spans="1:20">
      <c r="A47" s="561"/>
      <c r="B47" s="25" t="s">
        <v>461</v>
      </c>
      <c r="C47" s="248" t="s">
        <v>92</v>
      </c>
      <c r="D47" s="589">
        <f>'Cust Factors'!E96</f>
        <v>4390</v>
      </c>
      <c r="E47" s="576">
        <f>F544</f>
        <v>162</v>
      </c>
      <c r="F47" s="578">
        <f>D47*E47</f>
        <v>711180</v>
      </c>
      <c r="G47" s="576">
        <f>F464</f>
        <v>672.99083671323422</v>
      </c>
      <c r="H47" s="565">
        <f>D47*G47</f>
        <v>2954429.7731710984</v>
      </c>
    </row>
    <row r="48" spans="1:20">
      <c r="A48" s="561">
        <v>3</v>
      </c>
      <c r="B48" s="25" t="s">
        <v>460</v>
      </c>
      <c r="C48" s="248">
        <v>1</v>
      </c>
      <c r="D48" s="193">
        <f>'Cust Factors'!E97</f>
        <v>379.61111111111086</v>
      </c>
      <c r="E48" s="576">
        <f>F541</f>
        <v>106.7511603815469</v>
      </c>
      <c r="F48" s="578">
        <f>D48*E48</f>
        <v>40523.926604839413</v>
      </c>
      <c r="G48" s="576">
        <f>E464</f>
        <v>664.6091323709453</v>
      </c>
      <c r="H48" s="565">
        <f>D48*G48</f>
        <v>252293.01119392589</v>
      </c>
      <c r="T48" s="25"/>
    </row>
    <row r="49" spans="1:20">
      <c r="A49" s="561">
        <v>4</v>
      </c>
      <c r="B49" s="25" t="s">
        <v>459</v>
      </c>
      <c r="C49" s="248">
        <v>1</v>
      </c>
      <c r="D49" s="92">
        <f>'Cust Factors'!E98</f>
        <v>26661.116666666861</v>
      </c>
      <c r="E49" s="573">
        <f>F541</f>
        <v>106.7511603815469</v>
      </c>
      <c r="F49" s="572">
        <f>D49*E49</f>
        <v>2846105.1412344873</v>
      </c>
      <c r="G49" s="573">
        <f>E464</f>
        <v>664.6091323709453</v>
      </c>
      <c r="H49" s="444">
        <f>D49*G49</f>
        <v>17719221.615874011</v>
      </c>
      <c r="T49" s="25"/>
    </row>
    <row r="50" spans="1:20">
      <c r="A50" s="561">
        <v>5</v>
      </c>
      <c r="B50" s="571" t="s">
        <v>15</v>
      </c>
      <c r="C50" s="248"/>
      <c r="D50" s="570">
        <f>SUM(D46:D49)</f>
        <v>754062.72777777794</v>
      </c>
      <c r="E50" s="248"/>
      <c r="F50" s="568">
        <f>SUM(F46:F49)</f>
        <v>80739613.596677318</v>
      </c>
      <c r="G50" s="248"/>
      <c r="H50" s="568">
        <f>SUM(H46:H49)</f>
        <v>501193770.94371998</v>
      </c>
      <c r="T50" s="25"/>
    </row>
    <row r="51" spans="1:20">
      <c r="A51" s="561">
        <v>6</v>
      </c>
      <c r="T51" s="25"/>
    </row>
    <row r="52" spans="1:20">
      <c r="A52" s="561">
        <v>7</v>
      </c>
      <c r="B52" s="29" t="s">
        <v>148</v>
      </c>
      <c r="C52" s="248"/>
      <c r="E52" s="588"/>
      <c r="F52" s="336"/>
      <c r="G52" s="588"/>
      <c r="H52" s="565"/>
      <c r="T52" s="25"/>
    </row>
    <row r="53" spans="1:20">
      <c r="A53" s="561">
        <v>8</v>
      </c>
      <c r="B53" s="25" t="s">
        <v>454</v>
      </c>
      <c r="C53" s="248">
        <v>6</v>
      </c>
      <c r="D53" s="336">
        <f>'Cust Factors'!$E$102*C137</f>
        <v>13826.946142184703</v>
      </c>
      <c r="E53" s="576">
        <f>$G$137</f>
        <v>634.76612101367186</v>
      </c>
      <c r="F53" s="582">
        <f t="shared" ref="F53:F65" si="2">D53*E53</f>
        <v>8776876.9681395385</v>
      </c>
      <c r="G53" s="576">
        <f>$I$137</f>
        <v>2867.9753566324084</v>
      </c>
      <c r="H53" s="565">
        <f t="shared" ref="H53:H65" si="3">G53*D53</f>
        <v>39655340.793269277</v>
      </c>
      <c r="K53" s="587"/>
      <c r="T53" s="25"/>
    </row>
    <row r="54" spans="1:20">
      <c r="A54" s="561">
        <v>9</v>
      </c>
      <c r="B54" s="25" t="s">
        <v>453</v>
      </c>
      <c r="C54" s="248">
        <v>6</v>
      </c>
      <c r="D54" s="336">
        <f>'Cust Factors'!$E$102*C156</f>
        <v>212.5983022596844</v>
      </c>
      <c r="E54" s="576">
        <f>$G$156</f>
        <v>11329.941846894055</v>
      </c>
      <c r="F54" s="582">
        <f t="shared" si="2"/>
        <v>2408726.4013506291</v>
      </c>
      <c r="G54" s="576">
        <v>0</v>
      </c>
      <c r="H54" s="565">
        <f t="shared" si="3"/>
        <v>0</v>
      </c>
      <c r="T54" s="25"/>
    </row>
    <row r="55" spans="1:20">
      <c r="A55" s="561"/>
      <c r="B55" s="25" t="s">
        <v>458</v>
      </c>
      <c r="C55" s="248" t="s">
        <v>43</v>
      </c>
      <c r="D55" s="336">
        <f>'Cust Factors'!$E$103*C186</f>
        <v>176.49570374729078</v>
      </c>
      <c r="E55" s="576">
        <f>$G$186</f>
        <v>841.2638498609557</v>
      </c>
      <c r="F55" s="582">
        <f t="shared" si="2"/>
        <v>148479.45521836454</v>
      </c>
      <c r="G55" s="576">
        <f>$I$186</f>
        <v>3669.9883165902525</v>
      </c>
      <c r="H55" s="565">
        <f t="shared" si="3"/>
        <v>647737.17068093154</v>
      </c>
      <c r="T55" s="25"/>
    </row>
    <row r="56" spans="1:20">
      <c r="A56" s="561"/>
      <c r="B56" s="25" t="s">
        <v>451</v>
      </c>
      <c r="C56" s="248" t="s">
        <v>43</v>
      </c>
      <c r="D56" s="336">
        <f>'Cust Factors'!$E$103*C205</f>
        <v>2.554296252708923</v>
      </c>
      <c r="E56" s="576">
        <f>$G$205</f>
        <v>11268</v>
      </c>
      <c r="F56" s="582">
        <f t="shared" si="2"/>
        <v>28781.810175524144</v>
      </c>
      <c r="G56" s="576">
        <v>0</v>
      </c>
      <c r="H56" s="565">
        <f t="shared" si="3"/>
        <v>0</v>
      </c>
      <c r="T56" s="25"/>
    </row>
    <row r="57" spans="1:20">
      <c r="A57" s="561">
        <v>10</v>
      </c>
      <c r="B57" s="25" t="s">
        <v>450</v>
      </c>
      <c r="C57" s="248">
        <v>8</v>
      </c>
      <c r="D57" s="336">
        <f>'Cust Factors'!E104*C226</f>
        <v>86.63369223059486</v>
      </c>
      <c r="E57" s="576">
        <f>$G$226</f>
        <v>1048.1321845000891</v>
      </c>
      <c r="F57" s="582">
        <f t="shared" si="2"/>
        <v>90803.561088961796</v>
      </c>
      <c r="G57" s="576">
        <f>$I$226</f>
        <v>25067.151609143835</v>
      </c>
      <c r="H57" s="565">
        <f t="shared" si="3"/>
        <v>2171659.8976042275</v>
      </c>
      <c r="K57" s="587"/>
      <c r="T57" s="25"/>
    </row>
    <row r="58" spans="1:20">
      <c r="A58" s="561">
        <v>11</v>
      </c>
      <c r="B58" s="25" t="s">
        <v>449</v>
      </c>
      <c r="C58" s="248">
        <v>8</v>
      </c>
      <c r="D58" s="336">
        <f>'Cust Factors'!E104*C236</f>
        <v>50.210859529239137</v>
      </c>
      <c r="E58" s="576">
        <f>$G$236</f>
        <v>25302.516464487926</v>
      </c>
      <c r="F58" s="582">
        <f t="shared" si="2"/>
        <v>1270461.0999346636</v>
      </c>
      <c r="G58" s="576">
        <v>0</v>
      </c>
      <c r="H58" s="565">
        <f t="shared" si="3"/>
        <v>0</v>
      </c>
      <c r="T58" s="25"/>
    </row>
    <row r="59" spans="1:20">
      <c r="A59" s="561"/>
      <c r="B59" s="25" t="s">
        <v>448</v>
      </c>
      <c r="C59" s="248" t="s">
        <v>75</v>
      </c>
      <c r="D59" s="336">
        <f>'Cust Factors'!E105*C256</f>
        <v>4.668693115594353</v>
      </c>
      <c r="E59" s="576">
        <f>$G$256</f>
        <v>1729</v>
      </c>
      <c r="F59" s="582">
        <f t="shared" si="2"/>
        <v>8072.1703968626362</v>
      </c>
      <c r="G59" s="576">
        <f>$I$256</f>
        <v>26800</v>
      </c>
      <c r="H59" s="565">
        <f t="shared" si="3"/>
        <v>125120.97549792867</v>
      </c>
      <c r="T59" s="25"/>
    </row>
    <row r="60" spans="1:20">
      <c r="A60" s="561"/>
      <c r="B60" s="25" t="s">
        <v>457</v>
      </c>
      <c r="C60" s="248" t="s">
        <v>75</v>
      </c>
      <c r="D60" s="336">
        <f>'Cust Factors'!E105*C266</f>
        <v>3.0013068844056465</v>
      </c>
      <c r="E60" s="576">
        <f>$G$266</f>
        <v>13839</v>
      </c>
      <c r="F60" s="582">
        <f t="shared" si="2"/>
        <v>41535.085973289744</v>
      </c>
      <c r="G60" s="576">
        <v>0</v>
      </c>
      <c r="H60" s="565">
        <f t="shared" si="3"/>
        <v>0</v>
      </c>
      <c r="T60" s="25"/>
    </row>
    <row r="61" spans="1:20">
      <c r="A61" s="561">
        <v>12</v>
      </c>
      <c r="B61" s="25" t="s">
        <v>434</v>
      </c>
      <c r="C61" s="248">
        <v>9</v>
      </c>
      <c r="D61" s="336">
        <f>'Cust Factors'!E106</f>
        <v>29.766675347616502</v>
      </c>
      <c r="E61" s="576">
        <f>$D$589</f>
        <v>31060</v>
      </c>
      <c r="F61" s="582">
        <f t="shared" si="2"/>
        <v>924552.9362969686</v>
      </c>
      <c r="G61" s="576">
        <v>0</v>
      </c>
      <c r="H61" s="565">
        <f t="shared" si="3"/>
        <v>0</v>
      </c>
      <c r="T61" s="25"/>
    </row>
    <row r="62" spans="1:20">
      <c r="A62" s="561">
        <v>13</v>
      </c>
      <c r="B62" s="25" t="s">
        <v>433</v>
      </c>
      <c r="C62" s="248">
        <v>23</v>
      </c>
      <c r="D62" s="336">
        <f>'Cust Factors'!$E$107*C376</f>
        <v>81018.847155225783</v>
      </c>
      <c r="E62" s="576">
        <f>$G$376</f>
        <v>161.1031875933586</v>
      </c>
      <c r="F62" s="582">
        <f t="shared" si="2"/>
        <v>13052394.531845987</v>
      </c>
      <c r="G62" s="576">
        <f>$I$376</f>
        <v>841.45594975749884</v>
      </c>
      <c r="H62" s="565">
        <f t="shared" si="3"/>
        <v>68173790.981258139</v>
      </c>
      <c r="K62" s="587"/>
      <c r="T62" s="25"/>
    </row>
    <row r="63" spans="1:20">
      <c r="A63" s="561">
        <v>14</v>
      </c>
      <c r="B63" s="25" t="s">
        <v>446</v>
      </c>
      <c r="C63" s="248">
        <v>23</v>
      </c>
      <c r="D63" s="336">
        <f>'Cust Factors'!$E$107*C394</f>
        <v>91.86071831600583</v>
      </c>
      <c r="E63" s="576">
        <f>$G$394</f>
        <v>228.85254785544726</v>
      </c>
      <c r="F63" s="581">
        <f t="shared" si="2"/>
        <v>21022.559434449486</v>
      </c>
      <c r="G63" s="576">
        <v>0</v>
      </c>
      <c r="H63" s="565">
        <f t="shared" si="3"/>
        <v>0</v>
      </c>
      <c r="T63" s="25"/>
    </row>
    <row r="64" spans="1:20">
      <c r="A64" s="561"/>
      <c r="B64" s="25" t="s">
        <v>456</v>
      </c>
      <c r="C64" s="248" t="s">
        <v>69</v>
      </c>
      <c r="D64" s="336">
        <f>'Cust Factors'!$E$108*C423</f>
        <v>316.07616666666667</v>
      </c>
      <c r="E64" s="576">
        <f>F544</f>
        <v>162</v>
      </c>
      <c r="F64" s="581">
        <f t="shared" si="2"/>
        <v>51204.339</v>
      </c>
      <c r="G64" s="576">
        <f>$I$423</f>
        <v>993.579916476476</v>
      </c>
      <c r="H64" s="565">
        <f t="shared" si="3"/>
        <v>314046.93127687136</v>
      </c>
      <c r="T64" s="25"/>
    </row>
    <row r="65" spans="1:20">
      <c r="A65" s="561"/>
      <c r="B65" s="25" t="s">
        <v>455</v>
      </c>
      <c r="C65" s="248" t="s">
        <v>69</v>
      </c>
      <c r="D65" s="336">
        <f>'Cust Factors'!$E$108*C441</f>
        <v>0</v>
      </c>
      <c r="E65" s="576">
        <f>$G$441</f>
        <v>0</v>
      </c>
      <c r="F65" s="586">
        <f t="shared" si="2"/>
        <v>0</v>
      </c>
      <c r="G65" s="576">
        <v>0</v>
      </c>
      <c r="H65" s="565">
        <f t="shared" si="3"/>
        <v>0</v>
      </c>
      <c r="T65" s="25"/>
    </row>
    <row r="66" spans="1:20">
      <c r="A66" s="561">
        <v>15</v>
      </c>
      <c r="B66" s="571" t="s">
        <v>15</v>
      </c>
      <c r="C66" s="25"/>
      <c r="D66" s="585">
        <f>SUM(D53:D63)</f>
        <v>95503.583545093628</v>
      </c>
      <c r="E66" s="584"/>
      <c r="F66" s="583">
        <f>SUM(F53:F65)</f>
        <v>26822910.918855242</v>
      </c>
      <c r="G66" s="584"/>
      <c r="H66" s="583">
        <f>SUM(H53:H65)</f>
        <v>111087696.74958737</v>
      </c>
      <c r="T66" s="25"/>
    </row>
    <row r="67" spans="1:20">
      <c r="A67" s="561">
        <v>16</v>
      </c>
      <c r="C67" s="25"/>
      <c r="T67" s="25"/>
    </row>
    <row r="68" spans="1:20">
      <c r="A68" s="561">
        <v>17</v>
      </c>
      <c r="B68" s="29" t="s">
        <v>55</v>
      </c>
      <c r="C68" s="248"/>
      <c r="F68" s="336"/>
      <c r="H68" s="565"/>
      <c r="T68" s="25"/>
    </row>
    <row r="69" spans="1:20">
      <c r="A69" s="561">
        <v>18</v>
      </c>
      <c r="B69" s="25" t="s">
        <v>454</v>
      </c>
      <c r="C69" s="248">
        <v>6</v>
      </c>
      <c r="D69" s="336">
        <f>'Cust Factors'!$E$112*C137</f>
        <v>1343.7664927724618</v>
      </c>
      <c r="E69" s="576">
        <f>$G$137</f>
        <v>634.76612101367186</v>
      </c>
      <c r="F69" s="582">
        <f t="shared" ref="F69:F83" si="4">D69*E69</f>
        <v>852977.44416532188</v>
      </c>
      <c r="G69" s="576">
        <f>$I$137</f>
        <v>2867.9753566324084</v>
      </c>
      <c r="H69" s="565">
        <f t="shared" ref="H69:H83" si="5">G69*D69</f>
        <v>3853889.1863397816</v>
      </c>
      <c r="T69" s="25"/>
    </row>
    <row r="70" spans="1:20">
      <c r="A70" s="561">
        <v>19</v>
      </c>
      <c r="B70" s="25" t="s">
        <v>453</v>
      </c>
      <c r="C70" s="248">
        <v>6</v>
      </c>
      <c r="D70" s="336">
        <f>'Cust Factors'!$E$112*C156</f>
        <v>20.661285005319119</v>
      </c>
      <c r="E70" s="576">
        <f>$G$156</f>
        <v>11329.941846894055</v>
      </c>
      <c r="F70" s="582">
        <f t="shared" si="4"/>
        <v>234091.15759236974</v>
      </c>
      <c r="G70" s="576">
        <v>0</v>
      </c>
      <c r="H70" s="565">
        <f t="shared" si="5"/>
        <v>0</v>
      </c>
      <c r="T70" s="25"/>
    </row>
    <row r="71" spans="1:20">
      <c r="A71" s="561"/>
      <c r="B71" s="25" t="s">
        <v>452</v>
      </c>
      <c r="C71" s="248" t="s">
        <v>43</v>
      </c>
      <c r="D71" s="336">
        <f>'Cust Factors'!$E$113*C186</f>
        <v>14.290407363820039</v>
      </c>
      <c r="E71" s="576">
        <f>$G$186</f>
        <v>841.2638498609557</v>
      </c>
      <c r="F71" s="582">
        <f t="shared" si="4"/>
        <v>12022.003114968596</v>
      </c>
      <c r="G71" s="576">
        <f>$I$186</f>
        <v>3669.9883165902525</v>
      </c>
      <c r="H71" s="565">
        <f t="shared" si="5"/>
        <v>52445.628064534852</v>
      </c>
      <c r="T71" s="25"/>
    </row>
    <row r="72" spans="1:20">
      <c r="A72" s="561"/>
      <c r="B72" s="25" t="s">
        <v>451</v>
      </c>
      <c r="C72" s="248" t="s">
        <v>43</v>
      </c>
      <c r="D72" s="336">
        <f>'Cust Factors'!$E$113*C205</f>
        <v>0.20681485840218267</v>
      </c>
      <c r="E72" s="576">
        <f>$G$205</f>
        <v>11268</v>
      </c>
      <c r="F72" s="582">
        <f t="shared" si="4"/>
        <v>2330.3898244757943</v>
      </c>
      <c r="G72" s="576">
        <v>0</v>
      </c>
      <c r="H72" s="565">
        <f t="shared" si="5"/>
        <v>0</v>
      </c>
      <c r="T72" s="25"/>
    </row>
    <row r="73" spans="1:20">
      <c r="A73" s="561">
        <v>20</v>
      </c>
      <c r="B73" s="25" t="s">
        <v>450</v>
      </c>
      <c r="C73" s="248">
        <v>8</v>
      </c>
      <c r="D73" s="336">
        <f>'Cust Factors'!E114*C226</f>
        <v>66.732081805904073</v>
      </c>
      <c r="E73" s="576">
        <f>$G$226</f>
        <v>1048.1321845000891</v>
      </c>
      <c r="F73" s="582">
        <f t="shared" si="4"/>
        <v>69944.042679460894</v>
      </c>
      <c r="G73" s="576">
        <f>$I$226</f>
        <v>25067.151609143835</v>
      </c>
      <c r="H73" s="565">
        <f t="shared" si="5"/>
        <v>1672783.2118223864</v>
      </c>
      <c r="T73" s="25"/>
    </row>
    <row r="74" spans="1:20">
      <c r="A74" s="561">
        <v>21</v>
      </c>
      <c r="B74" s="25" t="s">
        <v>449</v>
      </c>
      <c r="C74" s="248">
        <v>8</v>
      </c>
      <c r="D74" s="336">
        <f>'Cust Factors'!E114*C236</f>
        <v>38.676352114040995</v>
      </c>
      <c r="E74" s="576">
        <f>$G$236</f>
        <v>25302.516464487926</v>
      </c>
      <c r="F74" s="582">
        <f t="shared" si="4"/>
        <v>978609.03615185467</v>
      </c>
      <c r="G74" s="576">
        <v>0</v>
      </c>
      <c r="H74" s="565">
        <f t="shared" si="5"/>
        <v>0</v>
      </c>
      <c r="T74" s="25"/>
    </row>
    <row r="75" spans="1:20">
      <c r="A75" s="561"/>
      <c r="B75" s="25" t="s">
        <v>448</v>
      </c>
      <c r="C75" s="248" t="s">
        <v>75</v>
      </c>
      <c r="D75" s="336">
        <f>'Cust Factors'!E115*C256</f>
        <v>0</v>
      </c>
      <c r="E75" s="576">
        <f>$G$256</f>
        <v>1729</v>
      </c>
      <c r="F75" s="582">
        <f t="shared" si="4"/>
        <v>0</v>
      </c>
      <c r="G75" s="576">
        <f>$I$256</f>
        <v>26800</v>
      </c>
      <c r="H75" s="565">
        <f t="shared" si="5"/>
        <v>0</v>
      </c>
      <c r="T75" s="25"/>
    </row>
    <row r="76" spans="1:20">
      <c r="A76" s="561"/>
      <c r="B76" s="25" t="s">
        <v>447</v>
      </c>
      <c r="C76" s="248" t="s">
        <v>75</v>
      </c>
      <c r="D76" s="336">
        <f>'Cust Factors'!E115*C256</f>
        <v>0</v>
      </c>
      <c r="E76" s="576">
        <f>$G$266</f>
        <v>13839</v>
      </c>
      <c r="F76" s="582">
        <f t="shared" si="4"/>
        <v>0</v>
      </c>
      <c r="G76" s="576">
        <v>0</v>
      </c>
      <c r="H76" s="565">
        <f t="shared" si="5"/>
        <v>0</v>
      </c>
      <c r="T76" s="25"/>
    </row>
    <row r="77" spans="1:20">
      <c r="A77" s="561">
        <v>22</v>
      </c>
      <c r="B77" s="25" t="s">
        <v>434</v>
      </c>
      <c r="C77" s="248">
        <v>9</v>
      </c>
      <c r="D77" s="336">
        <f>'Cust Factors'!E116</f>
        <v>130.2962246448127</v>
      </c>
      <c r="E77" s="576">
        <f>$D$589</f>
        <v>31060</v>
      </c>
      <c r="F77" s="582">
        <f t="shared" si="4"/>
        <v>4047000.7374678822</v>
      </c>
      <c r="G77" s="576">
        <v>0</v>
      </c>
      <c r="H77" s="565">
        <f t="shared" si="5"/>
        <v>0</v>
      </c>
      <c r="T77" s="25"/>
    </row>
    <row r="78" spans="1:20">
      <c r="A78" s="561">
        <v>23</v>
      </c>
      <c r="B78" s="25" t="s">
        <v>433</v>
      </c>
      <c r="C78" s="248">
        <v>23</v>
      </c>
      <c r="D78" s="336">
        <f>'Cust Factors'!$E$117*C376</f>
        <v>3344.2563015827527</v>
      </c>
      <c r="E78" s="576">
        <f>$G$376</f>
        <v>161.1031875933586</v>
      </c>
      <c r="F78" s="582">
        <f t="shared" si="4"/>
        <v>538770.35031415778</v>
      </c>
      <c r="G78" s="576">
        <f>$I$376</f>
        <v>841.45594975749884</v>
      </c>
      <c r="H78" s="565">
        <f t="shared" si="5"/>
        <v>2814044.3624808155</v>
      </c>
      <c r="T78" s="25"/>
    </row>
    <row r="79" spans="1:20">
      <c r="A79" s="561">
        <v>24</v>
      </c>
      <c r="B79" s="25" t="s">
        <v>446</v>
      </c>
      <c r="C79" s="248">
        <v>23</v>
      </c>
      <c r="D79" s="336">
        <f>'Cust Factors'!$E$117*C394</f>
        <v>3.7917817505800637</v>
      </c>
      <c r="E79" s="576">
        <f>$G$394</f>
        <v>228.85254785544726</v>
      </c>
      <c r="F79" s="581">
        <f t="shared" si="4"/>
        <v>867.75891453203565</v>
      </c>
      <c r="G79" s="576">
        <v>0</v>
      </c>
      <c r="H79" s="565">
        <f t="shared" si="5"/>
        <v>0</v>
      </c>
      <c r="T79" s="25"/>
    </row>
    <row r="80" spans="1:20">
      <c r="A80" s="561"/>
      <c r="B80" s="25" t="s">
        <v>445</v>
      </c>
      <c r="C80" s="248" t="s">
        <v>69</v>
      </c>
      <c r="D80" s="336">
        <f>'Cust Factors'!$E$118*C423</f>
        <v>10.514083333333334</v>
      </c>
      <c r="E80" s="576">
        <f>F544</f>
        <v>162</v>
      </c>
      <c r="F80" s="581">
        <f t="shared" si="4"/>
        <v>1703.2815000000001</v>
      </c>
      <c r="G80" s="576">
        <f>$I$423</f>
        <v>993.579916476476</v>
      </c>
      <c r="H80" s="565">
        <f t="shared" si="5"/>
        <v>10446.582040160041</v>
      </c>
      <c r="T80" s="25"/>
    </row>
    <row r="81" spans="1:20">
      <c r="A81" s="561"/>
      <c r="B81" s="25" t="s">
        <v>444</v>
      </c>
      <c r="C81" s="248" t="s">
        <v>69</v>
      </c>
      <c r="D81" s="336">
        <f>'Cust Factors'!$E$118*C441</f>
        <v>0</v>
      </c>
      <c r="E81" s="576">
        <f>$G$441</f>
        <v>0</v>
      </c>
      <c r="F81" s="581">
        <f t="shared" si="4"/>
        <v>0</v>
      </c>
      <c r="G81" s="576">
        <v>0</v>
      </c>
      <c r="H81" s="565">
        <f t="shared" si="5"/>
        <v>0</v>
      </c>
      <c r="T81" s="25"/>
    </row>
    <row r="82" spans="1:20">
      <c r="A82" s="561">
        <v>25</v>
      </c>
      <c r="B82" s="25" t="s">
        <v>147</v>
      </c>
      <c r="C82" s="248" t="s">
        <v>443</v>
      </c>
      <c r="D82" s="336">
        <f>'Cust Factors'!$E$119</f>
        <v>1</v>
      </c>
      <c r="E82" s="576">
        <f>$F$586</f>
        <v>337951.96924240026</v>
      </c>
      <c r="F82" s="578">
        <f t="shared" si="4"/>
        <v>337951.96924240026</v>
      </c>
      <c r="G82" s="576">
        <v>0</v>
      </c>
      <c r="H82" s="565">
        <f t="shared" si="5"/>
        <v>0</v>
      </c>
      <c r="I82" s="158"/>
      <c r="T82" s="25"/>
    </row>
    <row r="83" spans="1:20">
      <c r="A83" s="561">
        <v>26</v>
      </c>
      <c r="B83" s="25" t="s">
        <v>146</v>
      </c>
      <c r="C83" s="248" t="s">
        <v>443</v>
      </c>
      <c r="D83" s="574">
        <f>'Cust Factors'!$E$120</f>
        <v>1</v>
      </c>
      <c r="E83" s="573">
        <f>$E$82</f>
        <v>337951.96924240026</v>
      </c>
      <c r="F83" s="572">
        <f t="shared" si="4"/>
        <v>337951.96924240026</v>
      </c>
      <c r="G83" s="573">
        <v>0</v>
      </c>
      <c r="H83" s="444">
        <f t="shared" si="5"/>
        <v>0</v>
      </c>
      <c r="I83" s="580"/>
      <c r="T83" s="25"/>
    </row>
    <row r="84" spans="1:20">
      <c r="A84" s="561">
        <v>27</v>
      </c>
      <c r="B84" s="571" t="s">
        <v>15</v>
      </c>
      <c r="C84" s="25"/>
      <c r="D84" s="570">
        <f>SUM(D69:D83)</f>
        <v>4975.1918252314281</v>
      </c>
      <c r="E84" s="248"/>
      <c r="F84" s="568">
        <f>SUM(F69:F83)</f>
        <v>7414220.1402098248</v>
      </c>
      <c r="G84" s="248"/>
      <c r="H84" s="568">
        <f>SUM(H69:H83)</f>
        <v>8403608.9707476795</v>
      </c>
      <c r="T84" s="25"/>
    </row>
    <row r="85" spans="1:20">
      <c r="A85" s="561">
        <v>28</v>
      </c>
      <c r="C85" s="248"/>
      <c r="F85" s="336"/>
      <c r="H85" s="565"/>
      <c r="T85" s="25"/>
    </row>
    <row r="86" spans="1:20">
      <c r="A86" s="561">
        <v>29</v>
      </c>
      <c r="B86" s="29" t="s">
        <v>67</v>
      </c>
      <c r="C86" s="248"/>
      <c r="F86" s="336"/>
      <c r="H86" s="565"/>
      <c r="T86" s="25"/>
    </row>
    <row r="87" spans="1:20">
      <c r="A87" s="561">
        <v>30</v>
      </c>
      <c r="B87" s="25" t="s">
        <v>442</v>
      </c>
      <c r="C87" s="248">
        <v>10</v>
      </c>
      <c r="D87" s="265">
        <v>3309</v>
      </c>
      <c r="E87" s="576">
        <f>$G$298</f>
        <v>364.26775460864309</v>
      </c>
      <c r="F87" s="575">
        <f>D87*E87</f>
        <v>1205362</v>
      </c>
      <c r="G87" s="576">
        <v>0</v>
      </c>
      <c r="H87" s="575">
        <f>D87*G87</f>
        <v>0</v>
      </c>
      <c r="T87" s="25"/>
    </row>
    <row r="88" spans="1:20">
      <c r="A88" s="561">
        <v>31</v>
      </c>
      <c r="B88" s="25" t="s">
        <v>441</v>
      </c>
      <c r="C88" s="248">
        <v>10</v>
      </c>
      <c r="D88" s="256">
        <v>17</v>
      </c>
      <c r="E88" s="576">
        <f>$G$307</f>
        <v>8137</v>
      </c>
      <c r="F88" s="575">
        <f>D88*E88</f>
        <v>138329</v>
      </c>
      <c r="G88" s="576">
        <v>0</v>
      </c>
      <c r="H88" s="575">
        <f>D88*G88</f>
        <v>0</v>
      </c>
      <c r="T88" s="25"/>
    </row>
    <row r="89" spans="1:20">
      <c r="A89" s="561"/>
      <c r="B89" s="25" t="s">
        <v>440</v>
      </c>
      <c r="C89" s="248" t="s">
        <v>63</v>
      </c>
      <c r="D89" s="256">
        <v>28</v>
      </c>
      <c r="E89" s="576">
        <f>$G$298</f>
        <v>364.26775460864309</v>
      </c>
      <c r="F89" s="575">
        <f>D89*E89</f>
        <v>10199.497129042007</v>
      </c>
      <c r="G89" s="576">
        <v>0</v>
      </c>
      <c r="H89" s="575">
        <f>D89*G89</f>
        <v>0</v>
      </c>
      <c r="J89" s="27"/>
      <c r="T89" s="25"/>
    </row>
    <row r="90" spans="1:20">
      <c r="A90" s="561"/>
      <c r="B90" s="25" t="s">
        <v>439</v>
      </c>
      <c r="C90" s="248" t="s">
        <v>63</v>
      </c>
      <c r="D90" s="257">
        <v>0</v>
      </c>
      <c r="E90" s="573">
        <f>$G$307</f>
        <v>8137</v>
      </c>
      <c r="F90" s="572">
        <f>D90*E90</f>
        <v>0</v>
      </c>
      <c r="G90" s="573">
        <v>0</v>
      </c>
      <c r="H90" s="572">
        <f>D90*G90</f>
        <v>0</v>
      </c>
      <c r="T90" s="25"/>
    </row>
    <row r="91" spans="1:20">
      <c r="A91" s="561">
        <v>32</v>
      </c>
      <c r="B91" s="571" t="s">
        <v>15</v>
      </c>
      <c r="C91" s="25"/>
      <c r="D91" s="570">
        <f>SUM(D87:D90)</f>
        <v>3354</v>
      </c>
      <c r="E91" s="248"/>
      <c r="F91" s="568">
        <f>SUM(F87:F90)</f>
        <v>1353890.4971290419</v>
      </c>
      <c r="G91" s="248"/>
      <c r="H91" s="568">
        <v>0</v>
      </c>
      <c r="T91" s="25"/>
    </row>
    <row r="92" spans="1:20">
      <c r="A92" s="561">
        <v>33</v>
      </c>
      <c r="C92" s="248"/>
      <c r="D92" s="579"/>
      <c r="E92" s="566"/>
      <c r="F92" s="336"/>
      <c r="G92" s="566"/>
      <c r="H92" s="565"/>
      <c r="T92" s="25"/>
    </row>
    <row r="93" spans="1:20">
      <c r="A93" s="561">
        <v>34</v>
      </c>
      <c r="B93" s="29" t="s">
        <v>143</v>
      </c>
      <c r="C93" s="248"/>
      <c r="F93" s="336"/>
      <c r="H93" s="565"/>
      <c r="T93" s="25"/>
    </row>
    <row r="94" spans="1:20">
      <c r="A94" s="561">
        <v>35</v>
      </c>
      <c r="B94" s="25" t="s">
        <v>438</v>
      </c>
      <c r="C94" s="248">
        <v>15</v>
      </c>
      <c r="D94" s="336">
        <f>'Cust Factors'!E136</f>
        <v>2604.0624804496547</v>
      </c>
      <c r="E94" s="576">
        <f>F547</f>
        <v>104</v>
      </c>
      <c r="F94" s="578">
        <f>D94*E94</f>
        <v>270822.49796676409</v>
      </c>
      <c r="G94" s="576">
        <f>H121</f>
        <v>719.45163170163164</v>
      </c>
      <c r="H94" s="578">
        <f>G94*D94</f>
        <v>1873497.0006125022</v>
      </c>
      <c r="T94" s="25"/>
    </row>
    <row r="95" spans="1:20">
      <c r="A95" s="561">
        <v>36</v>
      </c>
      <c r="B95" s="25" t="s">
        <v>437</v>
      </c>
      <c r="C95" s="248">
        <v>15</v>
      </c>
      <c r="D95" s="574">
        <f>'Cust Factors'!E137</f>
        <v>549.95184261974555</v>
      </c>
      <c r="E95" s="573">
        <f>E94</f>
        <v>104</v>
      </c>
      <c r="F95" s="572">
        <f>D95*E95</f>
        <v>57194.991632453537</v>
      </c>
      <c r="G95" s="573">
        <f>H121</f>
        <v>719.45163170163164</v>
      </c>
      <c r="H95" s="572">
        <f>G95*D95</f>
        <v>395663.75053009484</v>
      </c>
      <c r="T95" s="25"/>
    </row>
    <row r="96" spans="1:20">
      <c r="A96" s="561">
        <v>37</v>
      </c>
      <c r="B96" s="571" t="s">
        <v>15</v>
      </c>
      <c r="C96" s="25"/>
      <c r="D96" s="570">
        <f>SUM(D94:D95)</f>
        <v>3154.0143230694002</v>
      </c>
      <c r="E96" s="248"/>
      <c r="F96" s="568">
        <f>SUM(F94:F95)</f>
        <v>328017.4895992176</v>
      </c>
      <c r="G96" s="248"/>
      <c r="H96" s="568">
        <f>SUM(H94:H95)</f>
        <v>2269160.7511425968</v>
      </c>
      <c r="T96" s="25"/>
    </row>
    <row r="97" spans="1:20">
      <c r="A97" s="561">
        <v>38</v>
      </c>
      <c r="C97" s="248"/>
      <c r="D97" s="567"/>
      <c r="E97" s="566"/>
      <c r="F97" s="336"/>
      <c r="G97" s="566"/>
      <c r="H97" s="565"/>
      <c r="T97" s="25"/>
    </row>
    <row r="98" spans="1:20">
      <c r="A98" s="561">
        <v>39</v>
      </c>
      <c r="B98" s="29" t="s">
        <v>137</v>
      </c>
      <c r="C98" s="248"/>
      <c r="F98" s="336"/>
      <c r="H98" s="565"/>
      <c r="T98" s="25"/>
    </row>
    <row r="99" spans="1:20">
      <c r="A99" s="561">
        <v>40</v>
      </c>
      <c r="B99" s="25" t="s">
        <v>436</v>
      </c>
      <c r="C99" s="248">
        <v>6</v>
      </c>
      <c r="D99" s="577">
        <f>'Cust Factors'!E146</f>
        <v>0</v>
      </c>
      <c r="E99" s="576">
        <f>E53</f>
        <v>634.76612101367186</v>
      </c>
      <c r="F99" s="575">
        <f>D99*E99</f>
        <v>0</v>
      </c>
      <c r="G99" s="576">
        <f>G69</f>
        <v>2867.9753566324084</v>
      </c>
      <c r="H99" s="575">
        <f>D99*G99</f>
        <v>0</v>
      </c>
      <c r="T99" s="25"/>
    </row>
    <row r="100" spans="1:20">
      <c r="A100" s="561">
        <v>41</v>
      </c>
      <c r="B100" s="25" t="s">
        <v>435</v>
      </c>
      <c r="C100" s="248">
        <v>8</v>
      </c>
      <c r="D100" s="577">
        <f>'Cust Factors'!E147</f>
        <v>0</v>
      </c>
      <c r="E100" s="576">
        <f>E58</f>
        <v>25302.516464487926</v>
      </c>
      <c r="F100" s="575">
        <f>D100*E100</f>
        <v>0</v>
      </c>
      <c r="G100" s="576">
        <f>G74</f>
        <v>0</v>
      </c>
      <c r="H100" s="575">
        <f>D100*G100</f>
        <v>0</v>
      </c>
      <c r="T100" s="25"/>
    </row>
    <row r="101" spans="1:20">
      <c r="A101" s="561">
        <v>42</v>
      </c>
      <c r="B101" s="25" t="s">
        <v>434</v>
      </c>
      <c r="C101" s="248">
        <v>9</v>
      </c>
      <c r="D101" s="577">
        <f>'Cust Factors'!E148</f>
        <v>1</v>
      </c>
      <c r="E101" s="576">
        <f>E77</f>
        <v>31060</v>
      </c>
      <c r="F101" s="575">
        <f>D101*E101</f>
        <v>31060</v>
      </c>
      <c r="G101" s="576">
        <f>G77</f>
        <v>0</v>
      </c>
      <c r="H101" s="575">
        <f>D101*G101</f>
        <v>0</v>
      </c>
      <c r="T101" s="25"/>
    </row>
    <row r="102" spans="1:20">
      <c r="A102" s="561">
        <v>43</v>
      </c>
      <c r="B102" s="25" t="s">
        <v>433</v>
      </c>
      <c r="C102" s="248">
        <v>23</v>
      </c>
      <c r="D102" s="574">
        <f>'Cust Factors'!E149</f>
        <v>0</v>
      </c>
      <c r="E102" s="573">
        <f>E78</f>
        <v>161.1031875933586</v>
      </c>
      <c r="F102" s="572">
        <f>D102*E102</f>
        <v>0</v>
      </c>
      <c r="G102" s="573">
        <f>G78</f>
        <v>841.45594975749884</v>
      </c>
      <c r="H102" s="572">
        <f>D102*G102</f>
        <v>0</v>
      </c>
      <c r="T102" s="25"/>
    </row>
    <row r="103" spans="1:20">
      <c r="A103" s="561">
        <v>44</v>
      </c>
      <c r="B103" s="571" t="s">
        <v>15</v>
      </c>
      <c r="C103" s="25"/>
      <c r="D103" s="570">
        <f>SUM(D99:D102)</f>
        <v>1</v>
      </c>
      <c r="E103" s="248"/>
      <c r="F103" s="568">
        <f>SUM(F99:F102)</f>
        <v>31060</v>
      </c>
      <c r="G103" s="569"/>
      <c r="H103" s="568">
        <f>SUM(H99:H102)</f>
        <v>0</v>
      </c>
      <c r="T103" s="25"/>
    </row>
    <row r="104" spans="1:20">
      <c r="A104" s="561">
        <v>45</v>
      </c>
      <c r="B104" s="571"/>
      <c r="C104" s="25"/>
      <c r="D104" s="570"/>
      <c r="E104" s="248"/>
      <c r="F104" s="568"/>
      <c r="G104" s="569"/>
      <c r="H104" s="568"/>
      <c r="T104" s="25"/>
    </row>
    <row r="105" spans="1:20">
      <c r="A105" s="561">
        <v>46</v>
      </c>
      <c r="C105" s="248"/>
      <c r="D105" s="567"/>
      <c r="E105" s="566"/>
      <c r="F105" s="336"/>
      <c r="G105" s="566"/>
      <c r="H105" s="565"/>
      <c r="T105" s="25"/>
    </row>
    <row r="106" spans="1:20" ht="13.5" thickBot="1">
      <c r="A106" s="561">
        <v>47</v>
      </c>
      <c r="B106" s="200" t="s">
        <v>475</v>
      </c>
      <c r="C106" s="168"/>
      <c r="D106" s="564">
        <f>D50+D66+D84+D91+D96+D103</f>
        <v>861050.51747117238</v>
      </c>
      <c r="E106" s="563"/>
      <c r="F106" s="562">
        <f>F50+F66+F84+F91+F96+F103</f>
        <v>116689712.64247063</v>
      </c>
      <c r="G106" s="563"/>
      <c r="H106" s="562">
        <f>H50+H66+H84+H91+H96+H103</f>
        <v>622954237.41519773</v>
      </c>
      <c r="T106" s="25"/>
    </row>
    <row r="107" spans="1:20" ht="13.5" thickTop="1">
      <c r="A107" s="561"/>
      <c r="T107" s="25"/>
    </row>
    <row r="108" spans="1:20">
      <c r="A108" s="561"/>
      <c r="T108" s="25"/>
    </row>
    <row r="109" spans="1:20">
      <c r="A109" s="464"/>
      <c r="B109" s="27"/>
      <c r="C109" s="423"/>
      <c r="D109" s="27"/>
      <c r="E109" s="27"/>
      <c r="F109" s="27"/>
      <c r="G109" s="27"/>
      <c r="T109" s="25"/>
    </row>
    <row r="110" spans="1:20" ht="13.5" thickBot="1">
      <c r="A110" s="560"/>
    </row>
    <row r="111" spans="1:20" ht="15">
      <c r="A111" s="559"/>
      <c r="B111" s="558"/>
      <c r="C111" s="558"/>
      <c r="D111" s="555"/>
      <c r="E111" s="557"/>
      <c r="F111" s="556"/>
      <c r="G111" s="555"/>
      <c r="H111" s="555"/>
      <c r="I111" s="134"/>
    </row>
    <row r="112" spans="1:20" ht="15">
      <c r="A112" s="519" t="s">
        <v>432</v>
      </c>
      <c r="B112" s="517"/>
      <c r="C112" s="517"/>
      <c r="D112" s="517"/>
      <c r="E112" s="518"/>
      <c r="F112" s="539"/>
      <c r="G112" s="517"/>
      <c r="H112" s="517"/>
      <c r="I112" s="131"/>
    </row>
    <row r="113" spans="1:22" ht="15">
      <c r="A113" s="519"/>
      <c r="B113" s="517"/>
      <c r="C113" s="517"/>
      <c r="D113" s="517"/>
      <c r="E113" s="518"/>
      <c r="F113" s="539"/>
      <c r="G113" s="517"/>
      <c r="H113" s="517"/>
      <c r="I113" s="131"/>
    </row>
    <row r="114" spans="1:22" s="29" customFormat="1">
      <c r="A114" s="538"/>
      <c r="B114" s="171" t="s">
        <v>132</v>
      </c>
      <c r="C114" s="171" t="s">
        <v>131</v>
      </c>
      <c r="D114" s="514" t="s">
        <v>130</v>
      </c>
      <c r="E114" s="513" t="s">
        <v>129</v>
      </c>
      <c r="F114" s="171" t="s">
        <v>128</v>
      </c>
      <c r="G114" s="171" t="s">
        <v>127</v>
      </c>
      <c r="H114" s="171" t="s">
        <v>126</v>
      </c>
      <c r="I114" s="553" t="s">
        <v>125</v>
      </c>
      <c r="O114" s="25"/>
      <c r="P114" s="25"/>
      <c r="Q114" s="25"/>
      <c r="R114" s="25"/>
      <c r="S114" s="25"/>
      <c r="T114" s="350"/>
      <c r="U114" s="25"/>
      <c r="V114" s="25"/>
    </row>
    <row r="115" spans="1:22">
      <c r="A115" s="510"/>
      <c r="B115" s="471"/>
      <c r="C115" s="471"/>
      <c r="D115" s="471"/>
      <c r="E115" s="473"/>
      <c r="F115" s="472"/>
      <c r="G115" s="471"/>
      <c r="H115" s="27"/>
      <c r="I115" s="552"/>
    </row>
    <row r="116" spans="1:22">
      <c r="A116" s="510"/>
      <c r="B116" s="471"/>
      <c r="C116" s="471"/>
      <c r="D116" s="471"/>
      <c r="E116" s="509" t="s">
        <v>419</v>
      </c>
      <c r="F116" s="508"/>
      <c r="G116" s="507" t="s">
        <v>418</v>
      </c>
      <c r="H116" s="142"/>
      <c r="I116" s="506" t="s">
        <v>418</v>
      </c>
    </row>
    <row r="117" spans="1:22">
      <c r="A117" s="505" t="s">
        <v>335</v>
      </c>
      <c r="B117" s="498" t="s">
        <v>334</v>
      </c>
      <c r="C117" s="498"/>
      <c r="D117" s="498" t="s">
        <v>153</v>
      </c>
      <c r="E117" s="504" t="s">
        <v>153</v>
      </c>
      <c r="F117" s="503" t="s">
        <v>295</v>
      </c>
      <c r="G117" s="502" t="s">
        <v>295</v>
      </c>
      <c r="H117" s="501" t="s">
        <v>417</v>
      </c>
      <c r="I117" s="500" t="s">
        <v>417</v>
      </c>
    </row>
    <row r="118" spans="1:22">
      <c r="A118" s="433"/>
      <c r="B118" s="498"/>
      <c r="C118" s="498"/>
      <c r="D118" s="498"/>
      <c r="E118" s="497"/>
      <c r="F118" s="536"/>
      <c r="G118" s="496"/>
      <c r="H118" s="535"/>
      <c r="I118" s="551"/>
    </row>
    <row r="119" spans="1:22">
      <c r="A119" s="433"/>
      <c r="B119" s="531" t="s">
        <v>416</v>
      </c>
      <c r="C119" s="488"/>
      <c r="D119" s="471"/>
      <c r="E119" s="533"/>
      <c r="F119" s="508"/>
      <c r="G119" s="481" t="s">
        <v>415</v>
      </c>
      <c r="H119" s="471"/>
      <c r="I119" s="107"/>
    </row>
    <row r="120" spans="1:22">
      <c r="A120" s="433">
        <v>1</v>
      </c>
      <c r="B120" s="547" t="s">
        <v>412</v>
      </c>
      <c r="C120" s="488"/>
      <c r="D120" s="489"/>
      <c r="E120" s="473"/>
      <c r="F120" s="472"/>
      <c r="G120" s="471"/>
      <c r="H120" s="471"/>
      <c r="I120" s="107"/>
    </row>
    <row r="121" spans="1:22">
      <c r="A121" s="433">
        <v>2</v>
      </c>
      <c r="B121" s="471" t="s">
        <v>408</v>
      </c>
      <c r="C121" s="541"/>
      <c r="D121" s="50">
        <v>3.9555555555555602</v>
      </c>
      <c r="E121" s="473">
        <f>D121/$D$137</f>
        <v>2.6075323258932059E-4</v>
      </c>
      <c r="F121" s="487">
        <f>$F$547</f>
        <v>104</v>
      </c>
      <c r="G121" s="462">
        <f>E121*F121</f>
        <v>2.7118336189289341E-2</v>
      </c>
      <c r="H121" s="487">
        <f>$G$469</f>
        <v>719.45163170163164</v>
      </c>
      <c r="I121" s="470">
        <f>H121*E121</f>
        <v>0.18759933865786177</v>
      </c>
    </row>
    <row r="122" spans="1:22">
      <c r="A122" s="433">
        <v>3</v>
      </c>
      <c r="B122" s="471" t="s">
        <v>407</v>
      </c>
      <c r="C122" s="541"/>
      <c r="D122" s="50">
        <v>17.533333333333367</v>
      </c>
      <c r="E122" s="473">
        <f>D122/$D$137</f>
        <v>1.1558106770391803E-3</v>
      </c>
      <c r="F122" s="487">
        <f>$F$549</f>
        <v>255</v>
      </c>
      <c r="G122" s="462">
        <f>E122*F122</f>
        <v>0.29473172264499098</v>
      </c>
      <c r="H122" s="487">
        <f>$G$473</f>
        <v>979.16783216783222</v>
      </c>
      <c r="I122" s="470">
        <f>H122*E122</f>
        <v>1.1317326350328887</v>
      </c>
    </row>
    <row r="123" spans="1:22">
      <c r="A123" s="433">
        <v>4</v>
      </c>
      <c r="B123" s="547" t="s">
        <v>411</v>
      </c>
      <c r="C123" s="541"/>
      <c r="D123" s="50"/>
      <c r="E123" s="473"/>
      <c r="F123" s="472"/>
      <c r="G123" s="462"/>
      <c r="H123" s="462"/>
      <c r="I123" s="470"/>
    </row>
    <row r="124" spans="1:22">
      <c r="A124" s="433">
        <v>5</v>
      </c>
      <c r="B124" s="471" t="s">
        <v>408</v>
      </c>
      <c r="C124" s="541"/>
      <c r="D124" s="50">
        <v>637.86388888888928</v>
      </c>
      <c r="E124" s="473">
        <f>D124/$D$137</f>
        <v>4.2048473000504384E-2</v>
      </c>
      <c r="F124" s="487">
        <f>$F$551</f>
        <v>215</v>
      </c>
      <c r="G124" s="462">
        <f>E124*F124</f>
        <v>9.0404216951084422</v>
      </c>
      <c r="H124" s="487">
        <f>$G$477</f>
        <v>769.74592074592078</v>
      </c>
      <c r="I124" s="470">
        <f>H124*E124</f>
        <v>32.366640565733235</v>
      </c>
    </row>
    <row r="125" spans="1:22">
      <c r="A125" s="433">
        <v>6</v>
      </c>
      <c r="B125" s="471" t="s">
        <v>407</v>
      </c>
      <c r="C125" s="541"/>
      <c r="D125" s="50">
        <v>299.722222222222</v>
      </c>
      <c r="E125" s="473">
        <f>D125/$D$137</f>
        <v>1.9757916991845252E-2</v>
      </c>
      <c r="F125" s="487">
        <f>$F$553</f>
        <v>255</v>
      </c>
      <c r="G125" s="462">
        <f>E125*F125</f>
        <v>5.0382688329205392</v>
      </c>
      <c r="H125" s="487">
        <f>$G$481</f>
        <v>1054.8624708624709</v>
      </c>
      <c r="I125" s="470">
        <f>H125*E125</f>
        <v>20.841885137113479</v>
      </c>
    </row>
    <row r="126" spans="1:22">
      <c r="A126" s="433">
        <v>7</v>
      </c>
      <c r="B126" s="547" t="s">
        <v>410</v>
      </c>
      <c r="C126" s="541"/>
      <c r="D126" s="50"/>
      <c r="E126" s="473"/>
      <c r="F126" s="472"/>
      <c r="G126" s="462"/>
      <c r="H126" s="462"/>
      <c r="I126" s="470"/>
      <c r="T126" s="25"/>
    </row>
    <row r="127" spans="1:22">
      <c r="A127" s="433">
        <v>8</v>
      </c>
      <c r="B127" s="471" t="s">
        <v>408</v>
      </c>
      <c r="C127" s="541"/>
      <c r="D127" s="50">
        <v>973.83611111111099</v>
      </c>
      <c r="E127" s="473">
        <f>D127/$D$137</f>
        <v>6.4196017580334608E-2</v>
      </c>
      <c r="F127" s="487">
        <f>$F$557</f>
        <v>215</v>
      </c>
      <c r="G127" s="462">
        <f>E127*F127</f>
        <v>13.80214377977194</v>
      </c>
      <c r="H127" s="487">
        <f>$G$487</f>
        <v>1374.8076923076924</v>
      </c>
      <c r="I127" s="470">
        <f>H127*E127</f>
        <v>88.25717878496387</v>
      </c>
      <c r="T127" s="25"/>
    </row>
    <row r="128" spans="1:22">
      <c r="A128" s="433">
        <v>9</v>
      </c>
      <c r="B128" s="471" t="s">
        <v>407</v>
      </c>
      <c r="C128" s="541"/>
      <c r="D128" s="50">
        <v>7909.4944444444172</v>
      </c>
      <c r="E128" s="473">
        <f>D128/$D$137</f>
        <v>0.5213998932816114</v>
      </c>
      <c r="F128" s="487">
        <f>$F$559</f>
        <v>255</v>
      </c>
      <c r="G128" s="462">
        <f>E128*F128</f>
        <v>132.95697278681089</v>
      </c>
      <c r="H128" s="487">
        <f>$G$491</f>
        <v>1937.8094405594406</v>
      </c>
      <c r="I128" s="470">
        <f>H128*E128</f>
        <v>1010.3736355077915</v>
      </c>
      <c r="T128" s="25"/>
    </row>
    <row r="129" spans="1:20">
      <c r="A129" s="433">
        <v>10</v>
      </c>
      <c r="B129" s="547" t="s">
        <v>313</v>
      </c>
      <c r="C129" s="541"/>
      <c r="D129" s="50"/>
      <c r="E129" s="473"/>
      <c r="F129" s="472"/>
      <c r="G129" s="462"/>
      <c r="H129" s="462"/>
      <c r="I129" s="470"/>
      <c r="T129" s="25"/>
    </row>
    <row r="130" spans="1:20">
      <c r="A130" s="433">
        <v>11</v>
      </c>
      <c r="B130" s="471" t="s">
        <v>408</v>
      </c>
      <c r="C130" s="541"/>
      <c r="D130" s="50">
        <v>43.077777777777797</v>
      </c>
      <c r="E130" s="473">
        <f>D130/$D$137</f>
        <v>2.8397198953617844E-3</v>
      </c>
      <c r="F130" s="487">
        <f>$F$565</f>
        <v>1004</v>
      </c>
      <c r="G130" s="462">
        <f>E130*F130</f>
        <v>2.8510787749432316</v>
      </c>
      <c r="H130" s="487">
        <f>$G$498</f>
        <v>3926.16317016317</v>
      </c>
      <c r="I130" s="470">
        <f>H130*E130</f>
        <v>11.149203666749049</v>
      </c>
      <c r="T130" s="25"/>
    </row>
    <row r="131" spans="1:20">
      <c r="A131" s="433">
        <v>12</v>
      </c>
      <c r="B131" s="471" t="s">
        <v>407</v>
      </c>
      <c r="C131" s="541"/>
      <c r="D131" s="50">
        <v>3749.611111111115</v>
      </c>
      <c r="E131" s="473">
        <f>D131/$D$137</f>
        <v>0.24717721807796364</v>
      </c>
      <c r="F131" s="487">
        <f>$F$390</f>
        <v>1350</v>
      </c>
      <c r="G131" s="462">
        <f>E131*F131</f>
        <v>333.68924440525092</v>
      </c>
      <c r="H131" s="487">
        <f>$G$502</f>
        <v>3809.7797202797201</v>
      </c>
      <c r="I131" s="470">
        <f>H131*E131</f>
        <v>941.69075274858369</v>
      </c>
      <c r="T131" s="25"/>
    </row>
    <row r="132" spans="1:20">
      <c r="A132" s="433">
        <v>13</v>
      </c>
      <c r="B132" s="547" t="s">
        <v>409</v>
      </c>
      <c r="C132" s="541"/>
      <c r="D132" s="50"/>
      <c r="E132" s="473"/>
      <c r="F132" s="472"/>
      <c r="G132" s="462"/>
      <c r="H132" s="462"/>
      <c r="I132" s="470"/>
      <c r="T132" s="25"/>
    </row>
    <row r="133" spans="1:20">
      <c r="A133" s="433">
        <v>14</v>
      </c>
      <c r="B133" s="471" t="s">
        <v>407</v>
      </c>
      <c r="C133" s="541"/>
      <c r="D133" s="50">
        <v>1514.8416666666681</v>
      </c>
      <c r="E133" s="473">
        <f>D133/$D$137</f>
        <v>9.985951553367825E-2</v>
      </c>
      <c r="F133" s="487">
        <f>$F$575</f>
        <v>1350</v>
      </c>
      <c r="G133" s="462">
        <f>E133*F133</f>
        <v>134.81034597046565</v>
      </c>
      <c r="H133" s="487">
        <f>$G$509</f>
        <v>7280.340326340327</v>
      </c>
      <c r="I133" s="470">
        <f>H133*E133</f>
        <v>727.01125790864603</v>
      </c>
      <c r="T133" s="25"/>
    </row>
    <row r="134" spans="1:20">
      <c r="A134" s="433">
        <v>15</v>
      </c>
      <c r="B134" s="547" t="s">
        <v>423</v>
      </c>
      <c r="C134" s="541"/>
      <c r="D134" s="50"/>
      <c r="E134" s="473"/>
      <c r="F134" s="472"/>
      <c r="G134" s="462"/>
      <c r="H134" s="472"/>
      <c r="I134" s="470"/>
      <c r="T134" s="25"/>
    </row>
    <row r="135" spans="1:20">
      <c r="A135" s="433">
        <v>16</v>
      </c>
      <c r="B135" s="471" t="s">
        <v>407</v>
      </c>
      <c r="C135" s="541"/>
      <c r="D135" s="50">
        <v>19.791666666666671</v>
      </c>
      <c r="E135" s="473">
        <f>D135/$D$137</f>
        <v>1.3046817290722666E-3</v>
      </c>
      <c r="F135" s="487">
        <f>$F$581</f>
        <v>1729</v>
      </c>
      <c r="G135" s="462">
        <f>E135*F135</f>
        <v>2.255794709565949</v>
      </c>
      <c r="H135" s="540">
        <f>$G$514</f>
        <v>26800</v>
      </c>
      <c r="I135" s="470">
        <f>H135*E135</f>
        <v>34.965470339136743</v>
      </c>
      <c r="T135" s="25"/>
    </row>
    <row r="136" spans="1:20">
      <c r="A136" s="433">
        <v>17</v>
      </c>
      <c r="B136" s="471"/>
      <c r="C136" s="549"/>
      <c r="D136" s="190"/>
      <c r="E136" s="485"/>
      <c r="F136" s="484"/>
      <c r="G136" s="483"/>
      <c r="H136" s="532"/>
      <c r="I136" s="526"/>
      <c r="T136" s="25"/>
    </row>
    <row r="137" spans="1:20" ht="13.5" thickBot="1">
      <c r="A137" s="433">
        <v>18</v>
      </c>
      <c r="B137" s="471" t="s">
        <v>414</v>
      </c>
      <c r="C137" s="480">
        <f>D137/$D$158</f>
        <v>0.9848571794404759</v>
      </c>
      <c r="D137" s="50">
        <f>SUM(D121:D136)</f>
        <v>15169.727777777754</v>
      </c>
      <c r="E137" s="473">
        <f>D137/$D$137</f>
        <v>1</v>
      </c>
      <c r="F137" s="472"/>
      <c r="G137" s="479">
        <f>SUM(G121:G136)</f>
        <v>634.76612101367186</v>
      </c>
      <c r="H137" s="471"/>
      <c r="I137" s="479">
        <f>SUM(I121:I136)</f>
        <v>2867.9753566324084</v>
      </c>
      <c r="T137" s="25"/>
    </row>
    <row r="138" spans="1:20">
      <c r="A138" s="433">
        <v>19</v>
      </c>
      <c r="B138" s="471"/>
      <c r="C138" s="541"/>
      <c r="D138" s="50"/>
      <c r="E138" s="473"/>
      <c r="F138" s="472"/>
      <c r="G138" s="462"/>
      <c r="H138" s="471"/>
      <c r="I138" s="470"/>
      <c r="T138" s="25"/>
    </row>
    <row r="139" spans="1:20">
      <c r="A139" s="433">
        <v>20</v>
      </c>
      <c r="B139" s="531" t="s">
        <v>413</v>
      </c>
      <c r="C139" s="541"/>
      <c r="D139" s="50"/>
      <c r="E139" s="473"/>
      <c r="F139" s="472"/>
      <c r="G139" s="462"/>
      <c r="H139" s="471"/>
      <c r="I139" s="470"/>
      <c r="T139" s="25"/>
    </row>
    <row r="140" spans="1:20">
      <c r="A140" s="433">
        <v>21</v>
      </c>
      <c r="B140" s="547" t="s">
        <v>412</v>
      </c>
      <c r="C140" s="541"/>
      <c r="D140" s="489"/>
      <c r="E140" s="473"/>
      <c r="F140" s="472"/>
      <c r="G140" s="462"/>
      <c r="H140" s="471"/>
      <c r="I140" s="470"/>
      <c r="T140" s="25"/>
    </row>
    <row r="141" spans="1:20">
      <c r="A141" s="433">
        <v>22</v>
      </c>
      <c r="B141" s="471" t="s">
        <v>407</v>
      </c>
      <c r="C141" s="541"/>
      <c r="D141" s="550">
        <v>1.51111111111111</v>
      </c>
      <c r="E141" s="473">
        <f>D141/$D$156</f>
        <v>6.4786585365853612E-3</v>
      </c>
      <c r="F141" s="487">
        <f>$D$587</f>
        <v>11268</v>
      </c>
      <c r="G141" s="462">
        <f>E141*F141</f>
        <v>73.001524390243844</v>
      </c>
      <c r="H141" s="471"/>
      <c r="I141" s="470"/>
      <c r="T141" s="25"/>
    </row>
    <row r="142" spans="1:20">
      <c r="A142" s="433">
        <v>23</v>
      </c>
      <c r="B142" s="547" t="s">
        <v>411</v>
      </c>
      <c r="C142" s="541"/>
      <c r="D142" s="50"/>
      <c r="E142" s="473"/>
      <c r="F142" s="472"/>
      <c r="G142" s="462"/>
      <c r="H142" s="471"/>
      <c r="I142" s="470"/>
      <c r="T142" s="25"/>
    </row>
    <row r="143" spans="1:20">
      <c r="A143" s="433">
        <v>24</v>
      </c>
      <c r="B143" s="471" t="s">
        <v>408</v>
      </c>
      <c r="C143" s="541"/>
      <c r="D143" s="50">
        <v>5.1111111111111098</v>
      </c>
      <c r="E143" s="473">
        <f>D143/$D$156</f>
        <v>2.1913109756097556E-2</v>
      </c>
      <c r="F143" s="487">
        <f>$D$587</f>
        <v>11268</v>
      </c>
      <c r="G143" s="462">
        <f>E143*F143</f>
        <v>246.91692073170725</v>
      </c>
      <c r="H143" s="471"/>
      <c r="I143" s="470"/>
      <c r="T143" s="25"/>
    </row>
    <row r="144" spans="1:20">
      <c r="A144" s="433">
        <v>25</v>
      </c>
      <c r="B144" s="471" t="s">
        <v>407</v>
      </c>
      <c r="C144" s="541"/>
      <c r="D144" s="50">
        <v>8.4499999999999993</v>
      </c>
      <c r="E144" s="473">
        <f>D144/$D$156</f>
        <v>3.6228086890243899E-2</v>
      </c>
      <c r="F144" s="487">
        <f>$D$587</f>
        <v>11268</v>
      </c>
      <c r="G144" s="462">
        <f>E144*F144</f>
        <v>408.21808307926824</v>
      </c>
      <c r="H144" s="471"/>
      <c r="I144" s="470"/>
      <c r="T144" s="25"/>
    </row>
    <row r="145" spans="1:20">
      <c r="A145" s="433">
        <v>26</v>
      </c>
      <c r="B145" s="547" t="s">
        <v>410</v>
      </c>
      <c r="C145" s="541"/>
      <c r="D145" s="50"/>
      <c r="E145" s="473"/>
      <c r="F145" s="472"/>
      <c r="G145" s="462"/>
      <c r="H145" s="471"/>
      <c r="I145" s="470"/>
      <c r="T145" s="25"/>
    </row>
    <row r="146" spans="1:20">
      <c r="A146" s="433">
        <v>27</v>
      </c>
      <c r="B146" s="471" t="s">
        <v>408</v>
      </c>
      <c r="C146" s="541"/>
      <c r="D146" s="50">
        <v>13.6666666666667</v>
      </c>
      <c r="E146" s="473">
        <f>D146/$D$156</f>
        <v>5.8593750000000146E-2</v>
      </c>
      <c r="F146" s="487">
        <f>$D$587</f>
        <v>11268</v>
      </c>
      <c r="G146" s="462">
        <f>E146*F146</f>
        <v>660.23437500000159</v>
      </c>
      <c r="H146" s="471"/>
      <c r="I146" s="470"/>
      <c r="T146" s="25"/>
    </row>
    <row r="147" spans="1:20">
      <c r="A147" s="433">
        <v>28</v>
      </c>
      <c r="B147" s="471" t="s">
        <v>407</v>
      </c>
      <c r="C147" s="541"/>
      <c r="D147" s="50">
        <v>34.58888888888886</v>
      </c>
      <c r="E147" s="473">
        <f>D147/$D$156</f>
        <v>0.14829458841463403</v>
      </c>
      <c r="F147" s="487">
        <f>$D$587</f>
        <v>11268</v>
      </c>
      <c r="G147" s="462">
        <f>E147*F147</f>
        <v>1670.9834222560962</v>
      </c>
      <c r="H147" s="471"/>
      <c r="I147" s="470"/>
      <c r="T147" s="25"/>
    </row>
    <row r="148" spans="1:20">
      <c r="A148" s="433">
        <v>29</v>
      </c>
      <c r="B148" s="547" t="s">
        <v>313</v>
      </c>
      <c r="C148" s="541"/>
      <c r="D148" s="50"/>
      <c r="E148" s="473"/>
      <c r="F148" s="472"/>
      <c r="G148" s="462"/>
      <c r="H148" s="471"/>
      <c r="I148" s="470"/>
      <c r="T148" s="25"/>
    </row>
    <row r="149" spans="1:20">
      <c r="A149" s="433">
        <v>30</v>
      </c>
      <c r="B149" s="471" t="s">
        <v>408</v>
      </c>
      <c r="C149" s="541"/>
      <c r="D149" s="50">
        <v>3</v>
      </c>
      <c r="E149" s="473">
        <f>D149/$D$156</f>
        <v>1.286204268292683E-2</v>
      </c>
      <c r="F149" s="487">
        <f>$D$587</f>
        <v>11268</v>
      </c>
      <c r="G149" s="462">
        <f>E149*F149</f>
        <v>144.92949695121953</v>
      </c>
      <c r="H149" s="471"/>
      <c r="I149" s="470"/>
      <c r="T149" s="25"/>
    </row>
    <row r="150" spans="1:20">
      <c r="A150" s="433">
        <v>31</v>
      </c>
      <c r="B150" s="471" t="s">
        <v>407</v>
      </c>
      <c r="C150" s="541"/>
      <c r="D150" s="50">
        <v>52.091666666666619</v>
      </c>
      <c r="E150" s="473">
        <f>D150/$D$156</f>
        <v>0.2233350800304876</v>
      </c>
      <c r="F150" s="487">
        <f>$D$587</f>
        <v>11268</v>
      </c>
      <c r="G150" s="462">
        <f>E150*F150</f>
        <v>2516.5396817835344</v>
      </c>
      <c r="H150" s="471"/>
      <c r="I150" s="470"/>
      <c r="T150" s="25"/>
    </row>
    <row r="151" spans="1:20">
      <c r="A151" s="433">
        <v>32</v>
      </c>
      <c r="B151" s="547" t="s">
        <v>409</v>
      </c>
      <c r="C151" s="541"/>
      <c r="D151" s="550"/>
      <c r="E151" s="473"/>
      <c r="F151" s="487"/>
      <c r="G151" s="462"/>
      <c r="H151" s="471"/>
      <c r="I151" s="470"/>
      <c r="T151" s="25"/>
    </row>
    <row r="152" spans="1:20">
      <c r="A152" s="433">
        <v>33</v>
      </c>
      <c r="B152" s="471" t="s">
        <v>408</v>
      </c>
      <c r="C152" s="541"/>
      <c r="D152" s="50">
        <v>0</v>
      </c>
      <c r="E152" s="473">
        <f>D152/$D$156</f>
        <v>0</v>
      </c>
      <c r="F152" s="487">
        <f>$D$587</f>
        <v>11268</v>
      </c>
      <c r="G152" s="462">
        <f>E152*F152</f>
        <v>0</v>
      </c>
      <c r="H152" s="471"/>
      <c r="I152" s="470"/>
      <c r="T152" s="25"/>
    </row>
    <row r="153" spans="1:20">
      <c r="A153" s="433">
        <v>34</v>
      </c>
      <c r="B153" s="471" t="s">
        <v>407</v>
      </c>
      <c r="C153" s="541"/>
      <c r="D153" s="50">
        <v>109.20555555555561</v>
      </c>
      <c r="E153" s="473">
        <f>D153/$D$156</f>
        <v>0.46820217225609778</v>
      </c>
      <c r="F153" s="487">
        <f>$D$587</f>
        <v>11268</v>
      </c>
      <c r="G153" s="462">
        <f>E153*F153</f>
        <v>5275.70207698171</v>
      </c>
      <c r="H153" s="471"/>
      <c r="I153" s="470"/>
      <c r="T153" s="25"/>
    </row>
    <row r="154" spans="1:20">
      <c r="A154" s="433">
        <v>35</v>
      </c>
      <c r="B154" s="547" t="s">
        <v>423</v>
      </c>
      <c r="C154" s="541"/>
      <c r="D154" s="50"/>
      <c r="E154" s="473"/>
      <c r="F154" s="472"/>
      <c r="G154" s="462"/>
      <c r="H154" s="471"/>
      <c r="I154" s="470"/>
      <c r="T154" s="25"/>
    </row>
    <row r="155" spans="1:20">
      <c r="A155" s="433">
        <v>36</v>
      </c>
      <c r="B155" s="471" t="s">
        <v>407</v>
      </c>
      <c r="C155" s="541"/>
      <c r="D155" s="190">
        <v>5.61944444444444</v>
      </c>
      <c r="E155" s="485">
        <f>D155/$D$156</f>
        <v>2.4092511432926809E-2</v>
      </c>
      <c r="F155" s="484">
        <f>$D$588</f>
        <v>13839</v>
      </c>
      <c r="G155" s="483">
        <f>E155*F155</f>
        <v>333.41626572027411</v>
      </c>
      <c r="H155" s="532"/>
      <c r="I155" s="526"/>
      <c r="T155" s="25"/>
    </row>
    <row r="156" spans="1:20" ht="13.5" thickBot="1">
      <c r="A156" s="433">
        <v>37</v>
      </c>
      <c r="B156" s="471" t="s">
        <v>406</v>
      </c>
      <c r="C156" s="480">
        <f>D156/$D$158</f>
        <v>1.5142820559524069E-2</v>
      </c>
      <c r="D156" s="50">
        <f>SUM(D141:D155)</f>
        <v>233.24444444444444</v>
      </c>
      <c r="E156" s="473">
        <f>D156/$D$156</f>
        <v>1</v>
      </c>
      <c r="F156" s="472"/>
      <c r="G156" s="479">
        <f>SUM(G141:G155)</f>
        <v>11329.941846894055</v>
      </c>
      <c r="H156" s="471"/>
      <c r="I156" s="530"/>
      <c r="T156" s="25"/>
    </row>
    <row r="157" spans="1:20">
      <c r="A157" s="433">
        <v>38</v>
      </c>
      <c r="B157" s="471"/>
      <c r="C157" s="541"/>
      <c r="D157" s="50"/>
      <c r="E157" s="473"/>
      <c r="F157" s="472"/>
      <c r="G157" s="477"/>
      <c r="H157" s="471"/>
      <c r="I157" s="548"/>
      <c r="T157" s="25"/>
    </row>
    <row r="158" spans="1:20" ht="13.5" thickBot="1">
      <c r="A158" s="433">
        <v>39</v>
      </c>
      <c r="B158" s="547" t="s">
        <v>430</v>
      </c>
      <c r="C158" s="541"/>
      <c r="D158" s="474">
        <f>D137+D156</f>
        <v>15402.972222222199</v>
      </c>
      <c r="E158" s="554"/>
      <c r="F158" s="487"/>
      <c r="G158" s="462"/>
      <c r="H158" s="471"/>
      <c r="I158" s="470"/>
      <c r="T158" s="25"/>
    </row>
    <row r="159" spans="1:20" ht="13.5" thickTop="1">
      <c r="A159" s="433"/>
      <c r="B159" s="471"/>
      <c r="C159" s="541"/>
      <c r="D159" s="50"/>
      <c r="E159" s="473"/>
      <c r="F159" s="487"/>
      <c r="G159" s="462"/>
      <c r="H159" s="471"/>
      <c r="I159" s="470"/>
      <c r="T159" s="25"/>
    </row>
    <row r="160" spans="1:20">
      <c r="A160" s="433"/>
      <c r="B160" s="471"/>
      <c r="C160" s="541"/>
      <c r="D160" s="50"/>
      <c r="E160" s="473"/>
      <c r="F160" s="487"/>
      <c r="G160" s="462"/>
      <c r="H160" s="471"/>
      <c r="I160" s="470"/>
      <c r="T160" s="25"/>
    </row>
    <row r="161" spans="1:20" ht="15">
      <c r="A161" s="519" t="s">
        <v>431</v>
      </c>
      <c r="B161" s="517"/>
      <c r="C161" s="517"/>
      <c r="D161" s="517"/>
      <c r="E161" s="518"/>
      <c r="F161" s="539"/>
      <c r="G161" s="517"/>
      <c r="H161" s="517"/>
      <c r="I161" s="131"/>
      <c r="T161" s="25"/>
    </row>
    <row r="162" spans="1:20" ht="15">
      <c r="A162" s="519"/>
      <c r="B162" s="517"/>
      <c r="C162" s="517"/>
      <c r="D162" s="517"/>
      <c r="E162" s="518"/>
      <c r="F162" s="539"/>
      <c r="G162" s="517"/>
      <c r="H162" s="517"/>
      <c r="I162" s="131"/>
      <c r="T162" s="25"/>
    </row>
    <row r="163" spans="1:20">
      <c r="A163" s="538"/>
      <c r="B163" s="171" t="s">
        <v>132</v>
      </c>
      <c r="C163" s="171" t="s">
        <v>131</v>
      </c>
      <c r="D163" s="514" t="s">
        <v>130</v>
      </c>
      <c r="E163" s="513" t="s">
        <v>129</v>
      </c>
      <c r="F163" s="171" t="s">
        <v>128</v>
      </c>
      <c r="G163" s="171" t="s">
        <v>127</v>
      </c>
      <c r="H163" s="171" t="s">
        <v>126</v>
      </c>
      <c r="I163" s="553" t="s">
        <v>125</v>
      </c>
      <c r="T163" s="25"/>
    </row>
    <row r="164" spans="1:20">
      <c r="A164" s="510"/>
      <c r="B164" s="471"/>
      <c r="C164" s="471"/>
      <c r="D164" s="471"/>
      <c r="E164" s="473"/>
      <c r="F164" s="472"/>
      <c r="G164" s="471"/>
      <c r="H164" s="27"/>
      <c r="I164" s="552"/>
      <c r="T164" s="25"/>
    </row>
    <row r="165" spans="1:20">
      <c r="A165" s="510"/>
      <c r="B165" s="471"/>
      <c r="C165" s="471"/>
      <c r="D165" s="471"/>
      <c r="E165" s="509" t="s">
        <v>419</v>
      </c>
      <c r="F165" s="508"/>
      <c r="G165" s="507" t="s">
        <v>418</v>
      </c>
      <c r="H165" s="142"/>
      <c r="I165" s="506" t="s">
        <v>418</v>
      </c>
      <c r="T165" s="25"/>
    </row>
    <row r="166" spans="1:20">
      <c r="A166" s="505" t="s">
        <v>335</v>
      </c>
      <c r="B166" s="498" t="s">
        <v>334</v>
      </c>
      <c r="C166" s="498"/>
      <c r="D166" s="498" t="s">
        <v>153</v>
      </c>
      <c r="E166" s="504" t="s">
        <v>153</v>
      </c>
      <c r="F166" s="503" t="s">
        <v>295</v>
      </c>
      <c r="G166" s="502" t="s">
        <v>295</v>
      </c>
      <c r="H166" s="501" t="s">
        <v>417</v>
      </c>
      <c r="I166" s="500" t="s">
        <v>417</v>
      </c>
      <c r="T166" s="25"/>
    </row>
    <row r="167" spans="1:20">
      <c r="A167" s="433"/>
      <c r="B167" s="498"/>
      <c r="C167" s="498"/>
      <c r="D167" s="498"/>
      <c r="E167" s="497"/>
      <c r="F167" s="536"/>
      <c r="G167" s="496"/>
      <c r="H167" s="535"/>
      <c r="I167" s="551"/>
      <c r="T167" s="25"/>
    </row>
    <row r="168" spans="1:20">
      <c r="A168" s="433"/>
      <c r="B168" s="531" t="s">
        <v>416</v>
      </c>
      <c r="C168" s="488"/>
      <c r="D168" s="471"/>
      <c r="E168" s="533"/>
      <c r="F168" s="508"/>
      <c r="G168" s="481" t="s">
        <v>415</v>
      </c>
      <c r="H168" s="471"/>
      <c r="I168" s="107"/>
      <c r="T168" s="25"/>
    </row>
    <row r="169" spans="1:20">
      <c r="A169" s="433">
        <v>1</v>
      </c>
      <c r="B169" s="547" t="s">
        <v>412</v>
      </c>
      <c r="C169" s="488"/>
      <c r="D169" s="489"/>
      <c r="E169" s="473"/>
      <c r="F169" s="472"/>
      <c r="G169" s="471"/>
      <c r="H169" s="471"/>
      <c r="I169" s="107"/>
      <c r="T169" s="25"/>
    </row>
    <row r="170" spans="1:20">
      <c r="A170" s="433">
        <v>2</v>
      </c>
      <c r="B170" s="471" t="s">
        <v>408</v>
      </c>
      <c r="C170" s="541"/>
      <c r="D170" s="50">
        <v>0</v>
      </c>
      <c r="E170" s="473">
        <f>D170/$D$186</f>
        <v>0</v>
      </c>
      <c r="F170" s="487">
        <f>$F$547</f>
        <v>104</v>
      </c>
      <c r="G170" s="462">
        <f>E170*F170</f>
        <v>0</v>
      </c>
      <c r="H170" s="487">
        <f>$G$469</f>
        <v>719.45163170163164</v>
      </c>
      <c r="I170" s="470">
        <f>H170*E170</f>
        <v>0</v>
      </c>
      <c r="T170" s="25"/>
    </row>
    <row r="171" spans="1:20">
      <c r="A171" s="433">
        <v>3</v>
      </c>
      <c r="B171" s="471" t="s">
        <v>407</v>
      </c>
      <c r="C171" s="541"/>
      <c r="D171" s="50">
        <v>2.5000000000000001E-2</v>
      </c>
      <c r="E171" s="473">
        <f>D171/$D$186</f>
        <v>1.3103679221932645E-4</v>
      </c>
      <c r="F171" s="487">
        <f>$F$549</f>
        <v>255</v>
      </c>
      <c r="G171" s="462">
        <f>E171*F171</f>
        <v>3.3414382015928244E-2</v>
      </c>
      <c r="H171" s="487">
        <f>$G$473</f>
        <v>979.16783216783222</v>
      </c>
      <c r="I171" s="470">
        <f>H171*E171</f>
        <v>0.12830701177162454</v>
      </c>
      <c r="T171" s="25"/>
    </row>
    <row r="172" spans="1:20">
      <c r="A172" s="433">
        <v>4</v>
      </c>
      <c r="B172" s="547" t="s">
        <v>411</v>
      </c>
      <c r="C172" s="541"/>
      <c r="D172" s="50"/>
      <c r="E172" s="473"/>
      <c r="F172" s="472"/>
      <c r="G172" s="462"/>
      <c r="H172" s="462"/>
      <c r="I172" s="470"/>
      <c r="T172" s="25"/>
    </row>
    <row r="173" spans="1:20">
      <c r="A173" s="433">
        <v>5</v>
      </c>
      <c r="B173" s="471" t="s">
        <v>408</v>
      </c>
      <c r="C173" s="541"/>
      <c r="D173" s="50">
        <v>0</v>
      </c>
      <c r="E173" s="473">
        <f>D173/$D$186</f>
        <v>0</v>
      </c>
      <c r="F173" s="487">
        <f>$F$551</f>
        <v>215</v>
      </c>
      <c r="G173" s="462">
        <f>E173*F173</f>
        <v>0</v>
      </c>
      <c r="H173" s="487">
        <f>$G$477</f>
        <v>769.74592074592078</v>
      </c>
      <c r="I173" s="470">
        <f>H173*E173</f>
        <v>0</v>
      </c>
      <c r="T173" s="25"/>
    </row>
    <row r="174" spans="1:20">
      <c r="A174" s="433">
        <v>6</v>
      </c>
      <c r="B174" s="471" t="s">
        <v>407</v>
      </c>
      <c r="C174" s="541"/>
      <c r="D174" s="50">
        <v>2.6361111111111102</v>
      </c>
      <c r="E174" s="473">
        <f>D174/$D$186</f>
        <v>1.3817101757348972E-2</v>
      </c>
      <c r="F174" s="487">
        <f>$F$553</f>
        <v>255</v>
      </c>
      <c r="G174" s="462">
        <f>E174*F174</f>
        <v>3.5233609481239876</v>
      </c>
      <c r="H174" s="487">
        <f>$G$481</f>
        <v>1054.8624708624709</v>
      </c>
      <c r="I174" s="470">
        <f>H174*E174</f>
        <v>14.575142099915325</v>
      </c>
      <c r="T174" s="25"/>
    </row>
    <row r="175" spans="1:20">
      <c r="A175" s="433">
        <v>7</v>
      </c>
      <c r="B175" s="547" t="s">
        <v>410</v>
      </c>
      <c r="C175" s="541"/>
      <c r="D175" s="50"/>
      <c r="E175" s="473"/>
      <c r="F175" s="472"/>
      <c r="G175" s="462"/>
      <c r="H175" s="462"/>
      <c r="I175" s="470"/>
      <c r="T175" s="25"/>
    </row>
    <row r="176" spans="1:20">
      <c r="A176" s="433">
        <v>8</v>
      </c>
      <c r="B176" s="471" t="s">
        <v>408</v>
      </c>
      <c r="C176" s="541"/>
      <c r="D176" s="50">
        <v>3.5833333333333299</v>
      </c>
      <c r="E176" s="473">
        <f>D176/$D$186</f>
        <v>1.8781940218103439E-2</v>
      </c>
      <c r="F176" s="487">
        <f>$F$557</f>
        <v>215</v>
      </c>
      <c r="G176" s="462">
        <f>E176*F176</f>
        <v>4.0381171468922394</v>
      </c>
      <c r="H176" s="487">
        <f>$G$487</f>
        <v>1374.8076923076924</v>
      </c>
      <c r="I176" s="470">
        <f>H176*E176</f>
        <v>25.821555888311824</v>
      </c>
      <c r="T176" s="25"/>
    </row>
    <row r="177" spans="1:20">
      <c r="A177" s="433">
        <v>9</v>
      </c>
      <c r="B177" s="471" t="s">
        <v>407</v>
      </c>
      <c r="C177" s="541"/>
      <c r="D177" s="50">
        <v>82.9861111111111</v>
      </c>
      <c r="E177" s="473">
        <f>D177/$D$186</f>
        <v>0.43496935195026409</v>
      </c>
      <c r="F177" s="487">
        <f>$F$559</f>
        <v>255</v>
      </c>
      <c r="G177" s="462">
        <f>E177*F177</f>
        <v>110.91718474731735</v>
      </c>
      <c r="H177" s="487">
        <f>$G$491</f>
        <v>1937.8094405594406</v>
      </c>
      <c r="I177" s="470">
        <f>H177*E177</f>
        <v>842.88771656324366</v>
      </c>
      <c r="T177" s="25"/>
    </row>
    <row r="178" spans="1:20">
      <c r="A178" s="433">
        <v>10</v>
      </c>
      <c r="B178" s="547" t="s">
        <v>313</v>
      </c>
      <c r="C178" s="541"/>
      <c r="D178" s="50"/>
      <c r="E178" s="473"/>
      <c r="F178" s="472"/>
      <c r="G178" s="462"/>
      <c r="H178" s="462"/>
      <c r="I178" s="470"/>
      <c r="T178" s="25"/>
    </row>
    <row r="179" spans="1:20">
      <c r="A179" s="433">
        <v>11</v>
      </c>
      <c r="B179" s="471" t="s">
        <v>408</v>
      </c>
      <c r="C179" s="541"/>
      <c r="D179" s="50">
        <v>1</v>
      </c>
      <c r="E179" s="473">
        <f>D179/$D$186</f>
        <v>5.2414716887730578E-3</v>
      </c>
      <c r="F179" s="487">
        <f>$F$565</f>
        <v>1004</v>
      </c>
      <c r="G179" s="462">
        <f>E179*F179</f>
        <v>5.2624375755281498</v>
      </c>
      <c r="H179" s="487">
        <f>$G$498</f>
        <v>3926.16317016317</v>
      </c>
      <c r="I179" s="470">
        <f>H179*E179</f>
        <v>20.578873101913732</v>
      </c>
      <c r="T179" s="25"/>
    </row>
    <row r="180" spans="1:20">
      <c r="A180" s="433">
        <v>12</v>
      </c>
      <c r="B180" s="471" t="s">
        <v>407</v>
      </c>
      <c r="C180" s="541"/>
      <c r="D180" s="50">
        <v>75.758333333333397</v>
      </c>
      <c r="E180" s="473">
        <f>D180/$D$186</f>
        <v>0.3970851593552992</v>
      </c>
      <c r="F180" s="487">
        <f>$F$390</f>
        <v>1350</v>
      </c>
      <c r="G180" s="462">
        <f>E180*F180</f>
        <v>536.06496512965396</v>
      </c>
      <c r="H180" s="487">
        <f>$G$502</f>
        <v>3809.7797202797201</v>
      </c>
      <c r="I180" s="470">
        <f>H180*E180</f>
        <v>1512.80698733586</v>
      </c>
      <c r="T180" s="25"/>
    </row>
    <row r="181" spans="1:20">
      <c r="A181" s="433">
        <v>13</v>
      </c>
      <c r="B181" s="547" t="s">
        <v>409</v>
      </c>
      <c r="C181" s="541"/>
      <c r="D181" s="50"/>
      <c r="E181" s="473"/>
      <c r="F181" s="472"/>
      <c r="G181" s="462"/>
      <c r="H181" s="462"/>
      <c r="I181" s="470"/>
      <c r="T181" s="25"/>
    </row>
    <row r="182" spans="1:20">
      <c r="A182" s="433">
        <v>14</v>
      </c>
      <c r="B182" s="471" t="s">
        <v>407</v>
      </c>
      <c r="C182" s="541"/>
      <c r="D182" s="50">
        <v>21.797222222222221</v>
      </c>
      <c r="E182" s="473">
        <f>D182/$D$186</f>
        <v>0.11424952317167272</v>
      </c>
      <c r="F182" s="487">
        <f>$F$575</f>
        <v>1350</v>
      </c>
      <c r="G182" s="462">
        <f>E182*F182</f>
        <v>154.23685628175818</v>
      </c>
      <c r="H182" s="487">
        <f>$G$509</f>
        <v>7280.340326340327</v>
      </c>
      <c r="I182" s="470">
        <f>H182*E182</f>
        <v>831.77541081188258</v>
      </c>
      <c r="T182" s="25"/>
    </row>
    <row r="183" spans="1:20">
      <c r="A183" s="433">
        <v>15</v>
      </c>
      <c r="B183" s="547" t="s">
        <v>423</v>
      </c>
      <c r="C183" s="541"/>
      <c r="D183" s="50"/>
      <c r="E183" s="473"/>
      <c r="F183" s="472"/>
      <c r="G183" s="462"/>
      <c r="H183" s="472"/>
      <c r="I183" s="470"/>
      <c r="T183" s="25"/>
    </row>
    <row r="184" spans="1:20">
      <c r="A184" s="433">
        <v>16</v>
      </c>
      <c r="B184" s="471" t="s">
        <v>407</v>
      </c>
      <c r="C184" s="541"/>
      <c r="D184" s="50">
        <v>3</v>
      </c>
      <c r="E184" s="473">
        <f>D184/$D$186</f>
        <v>1.5724415066319174E-2</v>
      </c>
      <c r="F184" s="487">
        <f>$F$581</f>
        <v>1729</v>
      </c>
      <c r="G184" s="462">
        <f>E184*F184</f>
        <v>27.187513649665853</v>
      </c>
      <c r="H184" s="540">
        <f>$G$514</f>
        <v>26800</v>
      </c>
      <c r="I184" s="470">
        <f>H184*E184</f>
        <v>421.4143237773539</v>
      </c>
      <c r="T184" s="25"/>
    </row>
    <row r="185" spans="1:20">
      <c r="A185" s="433">
        <v>17</v>
      </c>
      <c r="B185" s="471"/>
      <c r="C185" s="549"/>
      <c r="D185" s="190"/>
      <c r="E185" s="485"/>
      <c r="F185" s="484"/>
      <c r="G185" s="483"/>
      <c r="H185" s="532"/>
      <c r="I185" s="526"/>
      <c r="T185" s="25"/>
    </row>
    <row r="186" spans="1:20" ht="13.5" thickBot="1">
      <c r="A186" s="433">
        <v>18</v>
      </c>
      <c r="B186" s="471" t="s">
        <v>414</v>
      </c>
      <c r="C186" s="480">
        <f>D186/$D$207</f>
        <v>0.9857341734001176</v>
      </c>
      <c r="D186" s="50">
        <f>SUM(D170:D185)</f>
        <v>190.78611111111115</v>
      </c>
      <c r="E186" s="473">
        <f>D186/$D$186</f>
        <v>1</v>
      </c>
      <c r="F186" s="472"/>
      <c r="G186" s="479">
        <f>SUM(G170:G185)</f>
        <v>841.2638498609557</v>
      </c>
      <c r="H186" s="471"/>
      <c r="I186" s="479">
        <f>SUM(I170:I185)</f>
        <v>3669.9883165902525</v>
      </c>
      <c r="T186" s="25"/>
    </row>
    <row r="187" spans="1:20">
      <c r="A187" s="433">
        <v>19</v>
      </c>
      <c r="B187" s="471"/>
      <c r="C187" s="541"/>
      <c r="D187" s="50"/>
      <c r="E187" s="473"/>
      <c r="F187" s="472"/>
      <c r="G187" s="462"/>
      <c r="H187" s="471"/>
      <c r="I187" s="470"/>
      <c r="T187" s="25"/>
    </row>
    <row r="188" spans="1:20">
      <c r="A188" s="433">
        <v>20</v>
      </c>
      <c r="B188" s="531" t="s">
        <v>413</v>
      </c>
      <c r="C188" s="541"/>
      <c r="D188" s="50"/>
      <c r="E188" s="473"/>
      <c r="F188" s="472"/>
      <c r="G188" s="462"/>
      <c r="H188" s="471"/>
      <c r="I188" s="470"/>
      <c r="T188" s="25"/>
    </row>
    <row r="189" spans="1:20">
      <c r="A189" s="433">
        <v>21</v>
      </c>
      <c r="B189" s="547" t="s">
        <v>412</v>
      </c>
      <c r="C189" s="541"/>
      <c r="D189" s="489"/>
      <c r="E189" s="473"/>
      <c r="F189" s="472"/>
      <c r="G189" s="462"/>
      <c r="H189" s="471"/>
      <c r="I189" s="470"/>
      <c r="T189" s="25"/>
    </row>
    <row r="190" spans="1:20">
      <c r="A190" s="433">
        <v>22</v>
      </c>
      <c r="B190" s="471" t="s">
        <v>407</v>
      </c>
      <c r="C190" s="541"/>
      <c r="D190" s="550">
        <v>0</v>
      </c>
      <c r="E190" s="473">
        <f>D190/$D$205</f>
        <v>0</v>
      </c>
      <c r="F190" s="487">
        <f>$D$587</f>
        <v>11268</v>
      </c>
      <c r="G190" s="462">
        <f>E190*F190</f>
        <v>0</v>
      </c>
      <c r="H190" s="471"/>
      <c r="I190" s="470"/>
      <c r="T190" s="25"/>
    </row>
    <row r="191" spans="1:20">
      <c r="A191" s="433">
        <v>23</v>
      </c>
      <c r="B191" s="547" t="s">
        <v>411</v>
      </c>
      <c r="C191" s="541"/>
      <c r="D191" s="50"/>
      <c r="E191" s="473"/>
      <c r="F191" s="472"/>
      <c r="G191" s="462"/>
      <c r="H191" s="471"/>
      <c r="I191" s="470"/>
      <c r="T191" s="25"/>
    </row>
    <row r="192" spans="1:20">
      <c r="A192" s="433">
        <v>24</v>
      </c>
      <c r="B192" s="471" t="s">
        <v>408</v>
      </c>
      <c r="C192" s="541"/>
      <c r="D192" s="50">
        <v>0</v>
      </c>
      <c r="E192" s="473">
        <f>D192/$D$205</f>
        <v>0</v>
      </c>
      <c r="F192" s="487">
        <f>$D$587</f>
        <v>11268</v>
      </c>
      <c r="G192" s="462">
        <f>E192*F192</f>
        <v>0</v>
      </c>
      <c r="H192" s="471"/>
      <c r="I192" s="470"/>
      <c r="T192" s="25"/>
    </row>
    <row r="193" spans="1:20">
      <c r="A193" s="433">
        <v>25</v>
      </c>
      <c r="B193" s="471" t="s">
        <v>407</v>
      </c>
      <c r="C193" s="541"/>
      <c r="D193" s="50">
        <v>0</v>
      </c>
      <c r="E193" s="473">
        <f>D193/$D$205</f>
        <v>0</v>
      </c>
      <c r="F193" s="487">
        <f>$D$587</f>
        <v>11268</v>
      </c>
      <c r="G193" s="462">
        <f>E193*F193</f>
        <v>0</v>
      </c>
      <c r="H193" s="471"/>
      <c r="I193" s="470"/>
      <c r="T193" s="25"/>
    </row>
    <row r="194" spans="1:20">
      <c r="A194" s="433">
        <v>26</v>
      </c>
      <c r="B194" s="547" t="s">
        <v>410</v>
      </c>
      <c r="C194" s="541"/>
      <c r="D194" s="50"/>
      <c r="E194" s="473"/>
      <c r="F194" s="472"/>
      <c r="G194" s="462"/>
      <c r="H194" s="471"/>
      <c r="I194" s="470"/>
      <c r="T194" s="25"/>
    </row>
    <row r="195" spans="1:20">
      <c r="A195" s="433">
        <v>27</v>
      </c>
      <c r="B195" s="471" t="s">
        <v>408</v>
      </c>
      <c r="C195" s="541"/>
      <c r="D195" s="50">
        <v>1</v>
      </c>
      <c r="E195" s="473">
        <f>D195/$D$205</f>
        <v>0.36217303822937635</v>
      </c>
      <c r="F195" s="487">
        <f>$D$587</f>
        <v>11268</v>
      </c>
      <c r="G195" s="462">
        <f>E195*F195</f>
        <v>4080.9657947686128</v>
      </c>
      <c r="H195" s="471"/>
      <c r="I195" s="470"/>
      <c r="T195" s="25"/>
    </row>
    <row r="196" spans="1:20">
      <c r="A196" s="433">
        <v>28</v>
      </c>
      <c r="B196" s="471" t="s">
        <v>407</v>
      </c>
      <c r="C196" s="541"/>
      <c r="D196" s="50">
        <v>0</v>
      </c>
      <c r="E196" s="473">
        <f>D196/$D$205</f>
        <v>0</v>
      </c>
      <c r="F196" s="487">
        <f>$D$587</f>
        <v>11268</v>
      </c>
      <c r="G196" s="462">
        <f>E196*F196</f>
        <v>0</v>
      </c>
      <c r="H196" s="471"/>
      <c r="I196" s="470"/>
      <c r="T196" s="25"/>
    </row>
    <row r="197" spans="1:20">
      <c r="A197" s="433">
        <v>29</v>
      </c>
      <c r="B197" s="547" t="s">
        <v>313</v>
      </c>
      <c r="C197" s="541"/>
      <c r="D197" s="50"/>
      <c r="E197" s="473"/>
      <c r="F197" s="472"/>
      <c r="G197" s="462"/>
      <c r="H197" s="471"/>
      <c r="I197" s="470"/>
      <c r="T197" s="25"/>
    </row>
    <row r="198" spans="1:20">
      <c r="A198" s="433">
        <v>30</v>
      </c>
      <c r="B198" s="471" t="s">
        <v>408</v>
      </c>
      <c r="C198" s="541"/>
      <c r="D198" s="50">
        <v>0</v>
      </c>
      <c r="E198" s="473">
        <f>D198/$D$205</f>
        <v>0</v>
      </c>
      <c r="F198" s="487">
        <f>$D$587</f>
        <v>11268</v>
      </c>
      <c r="G198" s="462">
        <f>E198*F198</f>
        <v>0</v>
      </c>
      <c r="H198" s="471"/>
      <c r="I198" s="470"/>
      <c r="T198" s="25"/>
    </row>
    <row r="199" spans="1:20">
      <c r="A199" s="433">
        <v>31</v>
      </c>
      <c r="B199" s="471" t="s">
        <v>407</v>
      </c>
      <c r="C199" s="541"/>
      <c r="D199" s="50">
        <v>0</v>
      </c>
      <c r="E199" s="473">
        <f>D199/$D$205</f>
        <v>0</v>
      </c>
      <c r="F199" s="487">
        <f>$D$587</f>
        <v>11268</v>
      </c>
      <c r="G199" s="462">
        <f>E199*F199</f>
        <v>0</v>
      </c>
      <c r="H199" s="471"/>
      <c r="I199" s="470"/>
      <c r="T199" s="25"/>
    </row>
    <row r="200" spans="1:20">
      <c r="A200" s="433">
        <v>32</v>
      </c>
      <c r="B200" s="547" t="s">
        <v>409</v>
      </c>
      <c r="C200" s="541"/>
      <c r="D200" s="550"/>
      <c r="E200" s="473"/>
      <c r="F200" s="487"/>
      <c r="G200" s="462"/>
      <c r="H200" s="471"/>
      <c r="I200" s="470"/>
      <c r="T200" s="25"/>
    </row>
    <row r="201" spans="1:20">
      <c r="A201" s="433">
        <v>33</v>
      </c>
      <c r="B201" s="471" t="s">
        <v>408</v>
      </c>
      <c r="C201" s="541"/>
      <c r="D201" s="27">
        <v>0</v>
      </c>
      <c r="E201" s="473">
        <f>D201/$D$205</f>
        <v>0</v>
      </c>
      <c r="F201" s="487">
        <f>$D$587</f>
        <v>11268</v>
      </c>
      <c r="G201" s="462">
        <f>E201*F201</f>
        <v>0</v>
      </c>
      <c r="H201" s="471"/>
      <c r="I201" s="470"/>
      <c r="T201" s="25"/>
    </row>
    <row r="202" spans="1:20">
      <c r="A202" s="433">
        <v>34</v>
      </c>
      <c r="B202" s="471" t="s">
        <v>407</v>
      </c>
      <c r="C202" s="541"/>
      <c r="D202" s="50">
        <v>1.76111111111111</v>
      </c>
      <c r="E202" s="473">
        <f>D202/$D$205</f>
        <v>0.63782696177062359</v>
      </c>
      <c r="F202" s="487">
        <f>$D$587</f>
        <v>11268</v>
      </c>
      <c r="G202" s="462">
        <f>E202*F202</f>
        <v>7187.0342052313863</v>
      </c>
      <c r="H202" s="471"/>
      <c r="I202" s="470"/>
      <c r="T202" s="25"/>
    </row>
    <row r="203" spans="1:20">
      <c r="A203" s="433">
        <v>35</v>
      </c>
      <c r="B203" s="547" t="s">
        <v>423</v>
      </c>
      <c r="C203" s="541"/>
      <c r="D203" s="50"/>
      <c r="E203" s="473"/>
      <c r="F203" s="472"/>
      <c r="G203" s="462"/>
      <c r="H203" s="471"/>
      <c r="I203" s="470"/>
      <c r="T203" s="25"/>
    </row>
    <row r="204" spans="1:20">
      <c r="A204" s="433">
        <v>36</v>
      </c>
      <c r="B204" s="471" t="s">
        <v>407</v>
      </c>
      <c r="C204" s="549"/>
      <c r="D204" s="190">
        <v>0</v>
      </c>
      <c r="E204" s="485">
        <f>D204/$D$205</f>
        <v>0</v>
      </c>
      <c r="F204" s="484">
        <f>$D$588</f>
        <v>13839</v>
      </c>
      <c r="G204" s="483">
        <f>E204*F204</f>
        <v>0</v>
      </c>
      <c r="H204" s="532"/>
      <c r="I204" s="526"/>
      <c r="T204" s="25"/>
    </row>
    <row r="205" spans="1:20" ht="13.5" thickBot="1">
      <c r="A205" s="433">
        <v>37</v>
      </c>
      <c r="B205" s="471" t="s">
        <v>406</v>
      </c>
      <c r="C205" s="480">
        <f>D205/$D$207</f>
        <v>1.4265826599882306E-2</v>
      </c>
      <c r="D205" s="50">
        <f>SUM(D190:D204)</f>
        <v>2.7611111111111102</v>
      </c>
      <c r="E205" s="473">
        <f>D205/$D$205</f>
        <v>1</v>
      </c>
      <c r="F205" s="472"/>
      <c r="G205" s="479">
        <f>SUM(G190:G204)</f>
        <v>11268</v>
      </c>
      <c r="H205" s="471"/>
      <c r="I205" s="530"/>
      <c r="T205" s="25"/>
    </row>
    <row r="206" spans="1:20">
      <c r="A206" s="433">
        <v>38</v>
      </c>
      <c r="B206" s="471"/>
      <c r="C206" s="541"/>
      <c r="D206" s="50"/>
      <c r="E206" s="473"/>
      <c r="F206" s="472"/>
      <c r="G206" s="477"/>
      <c r="H206" s="471"/>
      <c r="I206" s="548"/>
      <c r="T206" s="25"/>
    </row>
    <row r="207" spans="1:20" ht="13.5" thickBot="1">
      <c r="A207" s="433">
        <v>39</v>
      </c>
      <c r="B207" s="547" t="s">
        <v>430</v>
      </c>
      <c r="C207" s="541"/>
      <c r="D207" s="474">
        <f>D186+D205</f>
        <v>193.54722222222227</v>
      </c>
      <c r="E207" s="473"/>
      <c r="F207" s="487"/>
      <c r="G207" s="462"/>
      <c r="H207" s="471"/>
      <c r="I207" s="470"/>
      <c r="T207" s="25"/>
    </row>
    <row r="208" spans="1:20" ht="14.25" thickTop="1" thickBot="1">
      <c r="A208" s="524"/>
      <c r="B208" s="542"/>
      <c r="C208" s="546"/>
      <c r="D208" s="545"/>
      <c r="E208" s="544"/>
      <c r="F208" s="543"/>
      <c r="G208" s="522"/>
      <c r="H208" s="542"/>
      <c r="I208" s="465"/>
      <c r="T208" s="25"/>
    </row>
    <row r="209" spans="1:20">
      <c r="A209" s="433"/>
      <c r="B209" s="471"/>
      <c r="C209" s="541"/>
      <c r="D209" s="50"/>
      <c r="E209" s="473"/>
      <c r="F209" s="487"/>
      <c r="G209" s="462"/>
      <c r="H209" s="471"/>
      <c r="I209" s="470"/>
      <c r="T209" s="25"/>
    </row>
    <row r="210" spans="1:20">
      <c r="A210" s="433"/>
      <c r="B210" s="471"/>
      <c r="C210" s="541"/>
      <c r="D210" s="50"/>
      <c r="E210" s="473"/>
      <c r="F210" s="487"/>
      <c r="G210" s="462"/>
      <c r="H210" s="471"/>
      <c r="I210" s="470"/>
      <c r="T210" s="25"/>
    </row>
    <row r="211" spans="1:20" ht="15">
      <c r="A211" s="519" t="s">
        <v>429</v>
      </c>
      <c r="B211" s="517"/>
      <c r="C211" s="517"/>
      <c r="D211" s="517"/>
      <c r="E211" s="518"/>
      <c r="F211" s="539"/>
      <c r="G211" s="516"/>
      <c r="H211" s="517"/>
      <c r="I211" s="515"/>
      <c r="T211" s="25"/>
    </row>
    <row r="212" spans="1:20" ht="15">
      <c r="A212" s="519"/>
      <c r="B212" s="517"/>
      <c r="C212" s="517"/>
      <c r="D212" s="517"/>
      <c r="E212" s="518"/>
      <c r="F212" s="539"/>
      <c r="G212" s="516"/>
      <c r="H212" s="517"/>
      <c r="I212" s="515"/>
      <c r="T212" s="25"/>
    </row>
    <row r="213" spans="1:20">
      <c r="A213" s="538"/>
      <c r="B213" s="171" t="s">
        <v>132</v>
      </c>
      <c r="C213" s="171" t="s">
        <v>131</v>
      </c>
      <c r="D213" s="514" t="s">
        <v>130</v>
      </c>
      <c r="E213" s="513" t="s">
        <v>129</v>
      </c>
      <c r="F213" s="171" t="s">
        <v>128</v>
      </c>
      <c r="G213" s="512" t="s">
        <v>127</v>
      </c>
      <c r="H213" s="171" t="s">
        <v>126</v>
      </c>
      <c r="I213" s="511" t="s">
        <v>125</v>
      </c>
      <c r="T213" s="25"/>
    </row>
    <row r="214" spans="1:20">
      <c r="A214" s="510"/>
      <c r="B214" s="471"/>
      <c r="C214" s="471"/>
      <c r="D214" s="471"/>
      <c r="E214" s="473"/>
      <c r="F214" s="472"/>
      <c r="G214" s="462"/>
      <c r="H214" s="27"/>
      <c r="I214" s="537"/>
      <c r="T214" s="25"/>
    </row>
    <row r="215" spans="1:20">
      <c r="A215" s="510"/>
      <c r="B215" s="471"/>
      <c r="C215" s="471"/>
      <c r="D215" s="471"/>
      <c r="E215" s="509" t="s">
        <v>419</v>
      </c>
      <c r="F215" s="508"/>
      <c r="G215" s="507" t="s">
        <v>418</v>
      </c>
      <c r="H215" s="142"/>
      <c r="I215" s="506" t="s">
        <v>418</v>
      </c>
      <c r="T215" s="25"/>
    </row>
    <row r="216" spans="1:20">
      <c r="A216" s="505" t="s">
        <v>335</v>
      </c>
      <c r="B216" s="498" t="s">
        <v>334</v>
      </c>
      <c r="C216" s="498"/>
      <c r="D216" s="498" t="s">
        <v>153</v>
      </c>
      <c r="E216" s="504" t="s">
        <v>153</v>
      </c>
      <c r="F216" s="503" t="s">
        <v>295</v>
      </c>
      <c r="G216" s="502" t="s">
        <v>295</v>
      </c>
      <c r="H216" s="501" t="s">
        <v>417</v>
      </c>
      <c r="I216" s="500" t="s">
        <v>417</v>
      </c>
      <c r="T216" s="25"/>
    </row>
    <row r="217" spans="1:20">
      <c r="A217" s="433"/>
      <c r="B217" s="498"/>
      <c r="C217" s="498"/>
      <c r="D217" s="498"/>
      <c r="E217" s="497"/>
      <c r="F217" s="536"/>
      <c r="G217" s="495"/>
      <c r="H217" s="535"/>
      <c r="I217" s="534"/>
      <c r="T217" s="25"/>
    </row>
    <row r="218" spans="1:20">
      <c r="A218" s="433"/>
      <c r="B218" s="531" t="s">
        <v>416</v>
      </c>
      <c r="C218" s="488"/>
      <c r="D218" s="471"/>
      <c r="E218" s="533"/>
      <c r="F218" s="508"/>
      <c r="G218" s="494" t="s">
        <v>415</v>
      </c>
      <c r="H218" s="471"/>
      <c r="I218" s="470"/>
      <c r="T218" s="25"/>
    </row>
    <row r="219" spans="1:20">
      <c r="A219" s="433">
        <v>1</v>
      </c>
      <c r="B219" s="527" t="s">
        <v>427</v>
      </c>
      <c r="C219" s="488"/>
      <c r="D219" s="489"/>
      <c r="E219" s="473"/>
      <c r="F219" s="472"/>
      <c r="G219" s="462"/>
      <c r="H219" s="471"/>
      <c r="I219" s="470"/>
      <c r="T219" s="25"/>
    </row>
    <row r="220" spans="1:20">
      <c r="A220" s="433">
        <v>2</v>
      </c>
      <c r="B220" s="471" t="s">
        <v>408</v>
      </c>
      <c r="C220" s="488"/>
      <c r="D220" s="50">
        <v>0</v>
      </c>
      <c r="E220" s="473">
        <f>D220/$D$226</f>
        <v>0</v>
      </c>
      <c r="F220" s="487">
        <f>$G$469</f>
        <v>719.45163170163164</v>
      </c>
      <c r="G220" s="462">
        <f>F220*E220</f>
        <v>0</v>
      </c>
      <c r="H220" s="487">
        <f>$I$509</f>
        <v>7310.883817427386</v>
      </c>
      <c r="I220" s="470">
        <f>H220*E220</f>
        <v>0</v>
      </c>
      <c r="T220" s="25"/>
    </row>
    <row r="221" spans="1:20">
      <c r="A221" s="433">
        <v>3</v>
      </c>
      <c r="B221" s="471" t="s">
        <v>407</v>
      </c>
      <c r="C221" s="488"/>
      <c r="D221" s="50">
        <v>13.7277807108351</v>
      </c>
      <c r="E221" s="473">
        <f>D221/$D$226</f>
        <v>8.8913646705318414E-2</v>
      </c>
      <c r="F221" s="487">
        <f>$G$473</f>
        <v>979.16783216783222</v>
      </c>
      <c r="G221" s="462">
        <f>F221*E221</f>
        <v>87.061382694583145</v>
      </c>
      <c r="H221" s="487">
        <f>$H$220</f>
        <v>7310.883817427386</v>
      </c>
      <c r="I221" s="470">
        <f>H221*E221</f>
        <v>650.03734084636824</v>
      </c>
      <c r="T221" s="25"/>
    </row>
    <row r="222" spans="1:20">
      <c r="A222" s="433">
        <v>4</v>
      </c>
      <c r="B222" s="527" t="s">
        <v>423</v>
      </c>
      <c r="C222" s="488"/>
      <c r="D222" s="489"/>
      <c r="E222" s="473"/>
      <c r="F222" s="462"/>
      <c r="G222" s="462"/>
      <c r="H222" s="471"/>
      <c r="I222" s="470"/>
      <c r="T222" s="25"/>
    </row>
    <row r="223" spans="1:20">
      <c r="A223" s="433">
        <v>5</v>
      </c>
      <c r="B223" s="471" t="s">
        <v>408</v>
      </c>
      <c r="C223" s="488"/>
      <c r="D223" s="50">
        <v>0</v>
      </c>
      <c r="E223" s="473">
        <f>D223/$D$226</f>
        <v>0</v>
      </c>
      <c r="F223" s="487">
        <f>$G$477</f>
        <v>769.74592074592078</v>
      </c>
      <c r="G223" s="462">
        <f>F223*E223</f>
        <v>0</v>
      </c>
      <c r="H223" s="487">
        <f>$I$514</f>
        <v>26800</v>
      </c>
      <c r="I223" s="470">
        <f>H223*E223</f>
        <v>0</v>
      </c>
      <c r="T223" s="25"/>
    </row>
    <row r="224" spans="1:20">
      <c r="A224" s="433">
        <v>6</v>
      </c>
      <c r="B224" s="471" t="s">
        <v>407</v>
      </c>
      <c r="C224" s="488"/>
      <c r="D224" s="50">
        <v>140.666749482402</v>
      </c>
      <c r="E224" s="473">
        <f>D224/$D$226</f>
        <v>0.91108635329468157</v>
      </c>
      <c r="F224" s="487">
        <f>$G$481</f>
        <v>1054.8624708624709</v>
      </c>
      <c r="G224" s="462">
        <f>F224*E224</f>
        <v>961.07080180550588</v>
      </c>
      <c r="H224" s="487">
        <f>$H$223</f>
        <v>26800</v>
      </c>
      <c r="I224" s="470">
        <f>H224*E224</f>
        <v>24417.114268297468</v>
      </c>
      <c r="T224" s="25"/>
    </row>
    <row r="225" spans="1:20">
      <c r="A225" s="433">
        <v>7</v>
      </c>
      <c r="B225" s="471"/>
      <c r="C225" s="486"/>
      <c r="D225" s="439"/>
      <c r="E225" s="485"/>
      <c r="F225" s="462"/>
      <c r="G225" s="483"/>
      <c r="H225" s="532"/>
      <c r="I225" s="526"/>
      <c r="T225" s="25"/>
    </row>
    <row r="226" spans="1:20" ht="13.5" thickBot="1">
      <c r="A226" s="433">
        <v>8</v>
      </c>
      <c r="B226" s="471" t="s">
        <v>414</v>
      </c>
      <c r="C226" s="480">
        <f>D226/$D$238</f>
        <v>0.63308104792245878</v>
      </c>
      <c r="D226" s="154">
        <f>SUM(D220:D225)</f>
        <v>154.3945301932371</v>
      </c>
      <c r="E226" s="223">
        <f>D226/$D$226</f>
        <v>1</v>
      </c>
      <c r="F226" s="487">
        <f>$G$487</f>
        <v>1374.8076923076924</v>
      </c>
      <c r="G226" s="479">
        <f>SUM(G220:G225)</f>
        <v>1048.1321845000891</v>
      </c>
      <c r="H226" s="471"/>
      <c r="I226" s="479">
        <f>SUM(I220:I225)</f>
        <v>25067.151609143835</v>
      </c>
      <c r="T226" s="25"/>
    </row>
    <row r="227" spans="1:20">
      <c r="A227" s="433">
        <v>9</v>
      </c>
      <c r="B227" s="471"/>
      <c r="C227" s="488"/>
      <c r="E227" s="473"/>
      <c r="F227" s="487">
        <f>$G$491</f>
        <v>1937.8094405594406</v>
      </c>
      <c r="G227" s="462"/>
      <c r="H227" s="471"/>
      <c r="I227" s="470"/>
      <c r="T227" s="25"/>
    </row>
    <row r="228" spans="1:20">
      <c r="A228" s="433">
        <v>1</v>
      </c>
      <c r="B228" s="531" t="s">
        <v>413</v>
      </c>
      <c r="C228" s="488"/>
      <c r="E228" s="27"/>
      <c r="F228" s="462"/>
      <c r="G228" s="462"/>
      <c r="H228" s="27"/>
      <c r="I228" s="470"/>
      <c r="T228" s="25"/>
    </row>
    <row r="229" spans="1:20">
      <c r="A229" s="433">
        <v>2</v>
      </c>
      <c r="B229" s="527" t="s">
        <v>427</v>
      </c>
      <c r="C229" s="488"/>
      <c r="D229" s="489"/>
      <c r="E229" s="473"/>
      <c r="F229" s="487">
        <f>$G$498</f>
        <v>3926.16317016317</v>
      </c>
      <c r="G229" s="462"/>
      <c r="H229" s="471"/>
      <c r="I229" s="470"/>
      <c r="T229" s="25"/>
    </row>
    <row r="230" spans="1:20">
      <c r="A230" s="433">
        <v>3</v>
      </c>
      <c r="B230" s="471" t="s">
        <v>408</v>
      </c>
      <c r="C230" s="488"/>
      <c r="D230" s="50">
        <v>0</v>
      </c>
      <c r="E230" s="473">
        <f>D230/$D$236</f>
        <v>0</v>
      </c>
      <c r="F230" s="487">
        <f>$G$502</f>
        <v>3809.7797202797201</v>
      </c>
      <c r="G230" s="462">
        <f>E230*F230</f>
        <v>0</v>
      </c>
      <c r="H230" s="487"/>
      <c r="I230" s="470"/>
      <c r="T230" s="25"/>
    </row>
    <row r="231" spans="1:20">
      <c r="A231" s="433">
        <v>4</v>
      </c>
      <c r="B231" s="471" t="s">
        <v>407</v>
      </c>
      <c r="C231" s="488"/>
      <c r="D231" s="50">
        <v>5</v>
      </c>
      <c r="E231" s="473">
        <f>D231/$D$236</f>
        <v>5.5876251325077397E-2</v>
      </c>
      <c r="F231" s="462"/>
      <c r="G231" s="462">
        <f>E231*F231</f>
        <v>0</v>
      </c>
      <c r="H231" s="487"/>
      <c r="I231" s="470"/>
      <c r="T231" s="25"/>
    </row>
    <row r="232" spans="1:20">
      <c r="A232" s="433">
        <v>5</v>
      </c>
      <c r="B232" s="527" t="s">
        <v>423</v>
      </c>
      <c r="C232" s="488"/>
      <c r="E232" s="27"/>
      <c r="F232" s="487">
        <f>$G$509</f>
        <v>7280.340326340327</v>
      </c>
      <c r="G232" s="462"/>
      <c r="H232" s="27"/>
      <c r="I232" s="470"/>
      <c r="T232" s="25"/>
    </row>
    <row r="233" spans="1:20">
      <c r="A233" s="433">
        <v>6</v>
      </c>
      <c r="B233" s="471" t="s">
        <v>408</v>
      </c>
      <c r="C233" s="488"/>
      <c r="D233" s="50">
        <v>0</v>
      </c>
      <c r="E233" s="473">
        <f>D233/$D$236</f>
        <v>0</v>
      </c>
      <c r="F233" s="472"/>
      <c r="G233" s="462">
        <f>E233*F233</f>
        <v>0</v>
      </c>
      <c r="H233" s="27"/>
      <c r="I233" s="470"/>
      <c r="T233" s="25"/>
    </row>
    <row r="234" spans="1:20">
      <c r="A234" s="433">
        <v>7</v>
      </c>
      <c r="B234" s="471" t="s">
        <v>407</v>
      </c>
      <c r="C234" s="488"/>
      <c r="D234" s="50">
        <v>84.4834546238786</v>
      </c>
      <c r="E234" s="473">
        <f>D234/$D$236</f>
        <v>0.94412374867492255</v>
      </c>
      <c r="F234" s="540">
        <f>$G$514</f>
        <v>26800</v>
      </c>
      <c r="G234" s="462">
        <f>E234*F234</f>
        <v>25302.516464487926</v>
      </c>
      <c r="H234" s="27"/>
      <c r="I234" s="470"/>
      <c r="T234" s="25"/>
    </row>
    <row r="235" spans="1:20">
      <c r="A235" s="433">
        <v>8</v>
      </c>
      <c r="B235" s="27"/>
      <c r="C235" s="486"/>
      <c r="D235" s="439"/>
      <c r="E235" s="520"/>
      <c r="F235" s="439"/>
      <c r="G235" s="483"/>
      <c r="H235" s="439"/>
      <c r="I235" s="526"/>
      <c r="T235" s="25"/>
    </row>
    <row r="236" spans="1:20" ht="13.5" thickBot="1">
      <c r="A236" s="433">
        <v>9</v>
      </c>
      <c r="B236" s="471" t="s">
        <v>406</v>
      </c>
      <c r="C236" s="480">
        <f>D236/$D$238</f>
        <v>0.36691895207754122</v>
      </c>
      <c r="D236" s="50">
        <f>SUM(D230:D235)</f>
        <v>89.4834546238786</v>
      </c>
      <c r="E236" s="478">
        <f>D236/$D$236</f>
        <v>1</v>
      </c>
      <c r="F236" s="472"/>
      <c r="G236" s="479">
        <f>SUM(G230:G235)</f>
        <v>25302.516464487926</v>
      </c>
      <c r="H236" s="471"/>
      <c r="I236" s="530"/>
      <c r="T236" s="25"/>
    </row>
    <row r="237" spans="1:20">
      <c r="A237" s="433">
        <v>10</v>
      </c>
      <c r="B237" s="27"/>
      <c r="C237" s="488"/>
      <c r="D237" s="27"/>
      <c r="E237" s="27"/>
      <c r="F237" s="27"/>
      <c r="G237" s="462"/>
      <c r="H237" s="27"/>
      <c r="I237" s="470"/>
      <c r="T237" s="25"/>
    </row>
    <row r="238" spans="1:20" ht="13.5" thickBot="1">
      <c r="A238" s="433">
        <v>11</v>
      </c>
      <c r="B238" s="26" t="s">
        <v>426</v>
      </c>
      <c r="C238" s="488"/>
      <c r="D238" s="529">
        <f>D226+D236</f>
        <v>243.8779848171157</v>
      </c>
      <c r="E238" s="27"/>
      <c r="F238" s="27"/>
      <c r="G238" s="462"/>
      <c r="H238" s="27"/>
      <c r="I238" s="470"/>
      <c r="T238" s="25"/>
    </row>
    <row r="239" spans="1:20" ht="13.5" thickTop="1">
      <c r="A239" s="433"/>
      <c r="B239" s="27"/>
      <c r="C239" s="488"/>
      <c r="D239" s="27"/>
      <c r="E239" s="27"/>
      <c r="F239" s="27"/>
      <c r="G239" s="462"/>
      <c r="H239" s="27"/>
      <c r="I239" s="470"/>
      <c r="T239" s="25"/>
    </row>
    <row r="240" spans="1:20">
      <c r="A240" s="433"/>
      <c r="B240" s="27"/>
      <c r="C240" s="488"/>
      <c r="D240" s="27"/>
      <c r="E240" s="27"/>
      <c r="F240" s="27"/>
      <c r="G240" s="462"/>
      <c r="H240" s="27"/>
      <c r="I240" s="470"/>
      <c r="T240" s="25"/>
    </row>
    <row r="241" spans="1:20" ht="15">
      <c r="A241" s="519" t="s">
        <v>428</v>
      </c>
      <c r="B241" s="517"/>
      <c r="C241" s="517"/>
      <c r="D241" s="517"/>
      <c r="E241" s="518"/>
      <c r="F241" s="539"/>
      <c r="G241" s="516"/>
      <c r="H241" s="517"/>
      <c r="I241" s="515"/>
      <c r="T241" s="25"/>
    </row>
    <row r="242" spans="1:20" ht="15">
      <c r="A242" s="519"/>
      <c r="B242" s="517"/>
      <c r="C242" s="517"/>
      <c r="D242" s="517"/>
      <c r="E242" s="518"/>
      <c r="F242" s="539"/>
      <c r="G242" s="516"/>
      <c r="H242" s="517"/>
      <c r="I242" s="515"/>
      <c r="T242" s="25"/>
    </row>
    <row r="243" spans="1:20">
      <c r="A243" s="538"/>
      <c r="B243" s="171" t="s">
        <v>132</v>
      </c>
      <c r="C243" s="171" t="s">
        <v>131</v>
      </c>
      <c r="D243" s="514" t="s">
        <v>130</v>
      </c>
      <c r="E243" s="513" t="s">
        <v>129</v>
      </c>
      <c r="F243" s="171" t="s">
        <v>128</v>
      </c>
      <c r="G243" s="512" t="s">
        <v>127</v>
      </c>
      <c r="H243" s="171" t="s">
        <v>126</v>
      </c>
      <c r="I243" s="511" t="s">
        <v>125</v>
      </c>
      <c r="T243" s="25"/>
    </row>
    <row r="244" spans="1:20">
      <c r="A244" s="510"/>
      <c r="B244" s="471"/>
      <c r="C244" s="471"/>
      <c r="D244" s="471"/>
      <c r="E244" s="473"/>
      <c r="F244" s="472"/>
      <c r="G244" s="462"/>
      <c r="H244" s="27"/>
      <c r="I244" s="537"/>
      <c r="T244" s="25"/>
    </row>
    <row r="245" spans="1:20">
      <c r="A245" s="510"/>
      <c r="B245" s="471"/>
      <c r="C245" s="471"/>
      <c r="D245" s="471"/>
      <c r="E245" s="509" t="s">
        <v>419</v>
      </c>
      <c r="F245" s="508"/>
      <c r="G245" s="507" t="s">
        <v>418</v>
      </c>
      <c r="H245" s="142"/>
      <c r="I245" s="506" t="s">
        <v>418</v>
      </c>
      <c r="T245" s="25"/>
    </row>
    <row r="246" spans="1:20">
      <c r="A246" s="505" t="s">
        <v>335</v>
      </c>
      <c r="B246" s="498" t="s">
        <v>334</v>
      </c>
      <c r="C246" s="498"/>
      <c r="D246" s="498" t="s">
        <v>153</v>
      </c>
      <c r="E246" s="504" t="s">
        <v>153</v>
      </c>
      <c r="F246" s="503" t="s">
        <v>295</v>
      </c>
      <c r="G246" s="502" t="s">
        <v>295</v>
      </c>
      <c r="H246" s="501" t="s">
        <v>417</v>
      </c>
      <c r="I246" s="500" t="s">
        <v>417</v>
      </c>
      <c r="T246" s="25"/>
    </row>
    <row r="247" spans="1:20">
      <c r="A247" s="433"/>
      <c r="B247" s="498"/>
      <c r="C247" s="498"/>
      <c r="D247" s="498"/>
      <c r="E247" s="497"/>
      <c r="F247" s="536"/>
      <c r="G247" s="495"/>
      <c r="H247" s="535"/>
      <c r="I247" s="534"/>
      <c r="T247" s="25"/>
    </row>
    <row r="248" spans="1:20">
      <c r="A248" s="433"/>
      <c r="B248" s="531" t="s">
        <v>416</v>
      </c>
      <c r="C248" s="488"/>
      <c r="D248" s="471"/>
      <c r="E248" s="533"/>
      <c r="F248" s="508"/>
      <c r="G248" s="494" t="s">
        <v>415</v>
      </c>
      <c r="H248" s="471"/>
      <c r="I248" s="470"/>
      <c r="T248" s="25"/>
    </row>
    <row r="249" spans="1:20">
      <c r="A249" s="433">
        <v>1</v>
      </c>
      <c r="B249" s="527" t="s">
        <v>427</v>
      </c>
      <c r="C249" s="488"/>
      <c r="D249" s="489"/>
      <c r="E249" s="473"/>
      <c r="F249" s="472"/>
      <c r="G249" s="462"/>
      <c r="H249" s="471"/>
      <c r="I249" s="470"/>
      <c r="T249" s="25"/>
    </row>
    <row r="250" spans="1:20">
      <c r="A250" s="433">
        <v>2</v>
      </c>
      <c r="B250" s="471" t="s">
        <v>408</v>
      </c>
      <c r="C250" s="488"/>
      <c r="D250" s="50">
        <v>0</v>
      </c>
      <c r="E250" s="473">
        <f>D250/$D$256</f>
        <v>0</v>
      </c>
      <c r="F250" s="487">
        <f>$F$573</f>
        <v>1165</v>
      </c>
      <c r="G250" s="462">
        <f>F250*E250</f>
        <v>0</v>
      </c>
      <c r="H250" s="487">
        <f>$I$509</f>
        <v>7310.883817427386</v>
      </c>
      <c r="I250" s="470">
        <f>H250*E250</f>
        <v>0</v>
      </c>
      <c r="T250" s="25"/>
    </row>
    <row r="251" spans="1:20">
      <c r="A251" s="433">
        <v>3</v>
      </c>
      <c r="B251" s="471" t="s">
        <v>407</v>
      </c>
      <c r="C251" s="488"/>
      <c r="D251" s="50">
        <f>0</f>
        <v>0</v>
      </c>
      <c r="E251" s="473">
        <f>D251/$D$256</f>
        <v>0</v>
      </c>
      <c r="F251" s="487">
        <f>$F$575</f>
        <v>1350</v>
      </c>
      <c r="G251" s="462">
        <f>F251*E251</f>
        <v>0</v>
      </c>
      <c r="H251" s="487">
        <f>$H$220</f>
        <v>7310.883817427386</v>
      </c>
      <c r="I251" s="470">
        <f>H251*E251</f>
        <v>0</v>
      </c>
      <c r="T251" s="25"/>
    </row>
    <row r="252" spans="1:20">
      <c r="A252" s="433">
        <v>4</v>
      </c>
      <c r="B252" s="527" t="s">
        <v>423</v>
      </c>
      <c r="C252" s="488"/>
      <c r="D252" s="489"/>
      <c r="E252" s="473"/>
      <c r="F252" s="472"/>
      <c r="G252" s="462"/>
      <c r="H252" s="471"/>
      <c r="I252" s="470"/>
      <c r="T252" s="25"/>
    </row>
    <row r="253" spans="1:20">
      <c r="A253" s="433">
        <v>5</v>
      </c>
      <c r="B253" s="471" t="s">
        <v>408</v>
      </c>
      <c r="C253" s="488"/>
      <c r="D253" s="50">
        <v>0</v>
      </c>
      <c r="E253" s="473">
        <f>D253/$D$256</f>
        <v>0</v>
      </c>
      <c r="F253" s="487">
        <f>$F$581</f>
        <v>1729</v>
      </c>
      <c r="G253" s="462">
        <f>F253*E253</f>
        <v>0</v>
      </c>
      <c r="H253" s="487">
        <f>$I$514</f>
        <v>26800</v>
      </c>
      <c r="I253" s="470">
        <f>H253*E253</f>
        <v>0</v>
      </c>
      <c r="T253" s="25"/>
    </row>
    <row r="254" spans="1:20">
      <c r="A254" s="433">
        <v>6</v>
      </c>
      <c r="B254" s="471" t="s">
        <v>407</v>
      </c>
      <c r="C254" s="488"/>
      <c r="D254" s="50">
        <v>4.66667253278123</v>
      </c>
      <c r="E254" s="473">
        <f>D254/$D$256</f>
        <v>1</v>
      </c>
      <c r="F254" s="487">
        <f>$F$581</f>
        <v>1729</v>
      </c>
      <c r="G254" s="462">
        <f>F254*E254</f>
        <v>1729</v>
      </c>
      <c r="H254" s="487">
        <f>$H$223</f>
        <v>26800</v>
      </c>
      <c r="I254" s="470">
        <f>H254*E254</f>
        <v>26800</v>
      </c>
      <c r="T254" s="25"/>
    </row>
    <row r="255" spans="1:20">
      <c r="A255" s="433">
        <v>7</v>
      </c>
      <c r="B255" s="471"/>
      <c r="C255" s="486"/>
      <c r="D255" s="439"/>
      <c r="E255" s="485"/>
      <c r="F255" s="484"/>
      <c r="G255" s="483"/>
      <c r="H255" s="532"/>
      <c r="I255" s="526"/>
      <c r="T255" s="25"/>
    </row>
    <row r="256" spans="1:20" ht="13.5" thickBot="1">
      <c r="A256" s="433">
        <v>8</v>
      </c>
      <c r="B256" s="471" t="s">
        <v>414</v>
      </c>
      <c r="C256" s="480">
        <f>D256/$D$268</f>
        <v>0.60869532145949845</v>
      </c>
      <c r="D256" s="154">
        <f>SUM(D250:D255)</f>
        <v>4.66667253278123</v>
      </c>
      <c r="E256" s="223">
        <f>D256/$D$256</f>
        <v>1</v>
      </c>
      <c r="F256" s="472"/>
      <c r="G256" s="479">
        <f>SUM(G250:G255)</f>
        <v>1729</v>
      </c>
      <c r="H256" s="471"/>
      <c r="I256" s="479">
        <f>SUM(I250:I255)</f>
        <v>26800</v>
      </c>
      <c r="T256" s="25"/>
    </row>
    <row r="257" spans="1:20">
      <c r="A257" s="433">
        <v>9</v>
      </c>
      <c r="B257" s="471"/>
      <c r="C257" s="488"/>
      <c r="E257" s="473"/>
      <c r="F257" s="472"/>
      <c r="G257" s="462"/>
      <c r="H257" s="471"/>
      <c r="I257" s="470"/>
      <c r="T257" s="25"/>
    </row>
    <row r="258" spans="1:20">
      <c r="A258" s="433">
        <v>1</v>
      </c>
      <c r="B258" s="531" t="s">
        <v>413</v>
      </c>
      <c r="C258" s="488"/>
      <c r="E258" s="27"/>
      <c r="F258" s="27"/>
      <c r="G258" s="462"/>
      <c r="H258" s="27"/>
      <c r="I258" s="470"/>
      <c r="T258" s="25"/>
    </row>
    <row r="259" spans="1:20">
      <c r="A259" s="433">
        <v>2</v>
      </c>
      <c r="B259" s="527" t="s">
        <v>427</v>
      </c>
      <c r="C259" s="488"/>
      <c r="D259" s="489"/>
      <c r="E259" s="473"/>
      <c r="F259" s="472"/>
      <c r="G259" s="462"/>
      <c r="H259" s="471"/>
      <c r="I259" s="470"/>
      <c r="T259" s="25"/>
    </row>
    <row r="260" spans="1:20">
      <c r="A260" s="433">
        <v>3</v>
      </c>
      <c r="B260" s="471" t="s">
        <v>408</v>
      </c>
      <c r="C260" s="488"/>
      <c r="D260" s="50">
        <v>0</v>
      </c>
      <c r="E260" s="473">
        <f>D260/$D$266</f>
        <v>0</v>
      </c>
      <c r="F260" s="487">
        <f>$D$587</f>
        <v>11268</v>
      </c>
      <c r="G260" s="462">
        <f>E260*F260</f>
        <v>0</v>
      </c>
      <c r="H260" s="487"/>
      <c r="I260" s="470"/>
      <c r="T260" s="25"/>
    </row>
    <row r="261" spans="1:20">
      <c r="A261" s="433">
        <v>4</v>
      </c>
      <c r="B261" s="471" t="s">
        <v>407</v>
      </c>
      <c r="C261" s="488"/>
      <c r="D261" s="50">
        <v>0</v>
      </c>
      <c r="E261" s="473">
        <f>D261/$D$266</f>
        <v>0</v>
      </c>
      <c r="F261" s="487">
        <f>$D$587</f>
        <v>11268</v>
      </c>
      <c r="G261" s="462">
        <f>E261*F261</f>
        <v>0</v>
      </c>
      <c r="H261" s="487"/>
      <c r="I261" s="470"/>
      <c r="T261" s="25"/>
    </row>
    <row r="262" spans="1:20">
      <c r="A262" s="433">
        <v>5</v>
      </c>
      <c r="B262" s="527" t="s">
        <v>423</v>
      </c>
      <c r="C262" s="488"/>
      <c r="E262" s="27"/>
      <c r="F262" s="27"/>
      <c r="G262" s="462"/>
      <c r="H262" s="27"/>
      <c r="I262" s="470"/>
      <c r="T262" s="25"/>
    </row>
    <row r="263" spans="1:20">
      <c r="A263" s="433">
        <v>6</v>
      </c>
      <c r="B263" s="471" t="s">
        <v>408</v>
      </c>
      <c r="C263" s="488"/>
      <c r="D263" s="50">
        <v>0</v>
      </c>
      <c r="E263" s="473">
        <f>D263/$D$266</f>
        <v>0</v>
      </c>
      <c r="F263" s="493">
        <f>$D$588</f>
        <v>13839</v>
      </c>
      <c r="G263" s="462">
        <f>E263*F263</f>
        <v>0</v>
      </c>
      <c r="H263" s="27"/>
      <c r="I263" s="470"/>
      <c r="T263" s="25"/>
    </row>
    <row r="264" spans="1:20">
      <c r="A264" s="433">
        <v>7</v>
      </c>
      <c r="B264" s="471" t="s">
        <v>407</v>
      </c>
      <c r="C264" s="488"/>
      <c r="D264" s="50">
        <v>3.0000079365079402</v>
      </c>
      <c r="E264" s="473">
        <f>D264/$D$266</f>
        <v>1</v>
      </c>
      <c r="F264" s="493">
        <f>$D$588</f>
        <v>13839</v>
      </c>
      <c r="G264" s="462">
        <f>E264*F264</f>
        <v>13839</v>
      </c>
      <c r="H264" s="27"/>
      <c r="I264" s="470"/>
      <c r="T264" s="25"/>
    </row>
    <row r="265" spans="1:20">
      <c r="A265" s="433">
        <v>8</v>
      </c>
      <c r="B265" s="27"/>
      <c r="C265" s="486"/>
      <c r="D265" s="439"/>
      <c r="E265" s="520"/>
      <c r="F265" s="439"/>
      <c r="G265" s="483"/>
      <c r="H265" s="439"/>
      <c r="I265" s="526"/>
      <c r="T265" s="25"/>
    </row>
    <row r="266" spans="1:20" ht="13.5" thickBot="1">
      <c r="A266" s="433">
        <v>9</v>
      </c>
      <c r="B266" s="471" t="s">
        <v>406</v>
      </c>
      <c r="C266" s="480">
        <f>D266/$D$268</f>
        <v>0.39130467854050149</v>
      </c>
      <c r="D266" s="50">
        <f>SUM(D260:D265)</f>
        <v>3.0000079365079402</v>
      </c>
      <c r="E266" s="478">
        <f>D266/$D$266</f>
        <v>1</v>
      </c>
      <c r="F266" s="472"/>
      <c r="G266" s="479">
        <f>SUM(G260:G265)</f>
        <v>13839</v>
      </c>
      <c r="H266" s="471"/>
      <c r="I266" s="530"/>
      <c r="T266" s="25"/>
    </row>
    <row r="267" spans="1:20">
      <c r="A267" s="433">
        <v>10</v>
      </c>
      <c r="B267" s="27"/>
      <c r="C267" s="488"/>
      <c r="D267" s="27"/>
      <c r="E267" s="27"/>
      <c r="F267" s="27"/>
      <c r="G267" s="462"/>
      <c r="H267" s="27"/>
      <c r="I267" s="470"/>
      <c r="T267" s="25"/>
    </row>
    <row r="268" spans="1:20" ht="13.5" thickBot="1">
      <c r="A268" s="433">
        <v>11</v>
      </c>
      <c r="B268" s="26" t="s">
        <v>426</v>
      </c>
      <c r="C268" s="488"/>
      <c r="D268" s="529">
        <f>D256+D266</f>
        <v>7.6666804692891706</v>
      </c>
      <c r="E268" s="27"/>
      <c r="F268" s="27"/>
      <c r="G268" s="462"/>
      <c r="H268" s="27"/>
      <c r="I268" s="470"/>
      <c r="T268" s="25"/>
    </row>
    <row r="269" spans="1:20" ht="14.25" thickTop="1" thickBot="1">
      <c r="A269" s="524"/>
      <c r="B269" s="140"/>
      <c r="C269" s="528"/>
      <c r="D269" s="140"/>
      <c r="E269" s="140"/>
      <c r="F269" s="140"/>
      <c r="G269" s="522"/>
      <c r="H269" s="140"/>
      <c r="I269" s="465"/>
      <c r="T269" s="25"/>
    </row>
    <row r="270" spans="1:20">
      <c r="A270" s="433"/>
      <c r="B270" s="27"/>
      <c r="C270" s="488"/>
      <c r="D270" s="27"/>
      <c r="E270" s="27"/>
      <c r="F270" s="27"/>
      <c r="G270" s="462"/>
      <c r="H270" s="27"/>
      <c r="I270" s="470"/>
      <c r="T270" s="25"/>
    </row>
    <row r="271" spans="1:20" ht="15">
      <c r="A271" s="519"/>
      <c r="B271" s="521"/>
      <c r="C271" s="521"/>
      <c r="D271" s="517"/>
      <c r="E271" s="518"/>
      <c r="F271" s="517"/>
      <c r="G271" s="516"/>
      <c r="H271" s="517"/>
      <c r="I271" s="515"/>
      <c r="T271" s="25"/>
    </row>
    <row r="272" spans="1:20" ht="15">
      <c r="A272" s="519" t="s">
        <v>425</v>
      </c>
      <c r="B272" s="517"/>
      <c r="C272" s="517"/>
      <c r="D272" s="517"/>
      <c r="E272" s="518"/>
      <c r="F272" s="517"/>
      <c r="G272" s="516"/>
      <c r="H272" s="108"/>
      <c r="I272" s="515"/>
      <c r="T272" s="25"/>
    </row>
    <row r="273" spans="1:20" ht="15">
      <c r="A273" s="519"/>
      <c r="B273" s="517"/>
      <c r="C273" s="517"/>
      <c r="D273" s="517"/>
      <c r="E273" s="518"/>
      <c r="F273" s="517"/>
      <c r="G273" s="516"/>
      <c r="H273" s="108"/>
      <c r="I273" s="515"/>
      <c r="T273" s="25"/>
    </row>
    <row r="274" spans="1:20">
      <c r="A274" s="510"/>
      <c r="B274" s="171" t="s">
        <v>132</v>
      </c>
      <c r="C274" s="171" t="s">
        <v>131</v>
      </c>
      <c r="D274" s="514" t="s">
        <v>130</v>
      </c>
      <c r="E274" s="513" t="s">
        <v>129</v>
      </c>
      <c r="F274" s="171" t="s">
        <v>128</v>
      </c>
      <c r="G274" s="512" t="s">
        <v>127</v>
      </c>
      <c r="H274" s="171" t="s">
        <v>126</v>
      </c>
      <c r="I274" s="511" t="s">
        <v>125</v>
      </c>
      <c r="T274" s="25"/>
    </row>
    <row r="275" spans="1:20">
      <c r="A275" s="510"/>
      <c r="B275" s="471"/>
      <c r="C275" s="471"/>
      <c r="D275" s="471"/>
      <c r="E275" s="473"/>
      <c r="F275" s="471"/>
      <c r="G275" s="462"/>
      <c r="H275" s="27"/>
      <c r="I275" s="470"/>
      <c r="T275" s="25"/>
    </row>
    <row r="276" spans="1:20">
      <c r="A276" s="510"/>
      <c r="B276" s="471"/>
      <c r="C276" s="471"/>
      <c r="D276" s="471"/>
      <c r="E276" s="509" t="s">
        <v>419</v>
      </c>
      <c r="F276" s="508"/>
      <c r="G276" s="507" t="s">
        <v>418</v>
      </c>
      <c r="H276" s="142"/>
      <c r="I276" s="506" t="s">
        <v>418</v>
      </c>
      <c r="T276" s="25"/>
    </row>
    <row r="277" spans="1:20">
      <c r="A277" s="505" t="s">
        <v>335</v>
      </c>
      <c r="B277" s="498" t="s">
        <v>334</v>
      </c>
      <c r="C277" s="498"/>
      <c r="D277" s="498" t="s">
        <v>153</v>
      </c>
      <c r="E277" s="504" t="s">
        <v>153</v>
      </c>
      <c r="F277" s="503" t="s">
        <v>295</v>
      </c>
      <c r="G277" s="502" t="s">
        <v>295</v>
      </c>
      <c r="H277" s="501" t="s">
        <v>417</v>
      </c>
      <c r="I277" s="500" t="s">
        <v>417</v>
      </c>
      <c r="T277" s="25"/>
    </row>
    <row r="278" spans="1:20">
      <c r="A278" s="433"/>
      <c r="B278" s="498"/>
      <c r="C278" s="499"/>
      <c r="D278" s="498"/>
      <c r="E278" s="497"/>
      <c r="F278" s="496"/>
      <c r="G278" s="495"/>
      <c r="H278" s="27"/>
      <c r="I278" s="470"/>
      <c r="T278" s="25"/>
    </row>
    <row r="279" spans="1:20">
      <c r="A279" s="433"/>
      <c r="B279" s="490" t="s">
        <v>416</v>
      </c>
      <c r="C279" s="471"/>
      <c r="D279" s="471"/>
      <c r="E279" s="473"/>
      <c r="F279" s="471"/>
      <c r="G279" s="494" t="s">
        <v>415</v>
      </c>
      <c r="H279" s="27"/>
      <c r="I279" s="470"/>
      <c r="T279" s="25"/>
    </row>
    <row r="280" spans="1:20">
      <c r="A280" s="433">
        <v>1</v>
      </c>
      <c r="B280" s="471" t="s">
        <v>412</v>
      </c>
      <c r="C280" s="471"/>
      <c r="D280" s="489"/>
      <c r="E280" s="478"/>
      <c r="F280" s="471"/>
      <c r="G280" s="462"/>
      <c r="H280" s="27"/>
      <c r="I280" s="470"/>
      <c r="T280" s="25"/>
    </row>
    <row r="281" spans="1:20">
      <c r="A281" s="433">
        <v>2</v>
      </c>
      <c r="B281" s="471" t="s">
        <v>408</v>
      </c>
      <c r="C281" s="488"/>
      <c r="D281" s="50">
        <v>285</v>
      </c>
      <c r="E281" s="478">
        <f>D281/$D$298</f>
        <v>8.6128739800543974E-2</v>
      </c>
      <c r="F281" s="487">
        <f>$F$547</f>
        <v>104</v>
      </c>
      <c r="G281" s="462">
        <f>E281*F281</f>
        <v>8.9573889392565729</v>
      </c>
      <c r="H281" s="493"/>
      <c r="I281" s="470"/>
      <c r="K281" s="29"/>
      <c r="T281" s="25"/>
    </row>
    <row r="282" spans="1:20">
      <c r="A282" s="433">
        <v>3</v>
      </c>
      <c r="B282" s="471" t="s">
        <v>407</v>
      </c>
      <c r="C282" s="488"/>
      <c r="D282" s="50">
        <v>267</v>
      </c>
      <c r="E282" s="478">
        <f>D282/$D$298</f>
        <v>8.0689029918404348E-2</v>
      </c>
      <c r="F282" s="487">
        <f>$F$549</f>
        <v>255</v>
      </c>
      <c r="G282" s="462">
        <f>E282*F282</f>
        <v>20.57570262919311</v>
      </c>
      <c r="H282" s="493"/>
      <c r="I282" s="470"/>
      <c r="K282" s="29"/>
      <c r="T282" s="25"/>
    </row>
    <row r="283" spans="1:20">
      <c r="A283" s="433">
        <v>4</v>
      </c>
      <c r="B283" s="471" t="s">
        <v>411</v>
      </c>
      <c r="C283" s="488"/>
      <c r="D283" s="50"/>
      <c r="E283" s="478"/>
      <c r="F283" s="472"/>
      <c r="G283" s="462"/>
      <c r="H283" s="27"/>
      <c r="I283" s="470"/>
      <c r="K283" s="29"/>
      <c r="T283" s="25"/>
    </row>
    <row r="284" spans="1:20">
      <c r="A284" s="433">
        <v>5</v>
      </c>
      <c r="B284" s="471" t="s">
        <v>408</v>
      </c>
      <c r="C284" s="488"/>
      <c r="D284" s="50">
        <v>638</v>
      </c>
      <c r="E284" s="478">
        <f>D284/$D$298</f>
        <v>0.19280749471139316</v>
      </c>
      <c r="F284" s="487">
        <f>$F$551</f>
        <v>215</v>
      </c>
      <c r="G284" s="462">
        <f>E284*F284</f>
        <v>41.45361136294953</v>
      </c>
      <c r="H284" s="493"/>
      <c r="I284" s="470"/>
      <c r="K284" s="29"/>
      <c r="T284" s="25"/>
    </row>
    <row r="285" spans="1:20">
      <c r="A285" s="433">
        <v>6</v>
      </c>
      <c r="B285" s="471" t="s">
        <v>407</v>
      </c>
      <c r="C285" s="488"/>
      <c r="D285" s="50">
        <v>937</v>
      </c>
      <c r="E285" s="478">
        <f>D285/$D$298</f>
        <v>0.2831671199758235</v>
      </c>
      <c r="F285" s="487">
        <f>$F$553</f>
        <v>255</v>
      </c>
      <c r="G285" s="462">
        <f>E285*F285</f>
        <v>72.207615593834987</v>
      </c>
      <c r="H285" s="493"/>
      <c r="I285" s="470"/>
      <c r="K285" s="29"/>
      <c r="T285" s="25"/>
    </row>
    <row r="286" spans="1:20">
      <c r="A286" s="433">
        <v>7</v>
      </c>
      <c r="B286" s="471" t="s">
        <v>410</v>
      </c>
      <c r="C286" s="488"/>
      <c r="D286" s="50"/>
      <c r="E286" s="478"/>
      <c r="F286" s="472"/>
      <c r="G286" s="462"/>
      <c r="H286" s="27"/>
      <c r="I286" s="470"/>
      <c r="K286" s="29"/>
      <c r="T286" s="25"/>
    </row>
    <row r="287" spans="1:20">
      <c r="A287" s="433">
        <v>8</v>
      </c>
      <c r="B287" s="471" t="s">
        <v>408</v>
      </c>
      <c r="C287" s="488"/>
      <c r="D287" s="50">
        <v>43</v>
      </c>
      <c r="E287" s="478">
        <f>D287/$D$298</f>
        <v>1.2994862496222424E-2</v>
      </c>
      <c r="F287" s="487">
        <f>$F$557</f>
        <v>215</v>
      </c>
      <c r="G287" s="462">
        <f>E287*F287</f>
        <v>2.793895436687821</v>
      </c>
      <c r="H287" s="493"/>
      <c r="I287" s="470"/>
      <c r="K287" s="29"/>
      <c r="T287" s="25"/>
    </row>
    <row r="288" spans="1:20">
      <c r="A288" s="433">
        <v>9</v>
      </c>
      <c r="B288" s="471" t="s">
        <v>407</v>
      </c>
      <c r="C288" s="488"/>
      <c r="D288" s="50">
        <v>745</v>
      </c>
      <c r="E288" s="478">
        <f>D288/$D$298</f>
        <v>0.22514354789966756</v>
      </c>
      <c r="F288" s="487">
        <f>$F$559</f>
        <v>255</v>
      </c>
      <c r="G288" s="462">
        <f>E288*F288</f>
        <v>57.411604714415226</v>
      </c>
      <c r="H288" s="493"/>
      <c r="I288" s="470"/>
      <c r="K288" s="29"/>
      <c r="T288" s="25"/>
    </row>
    <row r="289" spans="1:20">
      <c r="A289" s="433">
        <v>10</v>
      </c>
      <c r="B289" s="471" t="s">
        <v>313</v>
      </c>
      <c r="C289" s="488"/>
      <c r="D289" s="50"/>
      <c r="E289" s="478"/>
      <c r="F289" s="472"/>
      <c r="G289" s="462"/>
      <c r="H289" s="27"/>
      <c r="I289" s="470"/>
      <c r="K289" s="29"/>
      <c r="T289" s="25"/>
    </row>
    <row r="290" spans="1:20">
      <c r="A290" s="433">
        <v>11</v>
      </c>
      <c r="B290" s="471" t="s">
        <v>408</v>
      </c>
      <c r="C290" s="488"/>
      <c r="D290" s="50">
        <v>1</v>
      </c>
      <c r="E290" s="478">
        <f>D290/$D$298</f>
        <v>3.0220610456331218E-4</v>
      </c>
      <c r="F290" s="487">
        <f>$F$565</f>
        <v>1004</v>
      </c>
      <c r="G290" s="462">
        <f>E290*F290</f>
        <v>0.30341492898156541</v>
      </c>
      <c r="H290" s="493"/>
      <c r="I290" s="470"/>
      <c r="K290" s="29"/>
      <c r="T290" s="25"/>
    </row>
    <row r="291" spans="1:20">
      <c r="A291" s="433">
        <v>12</v>
      </c>
      <c r="B291" s="471" t="s">
        <v>407</v>
      </c>
      <c r="C291" s="488"/>
      <c r="D291" s="50">
        <v>358</v>
      </c>
      <c r="E291" s="478">
        <f>D291/$D$298</f>
        <v>0.10818978543366577</v>
      </c>
      <c r="F291" s="487">
        <f>$F$567</f>
        <v>1350</v>
      </c>
      <c r="G291" s="462">
        <f>E291*F291</f>
        <v>146.05621033544878</v>
      </c>
      <c r="H291" s="493"/>
      <c r="I291" s="470"/>
      <c r="K291" s="29"/>
      <c r="T291" s="25"/>
    </row>
    <row r="292" spans="1:20">
      <c r="A292" s="433">
        <v>13</v>
      </c>
      <c r="B292" s="471" t="s">
        <v>409</v>
      </c>
      <c r="C292" s="488"/>
      <c r="D292" s="50"/>
      <c r="E292" s="478"/>
      <c r="F292" s="472"/>
      <c r="G292" s="462"/>
      <c r="H292" s="27"/>
      <c r="I292" s="470"/>
      <c r="K292" s="29"/>
      <c r="T292" s="25"/>
    </row>
    <row r="293" spans="1:20">
      <c r="A293" s="433">
        <v>14</v>
      </c>
      <c r="B293" s="471" t="s">
        <v>408</v>
      </c>
      <c r="C293" s="488"/>
      <c r="D293" s="50"/>
      <c r="E293" s="478">
        <f>D293/$D$298</f>
        <v>0</v>
      </c>
      <c r="F293" s="487">
        <f>$F$573</f>
        <v>1165</v>
      </c>
      <c r="G293" s="462">
        <f>E293*F293</f>
        <v>0</v>
      </c>
      <c r="H293" s="493"/>
      <c r="I293" s="470"/>
      <c r="K293" s="29"/>
      <c r="T293" s="25"/>
    </row>
    <row r="294" spans="1:20">
      <c r="A294" s="433">
        <v>15</v>
      </c>
      <c r="B294" s="471" t="s">
        <v>407</v>
      </c>
      <c r="C294" s="488"/>
      <c r="D294" s="50">
        <v>33</v>
      </c>
      <c r="E294" s="478">
        <f>D294/$D$298</f>
        <v>9.9728014505893019E-3</v>
      </c>
      <c r="F294" s="487">
        <f>$F$575</f>
        <v>1350</v>
      </c>
      <c r="G294" s="462">
        <f>E294*F294</f>
        <v>13.463281958295557</v>
      </c>
      <c r="H294" s="493"/>
      <c r="I294" s="470"/>
      <c r="K294" s="29"/>
      <c r="T294" s="25"/>
    </row>
    <row r="295" spans="1:20">
      <c r="A295" s="433">
        <v>16</v>
      </c>
      <c r="B295" s="527" t="s">
        <v>423</v>
      </c>
      <c r="C295" s="488"/>
      <c r="D295" s="50"/>
      <c r="E295" s="478"/>
      <c r="F295" s="472"/>
      <c r="G295" s="462"/>
      <c r="H295" s="27"/>
      <c r="I295" s="470"/>
      <c r="K295" s="29"/>
      <c r="T295" s="25"/>
    </row>
    <row r="296" spans="1:20">
      <c r="A296" s="433">
        <v>17</v>
      </c>
      <c r="B296" s="471" t="s">
        <v>408</v>
      </c>
      <c r="C296" s="488"/>
      <c r="D296" s="50">
        <v>0</v>
      </c>
      <c r="E296" s="478">
        <f>D296/$D$298</f>
        <v>0</v>
      </c>
      <c r="F296" s="487">
        <f>$F$581</f>
        <v>1729</v>
      </c>
      <c r="G296" s="462">
        <f>E296*F296</f>
        <v>0</v>
      </c>
      <c r="H296" s="493"/>
      <c r="I296" s="470"/>
      <c r="K296" s="29"/>
      <c r="T296" s="25"/>
    </row>
    <row r="297" spans="1:20">
      <c r="A297" s="433">
        <v>18</v>
      </c>
      <c r="B297" s="471" t="s">
        <v>407</v>
      </c>
      <c r="C297" s="486"/>
      <c r="D297" s="190">
        <v>2</v>
      </c>
      <c r="E297" s="520">
        <f>D297/$D$298</f>
        <v>6.0441220912662436E-4</v>
      </c>
      <c r="F297" s="484">
        <f>$F$581</f>
        <v>1729</v>
      </c>
      <c r="G297" s="483">
        <f>E297*F297</f>
        <v>1.0450287095799335</v>
      </c>
      <c r="H297" s="492"/>
      <c r="I297" s="526"/>
      <c r="K297" s="29"/>
      <c r="T297" s="25"/>
    </row>
    <row r="298" spans="1:20" ht="13.5" thickBot="1">
      <c r="A298" s="433">
        <v>19</v>
      </c>
      <c r="B298" s="481" t="s">
        <v>414</v>
      </c>
      <c r="C298" s="480">
        <f>D298/$D$309</f>
        <v>0.9948887552615755</v>
      </c>
      <c r="D298" s="50">
        <f>SUM(D281:D297)</f>
        <v>3309</v>
      </c>
      <c r="E298" s="478">
        <f>D298/$D$298</f>
        <v>1</v>
      </c>
      <c r="F298" s="472"/>
      <c r="G298" s="479">
        <f>SUM(G281:G297)</f>
        <v>364.26775460864309</v>
      </c>
      <c r="H298" s="27"/>
      <c r="I298" s="470"/>
      <c r="T298" s="25"/>
    </row>
    <row r="299" spans="1:20">
      <c r="A299" s="433">
        <v>20</v>
      </c>
      <c r="B299" s="471"/>
      <c r="C299" s="488"/>
      <c r="D299" s="471"/>
      <c r="E299" s="473"/>
      <c r="F299" s="472"/>
      <c r="G299" s="462"/>
      <c r="H299" s="27"/>
      <c r="I299" s="470"/>
      <c r="T299" s="25"/>
    </row>
    <row r="300" spans="1:20">
      <c r="A300" s="433">
        <v>21</v>
      </c>
      <c r="B300" s="490" t="s">
        <v>413</v>
      </c>
      <c r="C300" s="488"/>
      <c r="D300" s="471"/>
      <c r="E300" s="473"/>
      <c r="F300" s="472"/>
      <c r="G300" s="462"/>
      <c r="H300" s="27"/>
      <c r="I300" s="470"/>
      <c r="T300" s="25"/>
    </row>
    <row r="301" spans="1:20">
      <c r="A301" s="433">
        <v>22</v>
      </c>
      <c r="B301" s="471" t="s">
        <v>412</v>
      </c>
      <c r="C301" s="488"/>
      <c r="D301" s="489"/>
      <c r="E301" s="473"/>
      <c r="F301" s="472"/>
      <c r="G301" s="462"/>
      <c r="H301" s="27"/>
      <c r="I301" s="470"/>
      <c r="T301" s="25"/>
    </row>
    <row r="302" spans="1:20">
      <c r="A302" s="433">
        <v>23</v>
      </c>
      <c r="B302" s="471" t="s">
        <v>408</v>
      </c>
      <c r="C302" s="488"/>
      <c r="D302" s="50">
        <v>0</v>
      </c>
      <c r="E302" s="473">
        <f>D302/$D$307</f>
        <v>0</v>
      </c>
      <c r="F302" s="487">
        <f>$D$586</f>
        <v>8137</v>
      </c>
      <c r="G302" s="462">
        <f>F302*E302</f>
        <v>0</v>
      </c>
      <c r="H302" s="27"/>
      <c r="I302" s="470"/>
      <c r="T302" s="25"/>
    </row>
    <row r="303" spans="1:20">
      <c r="A303" s="433">
        <v>24</v>
      </c>
      <c r="B303" s="471" t="s">
        <v>407</v>
      </c>
      <c r="C303" s="488"/>
      <c r="D303" s="50">
        <v>4</v>
      </c>
      <c r="E303" s="473">
        <f>D303/$D$307</f>
        <v>0.23529411764705882</v>
      </c>
      <c r="F303" s="487">
        <f>$D$586</f>
        <v>8137</v>
      </c>
      <c r="G303" s="462">
        <f>F303*E303</f>
        <v>1914.5882352941176</v>
      </c>
      <c r="H303" s="27"/>
      <c r="I303" s="470"/>
      <c r="T303" s="25"/>
    </row>
    <row r="304" spans="1:20">
      <c r="A304" s="433">
        <v>25</v>
      </c>
      <c r="B304" s="471" t="s">
        <v>411</v>
      </c>
      <c r="C304" s="488"/>
      <c r="D304" s="27"/>
      <c r="E304" s="473"/>
      <c r="F304" s="472"/>
      <c r="G304" s="462"/>
      <c r="H304" s="27"/>
      <c r="I304" s="470"/>
      <c r="T304" s="25"/>
    </row>
    <row r="305" spans="1:20">
      <c r="A305" s="433">
        <v>26</v>
      </c>
      <c r="B305" s="471" t="s">
        <v>408</v>
      </c>
      <c r="C305" s="488"/>
      <c r="D305" s="50">
        <v>2</v>
      </c>
      <c r="E305" s="473">
        <f>D305/$D$307</f>
        <v>0.11764705882352941</v>
      </c>
      <c r="F305" s="487">
        <f>$D$586</f>
        <v>8137</v>
      </c>
      <c r="G305" s="462">
        <f>F305*E305</f>
        <v>957.29411764705878</v>
      </c>
      <c r="H305" s="27"/>
      <c r="I305" s="470"/>
      <c r="T305" s="25"/>
    </row>
    <row r="306" spans="1:20">
      <c r="A306" s="433">
        <v>27</v>
      </c>
      <c r="B306" s="471" t="s">
        <v>407</v>
      </c>
      <c r="C306" s="486"/>
      <c r="D306" s="190">
        <v>11</v>
      </c>
      <c r="E306" s="485">
        <f>D306/$D$307</f>
        <v>0.6470588235294118</v>
      </c>
      <c r="F306" s="484">
        <f>$D$586</f>
        <v>8137</v>
      </c>
      <c r="G306" s="483">
        <f>F306*E306</f>
        <v>5265.1176470588234</v>
      </c>
      <c r="H306" s="27"/>
      <c r="I306" s="470"/>
      <c r="T306" s="25"/>
    </row>
    <row r="307" spans="1:20" ht="13.5" thickBot="1">
      <c r="A307" s="433">
        <v>28</v>
      </c>
      <c r="B307" s="481" t="s">
        <v>406</v>
      </c>
      <c r="C307" s="480">
        <f>D307/$D$309</f>
        <v>5.1112447384245342E-3</v>
      </c>
      <c r="D307" s="50">
        <f>SUM(D303:D306)</f>
        <v>17</v>
      </c>
      <c r="E307" s="473">
        <f>D307/$D$307</f>
        <v>1</v>
      </c>
      <c r="F307" s="472"/>
      <c r="G307" s="479">
        <f>SUM(G302:G306)</f>
        <v>8137</v>
      </c>
      <c r="H307" s="27"/>
      <c r="I307" s="470"/>
      <c r="L307" s="482"/>
      <c r="T307" s="25"/>
    </row>
    <row r="308" spans="1:20">
      <c r="A308" s="433">
        <v>29</v>
      </c>
      <c r="B308" s="471"/>
      <c r="C308" s="488"/>
      <c r="D308" s="50"/>
      <c r="E308" s="473"/>
      <c r="F308" s="472"/>
      <c r="G308" s="477"/>
      <c r="H308" s="27"/>
      <c r="I308" s="470"/>
      <c r="T308" s="25"/>
    </row>
    <row r="309" spans="1:20" ht="13.5" thickBot="1">
      <c r="A309" s="433">
        <v>30</v>
      </c>
      <c r="B309" s="476" t="s">
        <v>422</v>
      </c>
      <c r="C309" s="488"/>
      <c r="D309" s="474">
        <f>D298+D307</f>
        <v>3326</v>
      </c>
      <c r="E309" s="525"/>
      <c r="F309" s="472"/>
      <c r="G309" s="462"/>
      <c r="H309" s="27"/>
      <c r="I309" s="470"/>
      <c r="T309" s="25"/>
    </row>
    <row r="310" spans="1:20" ht="13.5" thickTop="1">
      <c r="A310" s="510"/>
      <c r="B310" s="142"/>
      <c r="C310" s="423"/>
      <c r="D310" s="463"/>
      <c r="E310" s="27"/>
      <c r="F310" s="27"/>
      <c r="G310" s="462"/>
      <c r="H310" s="27"/>
      <c r="I310" s="470"/>
      <c r="T310" s="25"/>
    </row>
    <row r="311" spans="1:20">
      <c r="A311" s="433"/>
      <c r="B311" s="27"/>
      <c r="C311" s="423"/>
      <c r="D311" s="27"/>
      <c r="E311" s="27"/>
      <c r="F311" s="27"/>
      <c r="G311" s="462"/>
      <c r="H311" s="27"/>
      <c r="I311" s="470"/>
      <c r="T311" s="25"/>
    </row>
    <row r="312" spans="1:20" ht="15">
      <c r="A312" s="519" t="s">
        <v>424</v>
      </c>
      <c r="B312" s="517"/>
      <c r="C312" s="517"/>
      <c r="D312" s="517"/>
      <c r="E312" s="518"/>
      <c r="F312" s="517"/>
      <c r="G312" s="516"/>
      <c r="H312" s="108"/>
      <c r="I312" s="515"/>
      <c r="T312" s="25"/>
    </row>
    <row r="313" spans="1:20" ht="15">
      <c r="A313" s="519"/>
      <c r="B313" s="517"/>
      <c r="C313" s="517"/>
      <c r="D313" s="517"/>
      <c r="E313" s="518"/>
      <c r="F313" s="517"/>
      <c r="G313" s="516"/>
      <c r="H313" s="108"/>
      <c r="I313" s="515"/>
      <c r="T313" s="25"/>
    </row>
    <row r="314" spans="1:20">
      <c r="A314" s="510"/>
      <c r="B314" s="171" t="s">
        <v>132</v>
      </c>
      <c r="C314" s="171" t="s">
        <v>131</v>
      </c>
      <c r="D314" s="514" t="s">
        <v>130</v>
      </c>
      <c r="E314" s="513" t="s">
        <v>129</v>
      </c>
      <c r="F314" s="171" t="s">
        <v>128</v>
      </c>
      <c r="G314" s="512" t="s">
        <v>127</v>
      </c>
      <c r="H314" s="171" t="s">
        <v>126</v>
      </c>
      <c r="I314" s="511" t="s">
        <v>125</v>
      </c>
      <c r="T314" s="25"/>
    </row>
    <row r="315" spans="1:20">
      <c r="A315" s="510"/>
      <c r="B315" s="471"/>
      <c r="C315" s="471"/>
      <c r="D315" s="471"/>
      <c r="E315" s="473"/>
      <c r="F315" s="471"/>
      <c r="G315" s="462"/>
      <c r="H315" s="27"/>
      <c r="I315" s="470"/>
      <c r="T315" s="25"/>
    </row>
    <row r="316" spans="1:20">
      <c r="A316" s="510"/>
      <c r="B316" s="471"/>
      <c r="C316" s="471"/>
      <c r="D316" s="471"/>
      <c r="E316" s="509" t="s">
        <v>419</v>
      </c>
      <c r="F316" s="508"/>
      <c r="G316" s="507" t="s">
        <v>418</v>
      </c>
      <c r="H316" s="142"/>
      <c r="I316" s="506" t="s">
        <v>418</v>
      </c>
      <c r="T316" s="25"/>
    </row>
    <row r="317" spans="1:20">
      <c r="A317" s="505" t="s">
        <v>335</v>
      </c>
      <c r="B317" s="498" t="s">
        <v>334</v>
      </c>
      <c r="C317" s="498"/>
      <c r="D317" s="498" t="s">
        <v>153</v>
      </c>
      <c r="E317" s="504" t="s">
        <v>153</v>
      </c>
      <c r="F317" s="503" t="s">
        <v>295</v>
      </c>
      <c r="G317" s="502" t="s">
        <v>295</v>
      </c>
      <c r="H317" s="501" t="s">
        <v>417</v>
      </c>
      <c r="I317" s="500" t="s">
        <v>417</v>
      </c>
      <c r="T317" s="25"/>
    </row>
    <row r="318" spans="1:20">
      <c r="A318" s="433"/>
      <c r="B318" s="498"/>
      <c r="C318" s="499"/>
      <c r="D318" s="498"/>
      <c r="E318" s="497"/>
      <c r="F318" s="496"/>
      <c r="G318" s="495"/>
      <c r="H318" s="27"/>
      <c r="I318" s="470"/>
      <c r="T318" s="25"/>
    </row>
    <row r="319" spans="1:20">
      <c r="A319" s="433"/>
      <c r="B319" s="490" t="s">
        <v>416</v>
      </c>
      <c r="C319" s="471"/>
      <c r="D319" s="471"/>
      <c r="E319" s="473"/>
      <c r="F319" s="471"/>
      <c r="G319" s="494" t="s">
        <v>415</v>
      </c>
      <c r="H319" s="27"/>
      <c r="I319" s="470"/>
      <c r="T319" s="25"/>
    </row>
    <row r="320" spans="1:20">
      <c r="A320" s="433">
        <v>1</v>
      </c>
      <c r="B320" s="471" t="s">
        <v>412</v>
      </c>
      <c r="C320" s="471"/>
      <c r="D320" s="489"/>
      <c r="E320" s="478"/>
      <c r="F320" s="471"/>
      <c r="G320" s="462"/>
      <c r="H320" s="27"/>
      <c r="I320" s="470"/>
      <c r="T320" s="25"/>
    </row>
    <row r="321" spans="1:20">
      <c r="A321" s="433">
        <v>2</v>
      </c>
      <c r="B321" s="471" t="s">
        <v>408</v>
      </c>
      <c r="C321" s="488"/>
      <c r="D321" s="50">
        <v>1</v>
      </c>
      <c r="E321" s="478">
        <f>D321/$D$338</f>
        <v>3.5714285714285712E-2</v>
      </c>
      <c r="F321" s="487">
        <f>$F$547</f>
        <v>104</v>
      </c>
      <c r="G321" s="462">
        <f>E321*F321</f>
        <v>3.714285714285714</v>
      </c>
      <c r="H321" s="493"/>
      <c r="I321" s="470"/>
      <c r="K321" s="29"/>
      <c r="T321" s="25"/>
    </row>
    <row r="322" spans="1:20">
      <c r="A322" s="433">
        <v>3</v>
      </c>
      <c r="B322" s="471" t="s">
        <v>407</v>
      </c>
      <c r="C322" s="488"/>
      <c r="D322" s="50">
        <v>15</v>
      </c>
      <c r="E322" s="478">
        <f>D322/$D$338</f>
        <v>0.5357142857142857</v>
      </c>
      <c r="F322" s="487">
        <f>$F$549</f>
        <v>255</v>
      </c>
      <c r="G322" s="462">
        <f>E322*F322</f>
        <v>136.60714285714286</v>
      </c>
      <c r="H322" s="493"/>
      <c r="I322" s="470"/>
      <c r="K322" s="29"/>
      <c r="T322" s="25"/>
    </row>
    <row r="323" spans="1:20">
      <c r="A323" s="433">
        <v>4</v>
      </c>
      <c r="B323" s="471" t="s">
        <v>411</v>
      </c>
      <c r="C323" s="488"/>
      <c r="D323" s="50"/>
      <c r="E323" s="478"/>
      <c r="F323" s="472"/>
      <c r="G323" s="462"/>
      <c r="H323" s="27"/>
      <c r="I323" s="470"/>
      <c r="K323" s="29"/>
      <c r="T323" s="25"/>
    </row>
    <row r="324" spans="1:20">
      <c r="A324" s="433">
        <v>5</v>
      </c>
      <c r="B324" s="471" t="s">
        <v>408</v>
      </c>
      <c r="C324" s="488"/>
      <c r="D324" s="50">
        <v>2</v>
      </c>
      <c r="E324" s="478">
        <f>D324/$D$338</f>
        <v>7.1428571428571425E-2</v>
      </c>
      <c r="F324" s="487">
        <f>$F$551</f>
        <v>215</v>
      </c>
      <c r="G324" s="462">
        <f>E324*F324</f>
        <v>15.357142857142856</v>
      </c>
      <c r="H324" s="493"/>
      <c r="I324" s="470"/>
      <c r="K324" s="29"/>
      <c r="T324" s="25"/>
    </row>
    <row r="325" spans="1:20">
      <c r="A325" s="433">
        <v>6</v>
      </c>
      <c r="B325" s="471" t="s">
        <v>407</v>
      </c>
      <c r="C325" s="488"/>
      <c r="D325" s="50">
        <v>2</v>
      </c>
      <c r="E325" s="478">
        <f>D325/$D$338</f>
        <v>7.1428571428571425E-2</v>
      </c>
      <c r="F325" s="487">
        <f>$F$553</f>
        <v>255</v>
      </c>
      <c r="G325" s="462">
        <f>E325*F325</f>
        <v>18.214285714285712</v>
      </c>
      <c r="H325" s="493"/>
      <c r="I325" s="470"/>
      <c r="K325" s="29"/>
      <c r="T325" s="25"/>
    </row>
    <row r="326" spans="1:20">
      <c r="A326" s="433">
        <v>7</v>
      </c>
      <c r="B326" s="471" t="s">
        <v>410</v>
      </c>
      <c r="C326" s="488"/>
      <c r="D326" s="50"/>
      <c r="E326" s="478"/>
      <c r="F326" s="472"/>
      <c r="G326" s="462"/>
      <c r="H326" s="27"/>
      <c r="I326" s="470"/>
      <c r="K326" s="29"/>
      <c r="T326" s="25"/>
    </row>
    <row r="327" spans="1:20">
      <c r="A327" s="433">
        <v>8</v>
      </c>
      <c r="B327" s="471" t="s">
        <v>408</v>
      </c>
      <c r="C327" s="488"/>
      <c r="D327" s="50">
        <v>0</v>
      </c>
      <c r="E327" s="478">
        <f>D327/$D$338</f>
        <v>0</v>
      </c>
      <c r="F327" s="487">
        <f>$F$557</f>
        <v>215</v>
      </c>
      <c r="G327" s="462">
        <f>E327*F327</f>
        <v>0</v>
      </c>
      <c r="H327" s="493"/>
      <c r="I327" s="470"/>
      <c r="K327" s="29"/>
      <c r="T327" s="25"/>
    </row>
    <row r="328" spans="1:20">
      <c r="A328" s="433">
        <v>9</v>
      </c>
      <c r="B328" s="471" t="s">
        <v>407</v>
      </c>
      <c r="C328" s="488"/>
      <c r="D328" s="50">
        <v>3</v>
      </c>
      <c r="E328" s="478">
        <f>D328/$D$338</f>
        <v>0.10714285714285714</v>
      </c>
      <c r="F328" s="487">
        <f>$F$559</f>
        <v>255</v>
      </c>
      <c r="G328" s="462">
        <f>E328*F328</f>
        <v>27.321428571428569</v>
      </c>
      <c r="H328" s="493"/>
      <c r="I328" s="470"/>
      <c r="K328" s="29"/>
      <c r="T328" s="25"/>
    </row>
    <row r="329" spans="1:20">
      <c r="A329" s="433">
        <v>10</v>
      </c>
      <c r="B329" s="471" t="s">
        <v>313</v>
      </c>
      <c r="C329" s="488"/>
      <c r="D329" s="50"/>
      <c r="E329" s="478"/>
      <c r="F329" s="472"/>
      <c r="G329" s="462"/>
      <c r="H329" s="27"/>
      <c r="I329" s="470"/>
      <c r="K329" s="29"/>
      <c r="T329" s="25"/>
    </row>
    <row r="330" spans="1:20">
      <c r="A330" s="433">
        <v>11</v>
      </c>
      <c r="B330" s="471" t="s">
        <v>408</v>
      </c>
      <c r="C330" s="488"/>
      <c r="D330" s="50">
        <v>0</v>
      </c>
      <c r="E330" s="478">
        <f>D330/$D$338</f>
        <v>0</v>
      </c>
      <c r="F330" s="487">
        <f>$F$565</f>
        <v>1004</v>
      </c>
      <c r="G330" s="462">
        <f>E330*F330</f>
        <v>0</v>
      </c>
      <c r="H330" s="493"/>
      <c r="I330" s="470"/>
      <c r="K330" s="29"/>
      <c r="T330" s="25"/>
    </row>
    <row r="331" spans="1:20">
      <c r="A331" s="433">
        <v>12</v>
      </c>
      <c r="B331" s="471" t="s">
        <v>407</v>
      </c>
      <c r="C331" s="488"/>
      <c r="D331" s="50">
        <v>4</v>
      </c>
      <c r="E331" s="478">
        <f>D331/$D$338</f>
        <v>0.14285714285714285</v>
      </c>
      <c r="F331" s="487">
        <f>$F$567</f>
        <v>1350</v>
      </c>
      <c r="G331" s="462">
        <f>E331*F331</f>
        <v>192.85714285714283</v>
      </c>
      <c r="H331" s="493"/>
      <c r="I331" s="470"/>
      <c r="K331" s="29"/>
      <c r="T331" s="25"/>
    </row>
    <row r="332" spans="1:20">
      <c r="A332" s="433">
        <v>13</v>
      </c>
      <c r="B332" s="471" t="s">
        <v>409</v>
      </c>
      <c r="C332" s="488"/>
      <c r="D332" s="50"/>
      <c r="E332" s="478"/>
      <c r="F332" s="472"/>
      <c r="G332" s="462"/>
      <c r="H332" s="27"/>
      <c r="I332" s="470"/>
      <c r="K332" s="29"/>
      <c r="T332" s="25"/>
    </row>
    <row r="333" spans="1:20">
      <c r="A333" s="433">
        <v>14</v>
      </c>
      <c r="B333" s="471" t="s">
        <v>408</v>
      </c>
      <c r="C333" s="488"/>
      <c r="D333" s="50"/>
      <c r="E333" s="478">
        <f>D333/$D$338</f>
        <v>0</v>
      </c>
      <c r="F333" s="487">
        <f>$F$573</f>
        <v>1165</v>
      </c>
      <c r="G333" s="462">
        <f>E333*F333</f>
        <v>0</v>
      </c>
      <c r="H333" s="493"/>
      <c r="I333" s="470"/>
      <c r="K333" s="29"/>
      <c r="T333" s="25"/>
    </row>
    <row r="334" spans="1:20">
      <c r="A334" s="433">
        <v>15</v>
      </c>
      <c r="B334" s="471" t="s">
        <v>407</v>
      </c>
      <c r="C334" s="488"/>
      <c r="D334" s="50">
        <v>1</v>
      </c>
      <c r="E334" s="478">
        <f>D334/$D$338</f>
        <v>3.5714285714285712E-2</v>
      </c>
      <c r="F334" s="487">
        <f>$F$575</f>
        <v>1350</v>
      </c>
      <c r="G334" s="462">
        <f>E334*F334</f>
        <v>48.214285714285708</v>
      </c>
      <c r="H334" s="493"/>
      <c r="I334" s="470"/>
      <c r="K334" s="29"/>
      <c r="T334" s="25"/>
    </row>
    <row r="335" spans="1:20">
      <c r="A335" s="433">
        <v>16</v>
      </c>
      <c r="B335" s="527" t="s">
        <v>423</v>
      </c>
      <c r="C335" s="488"/>
      <c r="D335" s="50"/>
      <c r="E335" s="478"/>
      <c r="F335" s="472"/>
      <c r="G335" s="462"/>
      <c r="H335" s="27"/>
      <c r="I335" s="470"/>
      <c r="K335" s="29"/>
      <c r="T335" s="25"/>
    </row>
    <row r="336" spans="1:20">
      <c r="A336" s="433">
        <v>17</v>
      </c>
      <c r="B336" s="471" t="s">
        <v>408</v>
      </c>
      <c r="C336" s="488"/>
      <c r="D336" s="50">
        <v>0</v>
      </c>
      <c r="E336" s="478">
        <f>D336/$D$338</f>
        <v>0</v>
      </c>
      <c r="F336" s="487">
        <f>$F$581</f>
        <v>1729</v>
      </c>
      <c r="G336" s="462">
        <f>E336*F336</f>
        <v>0</v>
      </c>
      <c r="H336" s="493"/>
      <c r="I336" s="470"/>
      <c r="K336" s="29"/>
      <c r="T336" s="25"/>
    </row>
    <row r="337" spans="1:20">
      <c r="A337" s="433">
        <v>18</v>
      </c>
      <c r="B337" s="471" t="s">
        <v>407</v>
      </c>
      <c r="C337" s="486"/>
      <c r="D337" s="190">
        <v>0</v>
      </c>
      <c r="E337" s="520">
        <f>D337/$D$338</f>
        <v>0</v>
      </c>
      <c r="F337" s="484">
        <f>$F$581</f>
        <v>1729</v>
      </c>
      <c r="G337" s="483">
        <f>E337*F337</f>
        <v>0</v>
      </c>
      <c r="H337" s="492"/>
      <c r="I337" s="526"/>
      <c r="K337" s="29"/>
      <c r="T337" s="25"/>
    </row>
    <row r="338" spans="1:20" ht="13.5" thickBot="1">
      <c r="A338" s="433">
        <v>19</v>
      </c>
      <c r="B338" s="481" t="s">
        <v>414</v>
      </c>
      <c r="C338" s="480">
        <f>D338/$D$349</f>
        <v>1</v>
      </c>
      <c r="D338" s="50">
        <f>SUM(D321:D337)</f>
        <v>28</v>
      </c>
      <c r="E338" s="478">
        <f>D338/$D$338</f>
        <v>1</v>
      </c>
      <c r="F338" s="472"/>
      <c r="G338" s="479">
        <f>SUM(G321:G337)</f>
        <v>442.28571428571428</v>
      </c>
      <c r="H338" s="27"/>
      <c r="I338" s="470"/>
      <c r="T338" s="25"/>
    </row>
    <row r="339" spans="1:20">
      <c r="A339" s="433">
        <v>20</v>
      </c>
      <c r="B339" s="471"/>
      <c r="C339" s="488"/>
      <c r="D339" s="471"/>
      <c r="E339" s="473"/>
      <c r="F339" s="472"/>
      <c r="G339" s="462"/>
      <c r="H339" s="27"/>
      <c r="I339" s="470"/>
      <c r="T339" s="25"/>
    </row>
    <row r="340" spans="1:20">
      <c r="A340" s="433">
        <v>21</v>
      </c>
      <c r="B340" s="490" t="s">
        <v>413</v>
      </c>
      <c r="C340" s="488"/>
      <c r="D340" s="471"/>
      <c r="E340" s="473"/>
      <c r="F340" s="472"/>
      <c r="G340" s="462"/>
      <c r="H340" s="27"/>
      <c r="I340" s="470"/>
      <c r="T340" s="25"/>
    </row>
    <row r="341" spans="1:20">
      <c r="A341" s="433">
        <v>22</v>
      </c>
      <c r="B341" s="471" t="s">
        <v>412</v>
      </c>
      <c r="C341" s="488"/>
      <c r="D341" s="489"/>
      <c r="E341" s="473"/>
      <c r="F341" s="472"/>
      <c r="G341" s="462"/>
      <c r="H341" s="27"/>
      <c r="I341" s="470"/>
      <c r="T341" s="25"/>
    </row>
    <row r="342" spans="1:20">
      <c r="A342" s="433">
        <v>23</v>
      </c>
      <c r="B342" s="471" t="s">
        <v>408</v>
      </c>
      <c r="C342" s="488"/>
      <c r="D342" s="50">
        <v>0</v>
      </c>
      <c r="E342" s="478">
        <f>IFERROR(D342/$D$347,0)</f>
        <v>0</v>
      </c>
      <c r="F342" s="487">
        <f>$D$586</f>
        <v>8137</v>
      </c>
      <c r="G342" s="462">
        <f>F342*E342</f>
        <v>0</v>
      </c>
      <c r="H342" s="27"/>
      <c r="I342" s="470"/>
      <c r="T342" s="25"/>
    </row>
    <row r="343" spans="1:20">
      <c r="A343" s="433">
        <v>24</v>
      </c>
      <c r="B343" s="471" t="s">
        <v>407</v>
      </c>
      <c r="C343" s="488"/>
      <c r="D343" s="50">
        <v>0</v>
      </c>
      <c r="E343" s="478">
        <f>IFERROR(D343/$D$347,0)</f>
        <v>0</v>
      </c>
      <c r="F343" s="487">
        <f>$D$586</f>
        <v>8137</v>
      </c>
      <c r="G343" s="462">
        <f>F343*E343</f>
        <v>0</v>
      </c>
      <c r="H343" s="27"/>
      <c r="I343" s="470"/>
      <c r="T343" s="25"/>
    </row>
    <row r="344" spans="1:20">
      <c r="A344" s="433">
        <v>25</v>
      </c>
      <c r="B344" s="471" t="s">
        <v>411</v>
      </c>
      <c r="C344" s="488"/>
      <c r="D344" s="27"/>
      <c r="E344" s="473"/>
      <c r="F344" s="472"/>
      <c r="G344" s="462"/>
      <c r="H344" s="27"/>
      <c r="I344" s="470"/>
      <c r="T344" s="25"/>
    </row>
    <row r="345" spans="1:20">
      <c r="A345" s="433">
        <v>26</v>
      </c>
      <c r="B345" s="471" t="s">
        <v>408</v>
      </c>
      <c r="C345" s="488"/>
      <c r="D345" s="50">
        <v>0</v>
      </c>
      <c r="E345" s="478">
        <f>IFERROR(D345/$D$347,0)</f>
        <v>0</v>
      </c>
      <c r="F345" s="487">
        <f>$D$586</f>
        <v>8137</v>
      </c>
      <c r="G345" s="462">
        <f>F345*E345</f>
        <v>0</v>
      </c>
      <c r="H345" s="27"/>
      <c r="I345" s="470"/>
      <c r="T345" s="25"/>
    </row>
    <row r="346" spans="1:20">
      <c r="A346" s="433">
        <v>27</v>
      </c>
      <c r="B346" s="471" t="s">
        <v>407</v>
      </c>
      <c r="C346" s="486"/>
      <c r="D346" s="190">
        <v>0</v>
      </c>
      <c r="E346" s="520">
        <f>IFERROR(D346/$D$347,0)</f>
        <v>0</v>
      </c>
      <c r="F346" s="484">
        <f>$D$586</f>
        <v>8137</v>
      </c>
      <c r="G346" s="483">
        <f>F346*E346</f>
        <v>0</v>
      </c>
      <c r="H346" s="27"/>
      <c r="I346" s="470"/>
      <c r="T346" s="25"/>
    </row>
    <row r="347" spans="1:20" ht="13.5" thickBot="1">
      <c r="A347" s="433">
        <v>28</v>
      </c>
      <c r="B347" s="481" t="s">
        <v>406</v>
      </c>
      <c r="C347" s="480">
        <f>D347/$D$349</f>
        <v>0</v>
      </c>
      <c r="D347" s="50">
        <f>SUM(D342:D346)</f>
        <v>0</v>
      </c>
      <c r="E347" s="473">
        <f>D347/$D$307</f>
        <v>0</v>
      </c>
      <c r="F347" s="472"/>
      <c r="G347" s="479">
        <f>SUM(G342:G346)</f>
        <v>0</v>
      </c>
      <c r="H347" s="27"/>
      <c r="I347" s="470"/>
      <c r="L347" s="482"/>
      <c r="T347" s="25"/>
    </row>
    <row r="348" spans="1:20">
      <c r="A348" s="433">
        <v>29</v>
      </c>
      <c r="B348" s="471"/>
      <c r="C348" s="488"/>
      <c r="D348" s="50"/>
      <c r="E348" s="473"/>
      <c r="F348" s="472"/>
      <c r="G348" s="477"/>
      <c r="H348" s="27"/>
      <c r="I348" s="470"/>
      <c r="T348" s="25"/>
    </row>
    <row r="349" spans="1:20" ht="13.5" thickBot="1">
      <c r="A349" s="433">
        <v>30</v>
      </c>
      <c r="B349" s="476" t="s">
        <v>422</v>
      </c>
      <c r="C349" s="488"/>
      <c r="D349" s="474">
        <f>D338+D347</f>
        <v>28</v>
      </c>
      <c r="E349" s="525"/>
      <c r="F349" s="472"/>
      <c r="G349" s="462"/>
      <c r="H349" s="27"/>
      <c r="I349" s="470"/>
      <c r="T349" s="25"/>
    </row>
    <row r="350" spans="1:20" ht="14.25" thickTop="1" thickBot="1">
      <c r="A350" s="524"/>
      <c r="B350" s="140"/>
      <c r="C350" s="467"/>
      <c r="D350" s="523"/>
      <c r="E350" s="140"/>
      <c r="F350" s="140"/>
      <c r="G350" s="522"/>
      <c r="H350" s="140"/>
      <c r="I350" s="465"/>
      <c r="T350" s="25"/>
    </row>
    <row r="351" spans="1:20">
      <c r="A351" s="433"/>
      <c r="B351" s="27"/>
      <c r="C351" s="423"/>
      <c r="D351" s="27"/>
      <c r="E351" s="27"/>
      <c r="F351" s="27"/>
      <c r="G351" s="462"/>
      <c r="H351" s="27"/>
      <c r="I351" s="470"/>
      <c r="T351" s="25"/>
    </row>
    <row r="352" spans="1:20" ht="15">
      <c r="A352" s="519"/>
      <c r="B352" s="521"/>
      <c r="C352" s="521"/>
      <c r="D352" s="517"/>
      <c r="E352" s="518"/>
      <c r="F352" s="517"/>
      <c r="G352" s="516"/>
      <c r="H352" s="517"/>
      <c r="I352" s="515"/>
      <c r="M352" s="27"/>
      <c r="T352" s="25"/>
    </row>
    <row r="353" spans="1:20" ht="15">
      <c r="A353" s="519" t="s">
        <v>421</v>
      </c>
      <c r="B353" s="517"/>
      <c r="C353" s="517"/>
      <c r="D353" s="517"/>
      <c r="E353" s="518"/>
      <c r="F353" s="517"/>
      <c r="G353" s="516"/>
      <c r="H353" s="108"/>
      <c r="I353" s="515"/>
      <c r="T353" s="25"/>
    </row>
    <row r="354" spans="1:20" ht="15">
      <c r="A354" s="519"/>
      <c r="B354" s="517"/>
      <c r="C354" s="517"/>
      <c r="D354" s="517"/>
      <c r="E354" s="518"/>
      <c r="F354" s="517"/>
      <c r="G354" s="516"/>
      <c r="H354" s="108"/>
      <c r="I354" s="515"/>
      <c r="T354" s="25"/>
    </row>
    <row r="355" spans="1:20">
      <c r="A355" s="510"/>
      <c r="B355" s="171" t="s">
        <v>132</v>
      </c>
      <c r="C355" s="171" t="s">
        <v>131</v>
      </c>
      <c r="D355" s="514" t="s">
        <v>130</v>
      </c>
      <c r="E355" s="513" t="s">
        <v>129</v>
      </c>
      <c r="F355" s="171" t="s">
        <v>128</v>
      </c>
      <c r="G355" s="512" t="s">
        <v>127</v>
      </c>
      <c r="H355" s="171" t="s">
        <v>126</v>
      </c>
      <c r="I355" s="511" t="s">
        <v>125</v>
      </c>
      <c r="T355" s="25"/>
    </row>
    <row r="356" spans="1:20">
      <c r="A356" s="510"/>
      <c r="B356" s="471"/>
      <c r="C356" s="471"/>
      <c r="D356" s="471"/>
      <c r="E356" s="473"/>
      <c r="F356" s="471"/>
      <c r="G356" s="462"/>
      <c r="H356" s="27"/>
      <c r="I356" s="470"/>
      <c r="T356" s="25"/>
    </row>
    <row r="357" spans="1:20">
      <c r="A357" s="510"/>
      <c r="B357" s="471"/>
      <c r="C357" s="471"/>
      <c r="D357" s="471"/>
      <c r="E357" s="509" t="s">
        <v>419</v>
      </c>
      <c r="F357" s="508"/>
      <c r="G357" s="507" t="s">
        <v>418</v>
      </c>
      <c r="H357" s="142"/>
      <c r="I357" s="506" t="s">
        <v>418</v>
      </c>
      <c r="T357" s="25"/>
    </row>
    <row r="358" spans="1:20">
      <c r="A358" s="505" t="s">
        <v>335</v>
      </c>
      <c r="B358" s="498" t="s">
        <v>334</v>
      </c>
      <c r="C358" s="498"/>
      <c r="D358" s="498" t="s">
        <v>153</v>
      </c>
      <c r="E358" s="504" t="s">
        <v>153</v>
      </c>
      <c r="F358" s="503" t="s">
        <v>295</v>
      </c>
      <c r="G358" s="502" t="s">
        <v>295</v>
      </c>
      <c r="H358" s="501" t="s">
        <v>417</v>
      </c>
      <c r="I358" s="500" t="s">
        <v>417</v>
      </c>
      <c r="T358" s="25"/>
    </row>
    <row r="359" spans="1:20">
      <c r="A359" s="433"/>
      <c r="B359" s="498"/>
      <c r="C359" s="499"/>
      <c r="D359" s="498"/>
      <c r="E359" s="497"/>
      <c r="F359" s="496"/>
      <c r="G359" s="495"/>
      <c r="H359" s="27"/>
      <c r="I359" s="470"/>
      <c r="T359" s="25"/>
    </row>
    <row r="360" spans="1:20">
      <c r="A360" s="433"/>
      <c r="B360" s="490" t="s">
        <v>416</v>
      </c>
      <c r="C360" s="471"/>
      <c r="D360" s="471"/>
      <c r="E360" s="473"/>
      <c r="F360" s="471"/>
      <c r="G360" s="494" t="s">
        <v>415</v>
      </c>
      <c r="H360" s="27"/>
      <c r="I360" s="470"/>
      <c r="T360" s="25"/>
    </row>
    <row r="361" spans="1:20">
      <c r="A361" s="433">
        <v>1</v>
      </c>
      <c r="B361" s="471" t="s">
        <v>412</v>
      </c>
      <c r="C361" s="471"/>
      <c r="D361" s="489"/>
      <c r="E361" s="478"/>
      <c r="F361" s="471"/>
      <c r="G361" s="462"/>
      <c r="H361" s="27"/>
      <c r="I361" s="470"/>
      <c r="T361" s="25"/>
    </row>
    <row r="362" spans="1:20">
      <c r="A362" s="433">
        <v>2</v>
      </c>
      <c r="B362" s="471" t="s">
        <v>408</v>
      </c>
      <c r="C362" s="488"/>
      <c r="D362" s="50">
        <v>51483.3701666626</v>
      </c>
      <c r="E362" s="478">
        <f>D362/$D$376</f>
        <v>0.61025932021309648</v>
      </c>
      <c r="F362" s="487">
        <f>$F$547</f>
        <v>104</v>
      </c>
      <c r="G362" s="462">
        <f>E362*F362</f>
        <v>63.466969302162035</v>
      </c>
      <c r="H362" s="493">
        <f>$K$469</f>
        <v>742.8631916029176</v>
      </c>
      <c r="I362" s="470">
        <f>H362*E362</f>
        <v>453.33918631892772</v>
      </c>
      <c r="K362" s="29"/>
      <c r="T362" s="25"/>
    </row>
    <row r="363" spans="1:20">
      <c r="A363" s="433">
        <v>3</v>
      </c>
      <c r="B363" s="471" t="s">
        <v>407</v>
      </c>
      <c r="C363" s="488"/>
      <c r="D363" s="50">
        <v>18922.4892902172</v>
      </c>
      <c r="E363" s="478">
        <f>D363/$D$376</f>
        <v>0.22429816489490551</v>
      </c>
      <c r="F363" s="487">
        <f>$F$549</f>
        <v>255</v>
      </c>
      <c r="G363" s="462">
        <f>E363*F363</f>
        <v>57.196032048200905</v>
      </c>
      <c r="H363" s="493">
        <f>$K$473</f>
        <v>992.95623554527651</v>
      </c>
      <c r="I363" s="470">
        <f>H363*E363</f>
        <v>222.71826145375906</v>
      </c>
      <c r="K363" s="29"/>
      <c r="T363" s="25"/>
    </row>
    <row r="364" spans="1:20">
      <c r="A364" s="433">
        <v>4</v>
      </c>
      <c r="B364" s="471" t="s">
        <v>411</v>
      </c>
      <c r="C364" s="488"/>
      <c r="D364" s="50"/>
      <c r="E364" s="478"/>
      <c r="F364" s="472"/>
      <c r="G364" s="462"/>
      <c r="H364" s="27"/>
      <c r="I364" s="470"/>
      <c r="K364" s="29"/>
      <c r="T364" s="25"/>
    </row>
    <row r="365" spans="1:20">
      <c r="A365" s="433">
        <v>5</v>
      </c>
      <c r="B365" s="471" t="s">
        <v>408</v>
      </c>
      <c r="C365" s="488"/>
      <c r="D365" s="50">
        <v>4033.9369999999699</v>
      </c>
      <c r="E365" s="478">
        <f>D365/$D$376</f>
        <v>4.7816365623175788E-2</v>
      </c>
      <c r="F365" s="487">
        <f>$F$551</f>
        <v>215</v>
      </c>
      <c r="G365" s="462">
        <f>E365*F365</f>
        <v>10.280518608982794</v>
      </c>
      <c r="H365" s="493">
        <f>$K$477</f>
        <v>803.64241238213845</v>
      </c>
      <c r="I365" s="470">
        <f>H365*E365</f>
        <v>38.427259420755348</v>
      </c>
      <c r="K365" s="29"/>
      <c r="T365" s="25"/>
    </row>
    <row r="366" spans="1:20">
      <c r="A366" s="433">
        <v>6</v>
      </c>
      <c r="B366" s="471" t="s">
        <v>407</v>
      </c>
      <c r="C366" s="488"/>
      <c r="D366" s="50">
        <v>9867.0180833333598</v>
      </c>
      <c r="E366" s="478">
        <f>D366/$D$376</f>
        <v>0.11695892729191323</v>
      </c>
      <c r="F366" s="487">
        <f>$F$553</f>
        <v>255</v>
      </c>
      <c r="G366" s="462">
        <f>E366*F366</f>
        <v>29.824526459437873</v>
      </c>
      <c r="H366" s="493">
        <f>$K$481</f>
        <v>1070.9489414694895</v>
      </c>
      <c r="I366" s="470">
        <f>H366*E366</f>
        <v>125.25703937868145</v>
      </c>
      <c r="K366" s="29"/>
      <c r="T366" s="25"/>
    </row>
    <row r="367" spans="1:20">
      <c r="A367" s="433">
        <v>7</v>
      </c>
      <c r="B367" s="471" t="s">
        <v>410</v>
      </c>
      <c r="C367" s="488"/>
      <c r="D367" s="50"/>
      <c r="E367" s="478"/>
      <c r="F367" s="472"/>
      <c r="G367" s="462"/>
      <c r="H367" s="27"/>
      <c r="I367" s="470"/>
      <c r="K367" s="29"/>
      <c r="T367" s="25"/>
    </row>
    <row r="368" spans="1:20">
      <c r="A368" s="433">
        <v>8</v>
      </c>
      <c r="B368" s="471" t="s">
        <v>408</v>
      </c>
      <c r="C368" s="488"/>
      <c r="D368" s="50">
        <v>1.03891666666667</v>
      </c>
      <c r="E368" s="478">
        <f>D368/$D$376</f>
        <v>1.2314822761323468E-5</v>
      </c>
      <c r="F368" s="487">
        <f>$F$557</f>
        <v>215</v>
      </c>
      <c r="G368" s="462">
        <f>E368*F368</f>
        <v>2.6476868936845459E-3</v>
      </c>
      <c r="H368" s="493">
        <f>$K$487</f>
        <v>1441.1643835616437</v>
      </c>
      <c r="I368" s="470">
        <f>H368*E368</f>
        <v>1.7747683953493635E-2</v>
      </c>
      <c r="K368" s="29"/>
      <c r="T368" s="25"/>
    </row>
    <row r="369" spans="1:20">
      <c r="A369" s="433">
        <v>9</v>
      </c>
      <c r="B369" s="471" t="s">
        <v>407</v>
      </c>
      <c r="C369" s="488"/>
      <c r="D369" s="50">
        <v>42.499833333333299</v>
      </c>
      <c r="E369" s="478">
        <f>D369/$D$376</f>
        <v>5.0377275837245694E-4</v>
      </c>
      <c r="F369" s="487">
        <f>$F$559</f>
        <v>255</v>
      </c>
      <c r="G369" s="462">
        <f>E369*F369</f>
        <v>0.12846205338497652</v>
      </c>
      <c r="H369" s="493">
        <f>$K$491</f>
        <v>1963.2318092866035</v>
      </c>
      <c r="I369" s="470">
        <f>H369*E369</f>
        <v>0.9890227038888616</v>
      </c>
      <c r="K369" s="29"/>
      <c r="T369" s="25"/>
    </row>
    <row r="370" spans="1:20">
      <c r="A370" s="433">
        <v>10</v>
      </c>
      <c r="B370" s="471" t="s">
        <v>313</v>
      </c>
      <c r="C370" s="488"/>
      <c r="D370" s="50"/>
      <c r="E370" s="478"/>
      <c r="F370" s="472"/>
      <c r="G370" s="462"/>
      <c r="H370" s="27"/>
      <c r="I370" s="470"/>
      <c r="K370" s="29"/>
      <c r="T370" s="25"/>
    </row>
    <row r="371" spans="1:20">
      <c r="A371" s="433">
        <v>11</v>
      </c>
      <c r="B371" s="471" t="s">
        <v>408</v>
      </c>
      <c r="C371" s="488"/>
      <c r="D371" s="50">
        <v>0</v>
      </c>
      <c r="E371" s="478">
        <f>D371/$D$376</f>
        <v>0</v>
      </c>
      <c r="F371" s="487">
        <f>$F$565</f>
        <v>1004</v>
      </c>
      <c r="G371" s="462">
        <f>E371*F371</f>
        <v>0</v>
      </c>
      <c r="H371" s="493">
        <f>$K$498</f>
        <v>3802.642056573563</v>
      </c>
      <c r="I371" s="470">
        <f>H371*E371</f>
        <v>0</v>
      </c>
      <c r="K371" s="29"/>
      <c r="T371" s="25"/>
    </row>
    <row r="372" spans="1:20">
      <c r="A372" s="433">
        <v>12</v>
      </c>
      <c r="B372" s="471" t="s">
        <v>407</v>
      </c>
      <c r="C372" s="488"/>
      <c r="D372" s="50">
        <v>9.6472499999999997</v>
      </c>
      <c r="E372" s="478">
        <f>D372/$D$376</f>
        <v>1.143539012280524E-4</v>
      </c>
      <c r="F372" s="487">
        <f>$F$567</f>
        <v>1350</v>
      </c>
      <c r="G372" s="462">
        <f>E372*F372</f>
        <v>0.15437776665787073</v>
      </c>
      <c r="H372" s="493">
        <f>$K$502</f>
        <v>3791.6824408468237</v>
      </c>
      <c r="I372" s="470">
        <f>H372*E372</f>
        <v>0.43359367932873832</v>
      </c>
      <c r="K372" s="29"/>
      <c r="T372" s="25"/>
    </row>
    <row r="373" spans="1:20">
      <c r="A373" s="433">
        <v>13</v>
      </c>
      <c r="B373" s="471" t="s">
        <v>409</v>
      </c>
      <c r="C373" s="488"/>
      <c r="D373" s="50"/>
      <c r="E373" s="478"/>
      <c r="F373" s="472"/>
      <c r="G373" s="462"/>
      <c r="H373" s="27"/>
      <c r="I373" s="470"/>
      <c r="K373" s="29"/>
      <c r="T373" s="25"/>
    </row>
    <row r="374" spans="1:20">
      <c r="A374" s="433">
        <v>14</v>
      </c>
      <c r="B374" s="471" t="s">
        <v>408</v>
      </c>
      <c r="C374" s="488"/>
      <c r="D374" s="50">
        <v>0</v>
      </c>
      <c r="E374" s="478">
        <f>D374/$D$376</f>
        <v>0</v>
      </c>
      <c r="F374" s="487">
        <f>$F$573</f>
        <v>1165</v>
      </c>
      <c r="G374" s="462">
        <f>E374*F374</f>
        <v>0</v>
      </c>
      <c r="H374" s="493">
        <f>$K$509</f>
        <v>7445.2266500622663</v>
      </c>
      <c r="I374" s="470">
        <f>H374*E374</f>
        <v>0</v>
      </c>
      <c r="K374" s="29"/>
      <c r="T374" s="25"/>
    </row>
    <row r="375" spans="1:20">
      <c r="A375" s="433">
        <v>15</v>
      </c>
      <c r="B375" s="471" t="s">
        <v>407</v>
      </c>
      <c r="C375" s="486"/>
      <c r="D375" s="190">
        <v>3.1029166666666699</v>
      </c>
      <c r="E375" s="520">
        <f>D375/$D$376</f>
        <v>3.6780494547034438E-5</v>
      </c>
      <c r="F375" s="484">
        <f>$F$575</f>
        <v>1350</v>
      </c>
      <c r="G375" s="483">
        <f>E375*F375</f>
        <v>4.965366763849649E-2</v>
      </c>
      <c r="H375" s="492">
        <f>$H$374</f>
        <v>7445.2266500622663</v>
      </c>
      <c r="I375" s="470">
        <f>H375*E375</f>
        <v>0.27383911820405066</v>
      </c>
      <c r="K375" s="29"/>
      <c r="T375" s="25"/>
    </row>
    <row r="376" spans="1:20" ht="13.5" thickBot="1">
      <c r="A376" s="433">
        <v>16</v>
      </c>
      <c r="B376" s="481" t="s">
        <v>414</v>
      </c>
      <c r="C376" s="480">
        <f>D376/$D$396</f>
        <v>0.99886746496579426</v>
      </c>
      <c r="D376" s="50">
        <f>SUM(D362:D375)</f>
        <v>84363.103456879806</v>
      </c>
      <c r="E376" s="478">
        <f>D376/$D$376</f>
        <v>1</v>
      </c>
      <c r="F376" s="472"/>
      <c r="G376" s="479">
        <f>SUM(G362:G375)</f>
        <v>161.1031875933586</v>
      </c>
      <c r="H376" s="27"/>
      <c r="I376" s="491">
        <f>SUM(I362:I375)</f>
        <v>841.45594975749884</v>
      </c>
      <c r="T376" s="25"/>
    </row>
    <row r="377" spans="1:20">
      <c r="A377" s="433">
        <v>17</v>
      </c>
      <c r="B377" s="471"/>
      <c r="C377" s="471"/>
      <c r="D377" s="471"/>
      <c r="E377" s="473"/>
      <c r="F377" s="472"/>
      <c r="G377" s="462"/>
      <c r="H377" s="27"/>
      <c r="I377" s="470"/>
      <c r="T377" s="25"/>
    </row>
    <row r="378" spans="1:20">
      <c r="A378" s="433">
        <v>18</v>
      </c>
      <c r="B378" s="490" t="s">
        <v>413</v>
      </c>
      <c r="C378" s="471"/>
      <c r="D378" s="471"/>
      <c r="E378" s="473"/>
      <c r="F378" s="472"/>
      <c r="G378" s="462"/>
      <c r="H378" s="27"/>
      <c r="I378" s="470"/>
      <c r="T378" s="25"/>
    </row>
    <row r="379" spans="1:20">
      <c r="A379" s="433">
        <v>19</v>
      </c>
      <c r="B379" s="471" t="s">
        <v>412</v>
      </c>
      <c r="C379" s="471"/>
      <c r="D379" s="489"/>
      <c r="E379" s="473"/>
      <c r="F379" s="472"/>
      <c r="G379" s="462"/>
      <c r="H379" s="27"/>
      <c r="I379" s="470"/>
      <c r="T379" s="25"/>
    </row>
    <row r="380" spans="1:20">
      <c r="A380" s="433">
        <v>20</v>
      </c>
      <c r="B380" s="471" t="s">
        <v>408</v>
      </c>
      <c r="C380" s="488"/>
      <c r="D380" s="50">
        <v>23.258333333333301</v>
      </c>
      <c r="E380" s="473">
        <f>D380/$D$394</f>
        <v>0.24315447392512476</v>
      </c>
      <c r="F380" s="487">
        <f>$F$547</f>
        <v>104</v>
      </c>
      <c r="G380" s="462">
        <f>E380*F380</f>
        <v>25.288065288212977</v>
      </c>
      <c r="H380" s="27"/>
      <c r="I380" s="470"/>
      <c r="T380" s="25"/>
    </row>
    <row r="381" spans="1:20">
      <c r="A381" s="433">
        <v>21</v>
      </c>
      <c r="B381" s="471" t="s">
        <v>407</v>
      </c>
      <c r="C381" s="488"/>
      <c r="D381" s="50">
        <v>31.752666666666698</v>
      </c>
      <c r="E381" s="473">
        <f>D381/$D$394</f>
        <v>0.33195856506140581</v>
      </c>
      <c r="F381" s="487">
        <f>$F$549</f>
        <v>255</v>
      </c>
      <c r="G381" s="462">
        <f>E381*F381</f>
        <v>84.649434090658488</v>
      </c>
      <c r="H381" s="27"/>
      <c r="I381" s="470"/>
      <c r="T381" s="25"/>
    </row>
    <row r="382" spans="1:20">
      <c r="A382" s="433">
        <v>22</v>
      </c>
      <c r="B382" s="471" t="s">
        <v>411</v>
      </c>
      <c r="C382" s="488"/>
      <c r="D382" s="27"/>
      <c r="E382" s="473"/>
      <c r="F382" s="472"/>
      <c r="G382" s="462"/>
      <c r="H382" s="27"/>
      <c r="I382" s="470"/>
      <c r="T382" s="25"/>
    </row>
    <row r="383" spans="1:20">
      <c r="A383" s="433">
        <v>23</v>
      </c>
      <c r="B383" s="471" t="s">
        <v>408</v>
      </c>
      <c r="C383" s="488"/>
      <c r="D383" s="50">
        <v>9.9166666666666696</v>
      </c>
      <c r="E383" s="473">
        <f>D383/$D$394</f>
        <v>0.10367388891827264</v>
      </c>
      <c r="F383" s="487">
        <f>$F$551</f>
        <v>215</v>
      </c>
      <c r="G383" s="462">
        <f>E383*F383</f>
        <v>22.289886117428619</v>
      </c>
      <c r="H383" s="27"/>
      <c r="I383" s="470"/>
      <c r="T383" s="25"/>
    </row>
    <row r="384" spans="1:20">
      <c r="A384" s="433">
        <v>24</v>
      </c>
      <c r="B384" s="471" t="s">
        <v>407</v>
      </c>
      <c r="C384" s="488"/>
      <c r="D384" s="50">
        <v>29.324916666666699</v>
      </c>
      <c r="E384" s="473">
        <f>D384/$D$394</f>
        <v>0.30657762887774165</v>
      </c>
      <c r="F384" s="487">
        <f>$F$553</f>
        <v>255</v>
      </c>
      <c r="G384" s="462">
        <f>E384*F384</f>
        <v>78.177295363824115</v>
      </c>
      <c r="H384" s="27"/>
      <c r="I384" s="470"/>
      <c r="T384" s="25"/>
    </row>
    <row r="385" spans="1:20">
      <c r="A385" s="433">
        <v>25</v>
      </c>
      <c r="B385" s="471" t="s">
        <v>410</v>
      </c>
      <c r="C385" s="488"/>
      <c r="D385" s="27"/>
      <c r="E385" s="473"/>
      <c r="F385" s="472"/>
      <c r="G385" s="462"/>
      <c r="H385" s="27"/>
      <c r="I385" s="470"/>
      <c r="T385" s="25"/>
    </row>
    <row r="386" spans="1:20">
      <c r="A386" s="433">
        <v>26</v>
      </c>
      <c r="B386" s="471" t="s">
        <v>408</v>
      </c>
      <c r="C386" s="488"/>
      <c r="D386" s="50">
        <v>9.1666700000000004E-2</v>
      </c>
      <c r="E386" s="473">
        <f>D386/$D$394</f>
        <v>9.5833041411475168E-4</v>
      </c>
      <c r="F386" s="487">
        <f>$F$557</f>
        <v>215</v>
      </c>
      <c r="G386" s="462">
        <f>E386*F386</f>
        <v>0.20604103903467161</v>
      </c>
      <c r="H386" s="27"/>
      <c r="I386" s="470"/>
      <c r="T386" s="25"/>
    </row>
    <row r="387" spans="1:20">
      <c r="A387" s="433">
        <v>27</v>
      </c>
      <c r="B387" s="471" t="s">
        <v>407</v>
      </c>
      <c r="C387" s="488"/>
      <c r="D387" s="50">
        <v>1.9416699999999999E-2</v>
      </c>
      <c r="E387" s="473">
        <f>D387/$D$394</f>
        <v>2.0299208056733686E-4</v>
      </c>
      <c r="F387" s="487">
        <f>$F$559</f>
        <v>255</v>
      </c>
      <c r="G387" s="462">
        <f>E387*F387</f>
        <v>5.1762980544670899E-2</v>
      </c>
      <c r="H387" s="27"/>
      <c r="I387" s="470"/>
      <c r="T387" s="25"/>
    </row>
    <row r="388" spans="1:20">
      <c r="A388" s="433">
        <v>28</v>
      </c>
      <c r="B388" s="471" t="s">
        <v>313</v>
      </c>
      <c r="C388" s="488"/>
      <c r="D388" s="27"/>
      <c r="E388" s="473"/>
      <c r="F388" s="472"/>
      <c r="G388" s="462">
        <f>E388*F388</f>
        <v>0</v>
      </c>
      <c r="H388" s="27"/>
      <c r="I388" s="470"/>
      <c r="T388" s="25"/>
    </row>
    <row r="389" spans="1:20">
      <c r="A389" s="433">
        <v>29</v>
      </c>
      <c r="B389" s="471" t="s">
        <v>408</v>
      </c>
      <c r="C389" s="488"/>
      <c r="D389" s="50">
        <v>0</v>
      </c>
      <c r="E389" s="473">
        <f>D389/$D$394</f>
        <v>0</v>
      </c>
      <c r="F389" s="487">
        <f>$F$565</f>
        <v>1004</v>
      </c>
      <c r="G389" s="462">
        <f>E389*F389</f>
        <v>0</v>
      </c>
      <c r="H389" s="27"/>
      <c r="I389" s="470"/>
    </row>
    <row r="390" spans="1:20">
      <c r="A390" s="433">
        <v>30</v>
      </c>
      <c r="B390" s="471" t="s">
        <v>407</v>
      </c>
      <c r="C390" s="488"/>
      <c r="D390" s="50">
        <v>0.43608333333333299</v>
      </c>
      <c r="E390" s="473">
        <f>D390/$D$394</f>
        <v>4.5590374849522703E-3</v>
      </c>
      <c r="F390" s="487">
        <f>$F$567</f>
        <v>1350</v>
      </c>
      <c r="G390" s="462">
        <f>E390*F390</f>
        <v>6.1547006046855648</v>
      </c>
      <c r="H390" s="27"/>
      <c r="I390" s="470"/>
    </row>
    <row r="391" spans="1:20">
      <c r="A391" s="433">
        <v>31</v>
      </c>
      <c r="B391" s="471" t="s">
        <v>409</v>
      </c>
      <c r="C391" s="488"/>
      <c r="D391" s="27"/>
      <c r="E391" s="473"/>
      <c r="F391" s="472"/>
      <c r="G391" s="462"/>
      <c r="H391" s="27"/>
      <c r="I391" s="470"/>
    </row>
    <row r="392" spans="1:20">
      <c r="A392" s="433">
        <v>32</v>
      </c>
      <c r="B392" s="471" t="s">
        <v>408</v>
      </c>
      <c r="C392" s="488"/>
      <c r="D392" s="50">
        <v>0</v>
      </c>
      <c r="E392" s="473">
        <f>D392/$D$394</f>
        <v>0</v>
      </c>
      <c r="F392" s="487">
        <f>$F$573</f>
        <v>1165</v>
      </c>
      <c r="G392" s="462">
        <f>E392*F392</f>
        <v>0</v>
      </c>
      <c r="H392" s="27"/>
      <c r="I392" s="470"/>
    </row>
    <row r="393" spans="1:20">
      <c r="A393" s="433">
        <v>33</v>
      </c>
      <c r="B393" s="471" t="s">
        <v>407</v>
      </c>
      <c r="C393" s="486"/>
      <c r="D393" s="190">
        <v>0.85275000000000001</v>
      </c>
      <c r="E393" s="485">
        <f>D393/$D$394</f>
        <v>8.9150832378208714E-3</v>
      </c>
      <c r="F393" s="484">
        <f>$F$575</f>
        <v>1350</v>
      </c>
      <c r="G393" s="483">
        <f>E393*F393</f>
        <v>12.035362371058177</v>
      </c>
      <c r="H393" s="27"/>
      <c r="I393" s="470"/>
      <c r="L393" s="482"/>
    </row>
    <row r="394" spans="1:20" ht="13.5" thickBot="1">
      <c r="A394" s="433">
        <v>34</v>
      </c>
      <c r="B394" s="481" t="s">
        <v>406</v>
      </c>
      <c r="C394" s="480">
        <f>D394/$D$396</f>
        <v>1.132535034205646E-3</v>
      </c>
      <c r="D394" s="50">
        <f>SUM(D380:D393)</f>
        <v>95.65250006666669</v>
      </c>
      <c r="E394" s="473">
        <f>D394/$D$394</f>
        <v>1</v>
      </c>
      <c r="F394" s="472"/>
      <c r="G394" s="479">
        <f>SUM(G380:G393)</f>
        <v>228.85254785544726</v>
      </c>
      <c r="H394" s="27"/>
      <c r="I394" s="470"/>
    </row>
    <row r="395" spans="1:20">
      <c r="A395" s="433">
        <v>35</v>
      </c>
      <c r="B395" s="471"/>
      <c r="C395" s="478"/>
      <c r="D395" s="50"/>
      <c r="E395" s="473"/>
      <c r="F395" s="472"/>
      <c r="G395" s="477"/>
      <c r="H395" s="27"/>
      <c r="I395" s="470"/>
    </row>
    <row r="396" spans="1:20" ht="13.5" thickBot="1">
      <c r="A396" s="433">
        <v>36</v>
      </c>
      <c r="B396" s="476" t="s">
        <v>405</v>
      </c>
      <c r="C396" s="475"/>
      <c r="D396" s="474">
        <f>D376+D394</f>
        <v>84458.755956946479</v>
      </c>
      <c r="E396" s="473"/>
      <c r="F396" s="472"/>
      <c r="G396" s="471"/>
      <c r="H396" s="27"/>
      <c r="I396" s="470"/>
    </row>
    <row r="397" spans="1:20" ht="13.5" thickTop="1">
      <c r="A397" s="510"/>
      <c r="B397" s="142"/>
      <c r="C397" s="423"/>
      <c r="D397" s="463"/>
      <c r="E397" s="27"/>
      <c r="F397" s="27"/>
      <c r="G397" s="27"/>
      <c r="H397" s="27"/>
      <c r="I397" s="470"/>
    </row>
    <row r="398" spans="1:20">
      <c r="A398" s="464"/>
      <c r="B398" s="142"/>
      <c r="C398" s="423"/>
      <c r="D398" s="463"/>
      <c r="E398" s="27"/>
      <c r="F398" s="27"/>
      <c r="G398" s="27"/>
      <c r="H398" s="27"/>
      <c r="I398" s="470"/>
    </row>
    <row r="399" spans="1:20">
      <c r="A399" s="464"/>
      <c r="B399" s="142"/>
      <c r="C399" s="423"/>
      <c r="D399" s="463"/>
      <c r="E399" s="27"/>
      <c r="F399" s="27"/>
      <c r="G399" s="27"/>
      <c r="H399" s="27"/>
      <c r="I399" s="470"/>
    </row>
    <row r="400" spans="1:20" ht="15">
      <c r="A400" s="519" t="s">
        <v>420</v>
      </c>
      <c r="B400" s="517"/>
      <c r="C400" s="517"/>
      <c r="D400" s="517"/>
      <c r="E400" s="518"/>
      <c r="F400" s="517"/>
      <c r="G400" s="516"/>
      <c r="H400" s="108"/>
      <c r="I400" s="515"/>
      <c r="T400" s="25"/>
    </row>
    <row r="401" spans="1:20" ht="15">
      <c r="A401" s="519"/>
      <c r="B401" s="517"/>
      <c r="C401" s="517"/>
      <c r="D401" s="517"/>
      <c r="E401" s="518"/>
      <c r="F401" s="517"/>
      <c r="G401" s="516"/>
      <c r="H401" s="108"/>
      <c r="I401" s="515"/>
      <c r="T401" s="25"/>
    </row>
    <row r="402" spans="1:20">
      <c r="A402" s="510"/>
      <c r="B402" s="171" t="s">
        <v>132</v>
      </c>
      <c r="C402" s="171" t="s">
        <v>131</v>
      </c>
      <c r="D402" s="514" t="s">
        <v>130</v>
      </c>
      <c r="E402" s="513" t="s">
        <v>129</v>
      </c>
      <c r="F402" s="171" t="s">
        <v>128</v>
      </c>
      <c r="G402" s="512" t="s">
        <v>127</v>
      </c>
      <c r="H402" s="171" t="s">
        <v>126</v>
      </c>
      <c r="I402" s="511" t="s">
        <v>125</v>
      </c>
      <c r="T402" s="25"/>
    </row>
    <row r="403" spans="1:20">
      <c r="A403" s="510"/>
      <c r="B403" s="471"/>
      <c r="C403" s="471"/>
      <c r="D403" s="471"/>
      <c r="E403" s="473"/>
      <c r="F403" s="471"/>
      <c r="G403" s="462"/>
      <c r="H403" s="27"/>
      <c r="I403" s="470"/>
      <c r="T403" s="25"/>
    </row>
    <row r="404" spans="1:20">
      <c r="A404" s="510"/>
      <c r="B404" s="471"/>
      <c r="C404" s="471"/>
      <c r="D404" s="471"/>
      <c r="E404" s="509" t="s">
        <v>419</v>
      </c>
      <c r="F404" s="508"/>
      <c r="G404" s="507" t="s">
        <v>418</v>
      </c>
      <c r="H404" s="142"/>
      <c r="I404" s="506" t="s">
        <v>418</v>
      </c>
      <c r="T404" s="25"/>
    </row>
    <row r="405" spans="1:20">
      <c r="A405" s="505" t="s">
        <v>335</v>
      </c>
      <c r="B405" s="498" t="s">
        <v>334</v>
      </c>
      <c r="C405" s="498"/>
      <c r="D405" s="498" t="s">
        <v>153</v>
      </c>
      <c r="E405" s="504" t="s">
        <v>153</v>
      </c>
      <c r="F405" s="503" t="s">
        <v>295</v>
      </c>
      <c r="G405" s="502" t="s">
        <v>295</v>
      </c>
      <c r="H405" s="501" t="s">
        <v>417</v>
      </c>
      <c r="I405" s="500" t="s">
        <v>417</v>
      </c>
      <c r="T405" s="25"/>
    </row>
    <row r="406" spans="1:20">
      <c r="A406" s="433"/>
      <c r="B406" s="498"/>
      <c r="C406" s="499"/>
      <c r="D406" s="498"/>
      <c r="E406" s="497"/>
      <c r="F406" s="496"/>
      <c r="G406" s="495"/>
      <c r="H406" s="27"/>
      <c r="I406" s="470"/>
      <c r="T406" s="25"/>
    </row>
    <row r="407" spans="1:20">
      <c r="A407" s="433"/>
      <c r="B407" s="490" t="s">
        <v>416</v>
      </c>
      <c r="C407" s="471"/>
      <c r="D407" s="471"/>
      <c r="E407" s="473"/>
      <c r="F407" s="471"/>
      <c r="G407" s="494" t="s">
        <v>415</v>
      </c>
      <c r="H407" s="27"/>
      <c r="I407" s="470"/>
      <c r="T407" s="25"/>
    </row>
    <row r="408" spans="1:20">
      <c r="A408" s="433">
        <v>1</v>
      </c>
      <c r="B408" s="471" t="s">
        <v>412</v>
      </c>
      <c r="C408" s="471"/>
      <c r="D408" s="489"/>
      <c r="E408" s="478"/>
      <c r="F408" s="471"/>
      <c r="G408" s="462"/>
      <c r="H408" s="27"/>
      <c r="I408" s="470"/>
      <c r="T408" s="25"/>
    </row>
    <row r="409" spans="1:20">
      <c r="A409" s="433">
        <v>2</v>
      </c>
      <c r="B409" s="471" t="s">
        <v>408</v>
      </c>
      <c r="C409" s="488"/>
      <c r="D409" s="50">
        <v>38.486499999999999</v>
      </c>
      <c r="E409" s="473">
        <f>D409/$D$423</f>
        <v>0.11781332184583247</v>
      </c>
      <c r="F409" s="487">
        <f>$F$547</f>
        <v>104</v>
      </c>
      <c r="G409" s="462">
        <f>E409*F409</f>
        <v>12.252585471966578</v>
      </c>
      <c r="H409" s="493">
        <f>$K$469</f>
        <v>742.8631916029176</v>
      </c>
      <c r="I409" s="470">
        <f>H409*E409</f>
        <v>87.519180279736844</v>
      </c>
      <c r="K409" s="29"/>
      <c r="T409" s="25"/>
    </row>
    <row r="410" spans="1:20">
      <c r="A410" s="433">
        <v>3</v>
      </c>
      <c r="B410" s="471" t="s">
        <v>407</v>
      </c>
      <c r="C410" s="488"/>
      <c r="D410" s="50">
        <v>174.19225</v>
      </c>
      <c r="E410" s="473">
        <f>D410/$D$423</f>
        <v>0.5332302914606345</v>
      </c>
      <c r="F410" s="487">
        <f>$F$549</f>
        <v>255</v>
      </c>
      <c r="G410" s="462">
        <f>E410*F410</f>
        <v>135.97372432246181</v>
      </c>
      <c r="H410" s="493">
        <f>$K$473</f>
        <v>992.95623554527651</v>
      </c>
      <c r="I410" s="470">
        <f>H410*E410</f>
        <v>529.47434288746229</v>
      </c>
      <c r="K410" s="29"/>
      <c r="T410" s="25"/>
    </row>
    <row r="411" spans="1:20">
      <c r="A411" s="433">
        <v>4</v>
      </c>
      <c r="B411" s="471" t="s">
        <v>411</v>
      </c>
      <c r="C411" s="488"/>
      <c r="D411" s="50"/>
      <c r="E411" s="478"/>
      <c r="F411" s="472"/>
      <c r="G411" s="462"/>
      <c r="H411" s="27"/>
      <c r="I411" s="470"/>
      <c r="K411" s="29"/>
      <c r="T411" s="25"/>
    </row>
    <row r="412" spans="1:20">
      <c r="A412" s="433">
        <v>5</v>
      </c>
      <c r="B412" s="471" t="s">
        <v>408</v>
      </c>
      <c r="C412" s="488"/>
      <c r="D412" s="50">
        <v>5.8333299999999998E-2</v>
      </c>
      <c r="E412" s="473">
        <f>D412/$D$423</f>
        <v>1.7856754569081363E-4</v>
      </c>
      <c r="F412" s="487">
        <f>$F$551</f>
        <v>215</v>
      </c>
      <c r="G412" s="462">
        <f>E412*F412</f>
        <v>3.8392022323524934E-2</v>
      </c>
      <c r="H412" s="493">
        <f>$K$477</f>
        <v>803.64241238213845</v>
      </c>
      <c r="I412" s="470">
        <f>H412*E412</f>
        <v>0.14350445319212321</v>
      </c>
      <c r="K412" s="29"/>
      <c r="T412" s="25"/>
    </row>
    <row r="413" spans="1:20">
      <c r="A413" s="433">
        <v>6</v>
      </c>
      <c r="B413" s="471" t="s">
        <v>407</v>
      </c>
      <c r="C413" s="488"/>
      <c r="D413" s="50">
        <v>113.550333333333</v>
      </c>
      <c r="E413" s="473">
        <f>D413/$D$423</f>
        <v>0.34759570152395047</v>
      </c>
      <c r="F413" s="487">
        <f>$F$553</f>
        <v>255</v>
      </c>
      <c r="G413" s="462">
        <f>E413*F413</f>
        <v>88.636903888607364</v>
      </c>
      <c r="H413" s="493">
        <f>$K$481</f>
        <v>1070.9489414694895</v>
      </c>
      <c r="I413" s="470">
        <f>H413*E413</f>
        <v>372.25724860641935</v>
      </c>
      <c r="K413" s="26"/>
      <c r="T413" s="25"/>
    </row>
    <row r="414" spans="1:20">
      <c r="A414" s="433">
        <v>7</v>
      </c>
      <c r="B414" s="471" t="s">
        <v>410</v>
      </c>
      <c r="C414" s="488"/>
      <c r="D414" s="50"/>
      <c r="E414" s="478"/>
      <c r="F414" s="472"/>
      <c r="G414" s="462"/>
      <c r="H414" s="27"/>
      <c r="I414" s="470"/>
      <c r="K414" s="29"/>
      <c r="T414" s="25"/>
    </row>
    <row r="415" spans="1:20">
      <c r="A415" s="433">
        <v>8</v>
      </c>
      <c r="B415" s="471" t="s">
        <v>408</v>
      </c>
      <c r="C415" s="488"/>
      <c r="D415" s="50">
        <v>0</v>
      </c>
      <c r="E415" s="473">
        <f>D415/$D$423</f>
        <v>0</v>
      </c>
      <c r="F415" s="487">
        <f>$F$557</f>
        <v>215</v>
      </c>
      <c r="G415" s="462">
        <f>E415*F415</f>
        <v>0</v>
      </c>
      <c r="H415" s="493">
        <f>$K$487</f>
        <v>1441.1643835616437</v>
      </c>
      <c r="I415" s="470">
        <f>H415*E415</f>
        <v>0</v>
      </c>
      <c r="K415" s="29"/>
      <c r="T415" s="25"/>
    </row>
    <row r="416" spans="1:20">
      <c r="A416" s="433">
        <v>9</v>
      </c>
      <c r="B416" s="471" t="s">
        <v>407</v>
      </c>
      <c r="C416" s="488"/>
      <c r="D416" s="50">
        <v>0.2195</v>
      </c>
      <c r="E416" s="473">
        <f>D416/$D$423</f>
        <v>6.7192454874203235E-4</v>
      </c>
      <c r="F416" s="487">
        <f>$F$559</f>
        <v>255</v>
      </c>
      <c r="G416" s="462">
        <f>E416*F416</f>
        <v>0.17134075992921824</v>
      </c>
      <c r="H416" s="493">
        <f>$K$491</f>
        <v>1963.2318092866035</v>
      </c>
      <c r="I416" s="470">
        <f>H416*E416</f>
        <v>1.3191436475309049</v>
      </c>
      <c r="K416" s="29"/>
      <c r="T416" s="25"/>
    </row>
    <row r="417" spans="1:20">
      <c r="A417" s="433">
        <v>10</v>
      </c>
      <c r="B417" s="471" t="s">
        <v>313</v>
      </c>
      <c r="C417" s="488"/>
      <c r="D417" s="50"/>
      <c r="E417" s="478"/>
      <c r="F417" s="472"/>
      <c r="G417" s="462"/>
      <c r="H417" s="27"/>
      <c r="I417" s="470"/>
      <c r="K417" s="29"/>
      <c r="T417" s="25"/>
    </row>
    <row r="418" spans="1:20">
      <c r="A418" s="433">
        <v>11</v>
      </c>
      <c r="B418" s="471" t="s">
        <v>408</v>
      </c>
      <c r="C418" s="488"/>
      <c r="D418" s="50">
        <v>0</v>
      </c>
      <c r="E418" s="473">
        <f>D418/$D$423</f>
        <v>0</v>
      </c>
      <c r="F418" s="487">
        <f>$F$565</f>
        <v>1004</v>
      </c>
      <c r="G418" s="462">
        <f>E418*F418</f>
        <v>0</v>
      </c>
      <c r="H418" s="493">
        <f>$K$498</f>
        <v>3802.642056573563</v>
      </c>
      <c r="I418" s="470">
        <f>H418*E418</f>
        <v>0</v>
      </c>
      <c r="K418" s="29"/>
      <c r="T418" s="25"/>
    </row>
    <row r="419" spans="1:20">
      <c r="A419" s="433">
        <v>12</v>
      </c>
      <c r="B419" s="471" t="s">
        <v>407</v>
      </c>
      <c r="C419" s="488"/>
      <c r="D419" s="50">
        <v>8.3333299999999999E-2</v>
      </c>
      <c r="E419" s="473">
        <f>D419/$D$423</f>
        <v>2.55096537574872E-4</v>
      </c>
      <c r="F419" s="487">
        <f>$F$567</f>
        <v>1350</v>
      </c>
      <c r="G419" s="462">
        <f>E419*F419</f>
        <v>0.34438032572607719</v>
      </c>
      <c r="H419" s="493">
        <f>$K$502</f>
        <v>3791.6824408468237</v>
      </c>
      <c r="I419" s="470">
        <f>H419*E419</f>
        <v>0.96724506224346418</v>
      </c>
      <c r="K419" s="29"/>
      <c r="T419" s="25"/>
    </row>
    <row r="420" spans="1:20">
      <c r="A420" s="433">
        <v>13</v>
      </c>
      <c r="B420" s="471" t="s">
        <v>409</v>
      </c>
      <c r="C420" s="488"/>
      <c r="D420" s="50"/>
      <c r="E420" s="478"/>
      <c r="F420" s="472"/>
      <c r="G420" s="462"/>
      <c r="H420" s="27"/>
      <c r="I420" s="470"/>
      <c r="K420" s="29"/>
      <c r="T420" s="25"/>
    </row>
    <row r="421" spans="1:20">
      <c r="A421" s="433">
        <v>14</v>
      </c>
      <c r="B421" s="471" t="s">
        <v>408</v>
      </c>
      <c r="C421" s="488"/>
      <c r="D421" s="50">
        <v>0</v>
      </c>
      <c r="E421" s="473">
        <f>D421/$D$423</f>
        <v>0</v>
      </c>
      <c r="F421" s="487">
        <f>$F$573</f>
        <v>1165</v>
      </c>
      <c r="G421" s="462">
        <f>E421*F421</f>
        <v>0</v>
      </c>
      <c r="H421" s="493">
        <f>$K$509</f>
        <v>7445.2266500622663</v>
      </c>
      <c r="I421" s="470">
        <f>H421*E421</f>
        <v>0</v>
      </c>
      <c r="K421" s="29"/>
      <c r="T421" s="25"/>
    </row>
    <row r="422" spans="1:20">
      <c r="A422" s="433">
        <v>15</v>
      </c>
      <c r="B422" s="471" t="s">
        <v>407</v>
      </c>
      <c r="C422" s="486"/>
      <c r="D422" s="190">
        <v>8.3333299999999999E-2</v>
      </c>
      <c r="E422" s="485">
        <f>D422/$D$423</f>
        <v>2.55096537574872E-4</v>
      </c>
      <c r="F422" s="484">
        <f>$F$575</f>
        <v>1350</v>
      </c>
      <c r="G422" s="483">
        <f>E422*F422</f>
        <v>0.34438032572607719</v>
      </c>
      <c r="H422" s="492">
        <f>$H$374</f>
        <v>7445.2266500622663</v>
      </c>
      <c r="I422" s="470">
        <f>H422*E422</f>
        <v>1.8992515398910472</v>
      </c>
      <c r="K422" s="29"/>
      <c r="T422" s="25"/>
    </row>
    <row r="423" spans="1:20" ht="13.5" thickBot="1">
      <c r="A423" s="433">
        <v>16</v>
      </c>
      <c r="B423" s="481" t="s">
        <v>414</v>
      </c>
      <c r="C423" s="480">
        <f>D423/$D$443</f>
        <v>1</v>
      </c>
      <c r="D423" s="50">
        <f>SUM(D409:D422)</f>
        <v>326.67358323333298</v>
      </c>
      <c r="E423" s="473">
        <f>D423/$D$423</f>
        <v>1</v>
      </c>
      <c r="F423" s="472"/>
      <c r="G423" s="479">
        <f>SUM(G409:G422)</f>
        <v>237.76170711674061</v>
      </c>
      <c r="H423" s="27"/>
      <c r="I423" s="491">
        <f>SUM(I409:I422)</f>
        <v>993.579916476476</v>
      </c>
      <c r="T423" s="25"/>
    </row>
    <row r="424" spans="1:20">
      <c r="A424" s="433">
        <v>17</v>
      </c>
      <c r="B424" s="471"/>
      <c r="C424" s="471"/>
      <c r="D424" s="471"/>
      <c r="E424" s="473"/>
      <c r="F424" s="472"/>
      <c r="G424" s="462"/>
      <c r="H424" s="27"/>
      <c r="I424" s="470"/>
      <c r="T424" s="25"/>
    </row>
    <row r="425" spans="1:20">
      <c r="A425" s="433">
        <v>18</v>
      </c>
      <c r="B425" s="490" t="s">
        <v>413</v>
      </c>
      <c r="C425" s="471"/>
      <c r="D425" s="471"/>
      <c r="E425" s="473"/>
      <c r="F425" s="472"/>
      <c r="G425" s="462"/>
      <c r="H425" s="27"/>
      <c r="I425" s="470"/>
      <c r="T425" s="25"/>
    </row>
    <row r="426" spans="1:20">
      <c r="A426" s="433">
        <v>19</v>
      </c>
      <c r="B426" s="471" t="s">
        <v>412</v>
      </c>
      <c r="C426" s="471"/>
      <c r="D426" s="489"/>
      <c r="E426" s="473"/>
      <c r="F426" s="472"/>
      <c r="G426" s="462"/>
      <c r="H426" s="27"/>
      <c r="I426" s="470"/>
      <c r="T426" s="25"/>
    </row>
    <row r="427" spans="1:20">
      <c r="A427" s="433">
        <v>20</v>
      </c>
      <c r="B427" s="471" t="s">
        <v>408</v>
      </c>
      <c r="C427" s="488"/>
      <c r="D427" s="50">
        <v>0</v>
      </c>
      <c r="E427" s="473">
        <f>IFERROR(D427/$D$441,0)</f>
        <v>0</v>
      </c>
      <c r="F427" s="487">
        <f>$F$547</f>
        <v>104</v>
      </c>
      <c r="G427" s="462">
        <f>E427*F427</f>
        <v>0</v>
      </c>
      <c r="H427" s="27"/>
      <c r="I427" s="470"/>
      <c r="T427" s="25"/>
    </row>
    <row r="428" spans="1:20">
      <c r="A428" s="433">
        <v>21</v>
      </c>
      <c r="B428" s="471" t="s">
        <v>407</v>
      </c>
      <c r="C428" s="488"/>
      <c r="D428" s="50">
        <v>0</v>
      </c>
      <c r="E428" s="473">
        <f>IFERROR(D428/$D$441,0)</f>
        <v>0</v>
      </c>
      <c r="F428" s="487">
        <f>$F$549</f>
        <v>255</v>
      </c>
      <c r="G428" s="462">
        <f>E428*F428</f>
        <v>0</v>
      </c>
      <c r="H428" s="27"/>
      <c r="I428" s="470"/>
      <c r="T428" s="25"/>
    </row>
    <row r="429" spans="1:20">
      <c r="A429" s="433">
        <v>22</v>
      </c>
      <c r="B429" s="471" t="s">
        <v>411</v>
      </c>
      <c r="C429" s="488"/>
      <c r="D429" s="27"/>
      <c r="E429" s="473"/>
      <c r="F429" s="472"/>
      <c r="G429" s="462"/>
      <c r="H429" s="27"/>
      <c r="I429" s="470"/>
      <c r="T429" s="25"/>
    </row>
    <row r="430" spans="1:20">
      <c r="A430" s="433">
        <v>23</v>
      </c>
      <c r="B430" s="471" t="s">
        <v>408</v>
      </c>
      <c r="C430" s="488"/>
      <c r="D430" s="50">
        <v>0</v>
      </c>
      <c r="E430" s="473">
        <f>IFERROR(D430/$D$441,0)</f>
        <v>0</v>
      </c>
      <c r="F430" s="487">
        <f>$F$551</f>
        <v>215</v>
      </c>
      <c r="G430" s="462">
        <f>E430*F430</f>
        <v>0</v>
      </c>
      <c r="H430" s="27"/>
      <c r="I430" s="470"/>
      <c r="T430" s="25"/>
    </row>
    <row r="431" spans="1:20">
      <c r="A431" s="433">
        <v>24</v>
      </c>
      <c r="B431" s="471" t="s">
        <v>407</v>
      </c>
      <c r="C431" s="488"/>
      <c r="D431" s="50">
        <v>0</v>
      </c>
      <c r="E431" s="473">
        <f>IFERROR(D431/$D$441,0)</f>
        <v>0</v>
      </c>
      <c r="F431" s="487">
        <f>$F$553</f>
        <v>255</v>
      </c>
      <c r="G431" s="462">
        <f>E431*F431</f>
        <v>0</v>
      </c>
      <c r="H431" s="27"/>
      <c r="I431" s="470"/>
      <c r="T431" s="25"/>
    </row>
    <row r="432" spans="1:20">
      <c r="A432" s="433">
        <v>25</v>
      </c>
      <c r="B432" s="471" t="s">
        <v>410</v>
      </c>
      <c r="C432" s="488"/>
      <c r="D432" s="27"/>
      <c r="E432" s="473"/>
      <c r="F432" s="472"/>
      <c r="G432" s="462"/>
      <c r="H432" s="27"/>
      <c r="I432" s="470"/>
      <c r="T432" s="25"/>
    </row>
    <row r="433" spans="1:20">
      <c r="A433" s="433">
        <v>26</v>
      </c>
      <c r="B433" s="471" t="s">
        <v>408</v>
      </c>
      <c r="C433" s="488"/>
      <c r="D433" s="50">
        <v>0</v>
      </c>
      <c r="E433" s="473">
        <f>IFERROR(D433/$D$441,0)</f>
        <v>0</v>
      </c>
      <c r="F433" s="487">
        <f>$F$557</f>
        <v>215</v>
      </c>
      <c r="G433" s="462">
        <f>E433*F433</f>
        <v>0</v>
      </c>
      <c r="H433" s="27"/>
      <c r="I433" s="470"/>
      <c r="T433" s="25"/>
    </row>
    <row r="434" spans="1:20">
      <c r="A434" s="433">
        <v>27</v>
      </c>
      <c r="B434" s="471" t="s">
        <v>407</v>
      </c>
      <c r="C434" s="488"/>
      <c r="D434" s="50">
        <v>0</v>
      </c>
      <c r="E434" s="473">
        <f>IFERROR(D434/$D$441,0)</f>
        <v>0</v>
      </c>
      <c r="F434" s="487">
        <f>$F$559</f>
        <v>255</v>
      </c>
      <c r="G434" s="462">
        <f>E434*F434</f>
        <v>0</v>
      </c>
      <c r="H434" s="27"/>
      <c r="I434" s="470"/>
      <c r="T434" s="25"/>
    </row>
    <row r="435" spans="1:20">
      <c r="A435" s="433">
        <v>28</v>
      </c>
      <c r="B435" s="471" t="s">
        <v>313</v>
      </c>
      <c r="C435" s="488"/>
      <c r="D435" s="27"/>
      <c r="E435" s="473"/>
      <c r="F435" s="472"/>
      <c r="G435" s="462">
        <f>E435*F435</f>
        <v>0</v>
      </c>
      <c r="H435" s="27"/>
      <c r="I435" s="470"/>
      <c r="T435" s="25"/>
    </row>
    <row r="436" spans="1:20">
      <c r="A436" s="433">
        <v>29</v>
      </c>
      <c r="B436" s="471" t="s">
        <v>408</v>
      </c>
      <c r="C436" s="488"/>
      <c r="D436" s="50">
        <v>0</v>
      </c>
      <c r="E436" s="473">
        <f>IFERROR(D436/$D$441,0)</f>
        <v>0</v>
      </c>
      <c r="F436" s="487">
        <f>$F$565</f>
        <v>1004</v>
      </c>
      <c r="G436" s="462">
        <f>E436*F436</f>
        <v>0</v>
      </c>
      <c r="H436" s="27"/>
      <c r="I436" s="470"/>
    </row>
    <row r="437" spans="1:20">
      <c r="A437" s="433">
        <v>30</v>
      </c>
      <c r="B437" s="471" t="s">
        <v>407</v>
      </c>
      <c r="C437" s="488"/>
      <c r="D437" s="50">
        <v>0</v>
      </c>
      <c r="E437" s="473">
        <f>IFERROR(D437/$D$441,0)</f>
        <v>0</v>
      </c>
      <c r="F437" s="487">
        <f>$F$567</f>
        <v>1350</v>
      </c>
      <c r="G437" s="462">
        <f>E437*F437</f>
        <v>0</v>
      </c>
      <c r="H437" s="27"/>
      <c r="I437" s="470"/>
    </row>
    <row r="438" spans="1:20">
      <c r="A438" s="433">
        <v>31</v>
      </c>
      <c r="B438" s="471" t="s">
        <v>409</v>
      </c>
      <c r="C438" s="488"/>
      <c r="D438" s="27"/>
      <c r="E438" s="473"/>
      <c r="F438" s="472"/>
      <c r="G438" s="462"/>
      <c r="H438" s="27"/>
      <c r="I438" s="470"/>
    </row>
    <row r="439" spans="1:20">
      <c r="A439" s="433">
        <v>32</v>
      </c>
      <c r="B439" s="471" t="s">
        <v>408</v>
      </c>
      <c r="C439" s="488"/>
      <c r="D439" s="50">
        <v>0</v>
      </c>
      <c r="E439" s="473">
        <f>IFERROR(D439/$D$441,0)</f>
        <v>0</v>
      </c>
      <c r="F439" s="487">
        <f>$F$573</f>
        <v>1165</v>
      </c>
      <c r="G439" s="462">
        <f>E439*F439</f>
        <v>0</v>
      </c>
      <c r="H439" s="27"/>
      <c r="I439" s="470"/>
    </row>
    <row r="440" spans="1:20">
      <c r="A440" s="433">
        <v>33</v>
      </c>
      <c r="B440" s="471" t="s">
        <v>407</v>
      </c>
      <c r="C440" s="486"/>
      <c r="D440" s="190">
        <v>0</v>
      </c>
      <c r="E440" s="485">
        <f>IFERROR(D440/$D$441,0)</f>
        <v>0</v>
      </c>
      <c r="F440" s="484">
        <f>$F$575</f>
        <v>1350</v>
      </c>
      <c r="G440" s="483">
        <f>E440*F440</f>
        <v>0</v>
      </c>
      <c r="H440" s="27"/>
      <c r="I440" s="470"/>
      <c r="L440" s="482"/>
    </row>
    <row r="441" spans="1:20" ht="13.5" thickBot="1">
      <c r="A441" s="433">
        <v>34</v>
      </c>
      <c r="B441" s="481" t="s">
        <v>406</v>
      </c>
      <c r="C441" s="480">
        <f>D441/$D$443</f>
        <v>0</v>
      </c>
      <c r="D441" s="50">
        <f>SUM(D427:D440)</f>
        <v>0</v>
      </c>
      <c r="E441" s="473">
        <f>IFERROR(D441/$D$441,0)</f>
        <v>0</v>
      </c>
      <c r="F441" s="472"/>
      <c r="G441" s="479">
        <f>SUM(G427:G440)</f>
        <v>0</v>
      </c>
      <c r="H441" s="27"/>
      <c r="I441" s="470"/>
    </row>
    <row r="442" spans="1:20">
      <c r="A442" s="433">
        <v>35</v>
      </c>
      <c r="B442" s="471"/>
      <c r="C442" s="478"/>
      <c r="D442" s="50"/>
      <c r="E442" s="473"/>
      <c r="F442" s="472"/>
      <c r="G442" s="477"/>
      <c r="H442" s="27"/>
      <c r="I442" s="470"/>
    </row>
    <row r="443" spans="1:20" ht="13.5" thickBot="1">
      <c r="A443" s="433">
        <v>36</v>
      </c>
      <c r="B443" s="476" t="s">
        <v>405</v>
      </c>
      <c r="C443" s="475"/>
      <c r="D443" s="474">
        <f>D423+D441</f>
        <v>326.67358323333298</v>
      </c>
      <c r="E443" s="473"/>
      <c r="F443" s="472"/>
      <c r="G443" s="471"/>
      <c r="H443" s="27"/>
      <c r="I443" s="470"/>
    </row>
    <row r="444" spans="1:20" ht="14.25" thickTop="1" thickBot="1">
      <c r="A444" s="469"/>
      <c r="B444" s="468"/>
      <c r="C444" s="467"/>
      <c r="D444" s="466"/>
      <c r="E444" s="140"/>
      <c r="F444" s="140"/>
      <c r="G444" s="140"/>
      <c r="H444" s="140"/>
      <c r="I444" s="465"/>
    </row>
    <row r="445" spans="1:20">
      <c r="A445" s="464"/>
      <c r="B445" s="142"/>
      <c r="C445" s="423"/>
      <c r="D445" s="463"/>
      <c r="E445" s="27"/>
      <c r="F445" s="27"/>
      <c r="G445" s="27"/>
      <c r="H445" s="27"/>
      <c r="I445" s="462"/>
    </row>
    <row r="448" spans="1:20" ht="13.5" thickBot="1">
      <c r="C448" s="461"/>
      <c r="D448" s="421"/>
      <c r="E448" s="460"/>
      <c r="F448" s="421"/>
      <c r="G448" s="421"/>
      <c r="H448" s="460"/>
      <c r="J448" s="140"/>
      <c r="L448" s="140"/>
    </row>
    <row r="449" spans="1:22">
      <c r="A449" s="459" t="s">
        <v>345</v>
      </c>
      <c r="B449" s="458"/>
      <c r="C449" s="418"/>
      <c r="D449" s="418"/>
      <c r="F449" s="418"/>
      <c r="G449" s="418"/>
      <c r="I449" s="418"/>
      <c r="K449" s="418"/>
      <c r="L449" s="110"/>
      <c r="T449" s="25"/>
      <c r="V449" s="350"/>
    </row>
    <row r="450" spans="1:22">
      <c r="A450" s="415" t="s">
        <v>344</v>
      </c>
      <c r="B450" s="413"/>
      <c r="C450" s="413"/>
      <c r="D450" s="413"/>
      <c r="F450" s="413"/>
      <c r="G450" s="413"/>
      <c r="I450" s="413"/>
      <c r="K450" s="413"/>
      <c r="L450" s="107"/>
      <c r="T450" s="25"/>
      <c r="V450" s="350"/>
    </row>
    <row r="451" spans="1:22">
      <c r="A451" s="415" t="s">
        <v>343</v>
      </c>
      <c r="B451" s="413"/>
      <c r="C451" s="413"/>
      <c r="D451" s="413"/>
      <c r="F451" s="413"/>
      <c r="G451" s="413"/>
      <c r="I451" s="413"/>
      <c r="K451" s="413"/>
      <c r="L451" s="107"/>
      <c r="T451" s="25"/>
      <c r="V451" s="350"/>
    </row>
    <row r="452" spans="1:22">
      <c r="A452" s="415" t="s">
        <v>404</v>
      </c>
      <c r="B452" s="413"/>
      <c r="C452" s="413"/>
      <c r="D452" s="413"/>
      <c r="F452" s="413"/>
      <c r="G452" s="413"/>
      <c r="I452" s="413"/>
      <c r="K452" s="413"/>
      <c r="L452" s="107"/>
      <c r="T452" s="25"/>
      <c r="V452" s="350"/>
    </row>
    <row r="453" spans="1:22">
      <c r="A453" s="80"/>
      <c r="B453" s="35"/>
      <c r="C453" s="27"/>
      <c r="D453" s="27"/>
      <c r="F453" s="27"/>
      <c r="G453" s="27"/>
      <c r="I453" s="27"/>
      <c r="K453" s="413"/>
      <c r="L453" s="107"/>
      <c r="T453" s="25"/>
      <c r="V453" s="350"/>
    </row>
    <row r="454" spans="1:22">
      <c r="A454" s="80"/>
      <c r="B454" s="376"/>
      <c r="C454" s="410" t="s">
        <v>341</v>
      </c>
      <c r="D454" s="410" t="s">
        <v>340</v>
      </c>
      <c r="E454" s="410" t="s">
        <v>339</v>
      </c>
      <c r="G454" s="410" t="s">
        <v>338</v>
      </c>
      <c r="I454" s="410" t="s">
        <v>403</v>
      </c>
      <c r="K454" s="410" t="s">
        <v>402</v>
      </c>
      <c r="L454" s="107"/>
      <c r="T454" s="25"/>
      <c r="V454" s="350"/>
    </row>
    <row r="455" spans="1:22">
      <c r="A455" s="80"/>
      <c r="B455" s="376"/>
      <c r="C455" s="376"/>
      <c r="D455" s="365"/>
      <c r="E455" s="365"/>
      <c r="G455" s="365"/>
      <c r="I455" s="365"/>
      <c r="K455" s="365"/>
      <c r="L455" s="107"/>
      <c r="T455" s="25"/>
      <c r="V455" s="350"/>
    </row>
    <row r="456" spans="1:22">
      <c r="A456" s="80"/>
      <c r="B456" s="376"/>
      <c r="C456" s="365" t="s">
        <v>401</v>
      </c>
      <c r="D456" s="365"/>
      <c r="E456" s="365" t="s">
        <v>96</v>
      </c>
      <c r="F456" s="365" t="s">
        <v>360</v>
      </c>
      <c r="G456" s="365" t="s">
        <v>359</v>
      </c>
      <c r="H456" s="365" t="s">
        <v>358</v>
      </c>
      <c r="I456" s="365" t="s">
        <v>357</v>
      </c>
      <c r="J456" s="365" t="s">
        <v>356</v>
      </c>
      <c r="K456" s="365" t="s">
        <v>355</v>
      </c>
      <c r="L456" s="408" t="s">
        <v>354</v>
      </c>
      <c r="T456" s="25"/>
      <c r="V456" s="350"/>
    </row>
    <row r="457" spans="1:22">
      <c r="A457" s="407" t="s">
        <v>335</v>
      </c>
      <c r="B457" s="406" t="s">
        <v>400</v>
      </c>
      <c r="C457" s="406" t="s">
        <v>399</v>
      </c>
      <c r="D457" s="406" t="s">
        <v>332</v>
      </c>
      <c r="E457" s="457" t="s">
        <v>398</v>
      </c>
      <c r="F457" s="457" t="s">
        <v>398</v>
      </c>
      <c r="G457" s="457" t="s">
        <v>398</v>
      </c>
      <c r="H457" s="457" t="s">
        <v>398</v>
      </c>
      <c r="I457" s="457" t="s">
        <v>398</v>
      </c>
      <c r="J457" s="457" t="s">
        <v>398</v>
      </c>
      <c r="K457" s="457" t="s">
        <v>398</v>
      </c>
      <c r="L457" s="456" t="s">
        <v>398</v>
      </c>
      <c r="T457" s="25"/>
      <c r="V457" s="350"/>
    </row>
    <row r="458" spans="1:22" ht="13.5">
      <c r="A458" s="404"/>
      <c r="B458" s="365"/>
      <c r="C458" s="365"/>
      <c r="D458" s="365"/>
      <c r="E458" s="455"/>
      <c r="F458" s="455"/>
      <c r="G458" s="455"/>
      <c r="I458" s="455"/>
      <c r="K458" s="27"/>
      <c r="L458" s="107"/>
      <c r="T458" s="25"/>
      <c r="V458" s="350"/>
    </row>
    <row r="459" spans="1:22">
      <c r="A459" s="433">
        <v>1</v>
      </c>
      <c r="B459" s="443" t="s">
        <v>96</v>
      </c>
      <c r="C459" s="454"/>
      <c r="D459" s="78"/>
      <c r="E459" s="453"/>
      <c r="F459" s="453"/>
      <c r="G459" s="453"/>
      <c r="I459" s="453"/>
      <c r="K459" s="27"/>
      <c r="L459" s="107"/>
      <c r="T459" s="25"/>
      <c r="V459" s="350"/>
    </row>
    <row r="460" spans="1:22">
      <c r="A460" s="433">
        <f t="shared" ref="A460:A491" si="6">A459+1</f>
        <v>2</v>
      </c>
      <c r="B460" s="376" t="s">
        <v>397</v>
      </c>
      <c r="C460" s="438" t="s">
        <v>396</v>
      </c>
      <c r="D460" s="398">
        <v>598</v>
      </c>
      <c r="E460" s="447">
        <f>D518</f>
        <v>0.31182849224394249</v>
      </c>
      <c r="F460" s="447">
        <f>E518</f>
        <v>0.22036953582694907</v>
      </c>
      <c r="G460" s="386"/>
      <c r="I460" s="386"/>
      <c r="K460" s="447"/>
      <c r="L460" s="107"/>
      <c r="T460" s="25"/>
      <c r="V460" s="350"/>
    </row>
    <row r="461" spans="1:22">
      <c r="A461" s="433">
        <f t="shared" si="6"/>
        <v>3</v>
      </c>
      <c r="B461" s="376" t="s">
        <v>395</v>
      </c>
      <c r="C461" s="438" t="s">
        <v>394</v>
      </c>
      <c r="D461" s="398">
        <v>690</v>
      </c>
      <c r="E461" s="447">
        <f>D519</f>
        <v>2.6649087166516434E-2</v>
      </c>
      <c r="F461" s="447">
        <f>E519</f>
        <v>2.3433979269941414E-2</v>
      </c>
      <c r="G461" s="386"/>
      <c r="I461" s="386"/>
      <c r="K461" s="447"/>
      <c r="L461" s="107"/>
      <c r="T461" s="25"/>
      <c r="V461" s="350"/>
    </row>
    <row r="462" spans="1:22">
      <c r="A462" s="433">
        <f t="shared" si="6"/>
        <v>4</v>
      </c>
      <c r="B462" s="376" t="s">
        <v>393</v>
      </c>
      <c r="C462" s="438" t="s">
        <v>392</v>
      </c>
      <c r="D462" s="398">
        <v>692</v>
      </c>
      <c r="E462" s="447">
        <f>D522</f>
        <v>0.60956692542614588</v>
      </c>
      <c r="F462" s="447">
        <f>E522</f>
        <v>0.71007961544239151</v>
      </c>
      <c r="G462" s="386"/>
      <c r="I462" s="386"/>
      <c r="K462" s="447"/>
      <c r="L462" s="107"/>
      <c r="T462" s="25"/>
      <c r="V462" s="350"/>
    </row>
    <row r="463" spans="1:22">
      <c r="A463" s="433">
        <f t="shared" si="6"/>
        <v>5</v>
      </c>
      <c r="B463" s="376" t="s">
        <v>391</v>
      </c>
      <c r="C463" s="438" t="s">
        <v>390</v>
      </c>
      <c r="D463" s="398">
        <v>730</v>
      </c>
      <c r="E463" s="447">
        <f>D523</f>
        <v>5.1955495163395177E-2</v>
      </c>
      <c r="F463" s="447">
        <f>E523</f>
        <v>4.6116869460718038E-2</v>
      </c>
      <c r="G463" s="386"/>
      <c r="I463" s="386"/>
      <c r="K463" s="447"/>
      <c r="L463" s="107"/>
      <c r="T463" s="25"/>
      <c r="V463" s="350"/>
    </row>
    <row r="464" spans="1:22">
      <c r="A464" s="433">
        <f t="shared" si="6"/>
        <v>6</v>
      </c>
      <c r="B464" s="380"/>
      <c r="C464" s="440"/>
      <c r="D464" s="444"/>
      <c r="E464" s="452">
        <f>(E460*D460)+(E461*D461)+(E462*D462)+(E463*D463)</f>
        <v>664.6091323709453</v>
      </c>
      <c r="F464" s="452">
        <f>(F460*D460)+(F461*D461)+(F462*D462)+(F463*D463)</f>
        <v>672.99083671323422</v>
      </c>
      <c r="G464" s="389"/>
      <c r="H464" s="439"/>
      <c r="I464" s="389"/>
      <c r="J464" s="439"/>
      <c r="K464" s="451"/>
      <c r="L464" s="450"/>
      <c r="T464" s="25"/>
      <c r="V464" s="350"/>
    </row>
    <row r="465" spans="1:22">
      <c r="A465" s="433">
        <f t="shared" si="6"/>
        <v>7</v>
      </c>
      <c r="B465" s="376"/>
      <c r="C465" s="438"/>
      <c r="D465" s="442"/>
      <c r="F465" s="386"/>
      <c r="G465" s="386"/>
      <c r="I465" s="386"/>
      <c r="K465" s="402"/>
      <c r="L465" s="107"/>
      <c r="T465" s="25"/>
      <c r="V465" s="350"/>
    </row>
    <row r="466" spans="1:22">
      <c r="A466" s="433">
        <f t="shared" si="6"/>
        <v>8</v>
      </c>
      <c r="B466" s="443" t="s">
        <v>389</v>
      </c>
      <c r="C466" s="438"/>
      <c r="D466" s="442"/>
      <c r="F466" s="386"/>
      <c r="G466" s="386"/>
      <c r="I466" s="386"/>
      <c r="K466" s="402"/>
      <c r="L466" s="107"/>
      <c r="T466" s="25"/>
      <c r="V466" s="350"/>
    </row>
    <row r="467" spans="1:22">
      <c r="A467" s="433">
        <f t="shared" si="6"/>
        <v>9</v>
      </c>
      <c r="B467" s="376" t="s">
        <v>322</v>
      </c>
      <c r="C467" s="438" t="s">
        <v>388</v>
      </c>
      <c r="D467" s="398">
        <v>855</v>
      </c>
      <c r="F467" s="386"/>
      <c r="G467" s="382">
        <f>G518</f>
        <v>0.1684149184149184</v>
      </c>
      <c r="H467" s="382">
        <f>$H$518</f>
        <v>0.12184873949579832</v>
      </c>
      <c r="I467" s="382"/>
      <c r="K467" s="447">
        <f>$K$518</f>
        <v>0.31204412026329836</v>
      </c>
      <c r="L467" s="447">
        <f>$L$518</f>
        <v>0.28534031413612565</v>
      </c>
      <c r="M467" s="80"/>
      <c r="T467" s="25"/>
      <c r="V467" s="350"/>
    </row>
    <row r="468" spans="1:22">
      <c r="A468" s="433">
        <f t="shared" si="6"/>
        <v>10</v>
      </c>
      <c r="B468" s="438"/>
      <c r="C468" s="438" t="s">
        <v>387</v>
      </c>
      <c r="D468" s="398">
        <v>692</v>
      </c>
      <c r="F468" s="386"/>
      <c r="G468" s="382">
        <f>G522</f>
        <v>0.8315850815850816</v>
      </c>
      <c r="H468" s="382">
        <f>$H$522</f>
        <v>0.87815126050420167</v>
      </c>
      <c r="I468" s="382"/>
      <c r="K468" s="447">
        <f>$K$522</f>
        <v>0.68795587973670158</v>
      </c>
      <c r="L468" s="447">
        <f>$L$522</f>
        <v>0.71465968586387429</v>
      </c>
      <c r="M468" s="80"/>
      <c r="T468" s="25"/>
      <c r="V468" s="350"/>
    </row>
    <row r="469" spans="1:22">
      <c r="A469" s="433">
        <f t="shared" si="6"/>
        <v>11</v>
      </c>
      <c r="B469" s="438"/>
      <c r="C469" s="438"/>
      <c r="D469" s="398"/>
      <c r="F469" s="386"/>
      <c r="G469" s="441">
        <f>(G467*D467)+(D468*G468)</f>
        <v>719.45163170163164</v>
      </c>
      <c r="H469" s="441">
        <f>(H467*D467)+(D468*H468)</f>
        <v>711.86134453781506</v>
      </c>
      <c r="I469" s="441"/>
      <c r="K469" s="441">
        <f>(K467*D467)+(D468*K468)</f>
        <v>742.8631916029176</v>
      </c>
      <c r="L469" s="441">
        <f>(L467*D467)+(D468*L468)</f>
        <v>738.51047120418843</v>
      </c>
      <c r="M469" s="80"/>
      <c r="T469" s="25"/>
      <c r="V469" s="350"/>
    </row>
    <row r="470" spans="1:22">
      <c r="A470" s="433">
        <f t="shared" si="6"/>
        <v>12</v>
      </c>
      <c r="B470" s="438"/>
      <c r="C470" s="438"/>
      <c r="D470" s="398"/>
      <c r="F470" s="386"/>
      <c r="G470" s="386"/>
      <c r="I470" s="386"/>
      <c r="K470" s="447"/>
      <c r="L470" s="447"/>
      <c r="M470" s="80"/>
      <c r="T470" s="25"/>
      <c r="V470" s="350"/>
    </row>
    <row r="471" spans="1:22">
      <c r="A471" s="433">
        <f t="shared" si="6"/>
        <v>13</v>
      </c>
      <c r="B471" s="376" t="s">
        <v>320</v>
      </c>
      <c r="C471" s="438" t="s">
        <v>386</v>
      </c>
      <c r="D471" s="398">
        <v>1059</v>
      </c>
      <c r="F471" s="386"/>
      <c r="G471" s="382">
        <f>G518</f>
        <v>0.1684149184149184</v>
      </c>
      <c r="H471" s="382">
        <f>$H$518</f>
        <v>0.12184873949579832</v>
      </c>
      <c r="I471" s="382"/>
      <c r="K471" s="447">
        <f>$K$518</f>
        <v>0.31204412026329836</v>
      </c>
      <c r="L471" s="447">
        <f>$L$518</f>
        <v>0.28534031413612565</v>
      </c>
      <c r="M471" s="80"/>
      <c r="T471" s="25"/>
      <c r="V471" s="350"/>
    </row>
    <row r="472" spans="1:22">
      <c r="A472" s="433">
        <f t="shared" si="6"/>
        <v>14</v>
      </c>
      <c r="B472" s="438"/>
      <c r="C472" s="438" t="s">
        <v>385</v>
      </c>
      <c r="D472" s="398">
        <v>963</v>
      </c>
      <c r="F472" s="386"/>
      <c r="G472" s="382">
        <f>G522</f>
        <v>0.8315850815850816</v>
      </c>
      <c r="H472" s="382">
        <f>$H$522</f>
        <v>0.87815126050420167</v>
      </c>
      <c r="I472" s="382"/>
      <c r="K472" s="447">
        <f>$K$522</f>
        <v>0.68795587973670158</v>
      </c>
      <c r="L472" s="447">
        <f>$L$522</f>
        <v>0.71465968586387429</v>
      </c>
      <c r="M472" s="80"/>
      <c r="T472" s="25"/>
      <c r="V472" s="350"/>
    </row>
    <row r="473" spans="1:22">
      <c r="A473" s="433">
        <f t="shared" si="6"/>
        <v>15</v>
      </c>
      <c r="B473" s="438"/>
      <c r="C473" s="438"/>
      <c r="D473" s="449"/>
      <c r="F473" s="386"/>
      <c r="G473" s="441">
        <f>(G471*D471)+(D472*G472)</f>
        <v>979.16783216783222</v>
      </c>
      <c r="H473" s="441">
        <f>(H471*D471)+(D472*H472)</f>
        <v>974.69747899159665</v>
      </c>
      <c r="I473" s="441"/>
      <c r="K473" s="441">
        <f>(K471*D471)+(D472*K472)</f>
        <v>992.95623554527651</v>
      </c>
      <c r="L473" s="441">
        <f>(L471*D471)+(D472*L472)</f>
        <v>990.39267015706798</v>
      </c>
      <c r="M473" s="80"/>
      <c r="T473" s="25"/>
      <c r="V473" s="350"/>
    </row>
    <row r="474" spans="1:22">
      <c r="A474" s="433">
        <f t="shared" si="6"/>
        <v>16</v>
      </c>
      <c r="B474" s="438"/>
      <c r="C474" s="438"/>
      <c r="D474" s="449"/>
      <c r="F474" s="386"/>
      <c r="G474" s="386"/>
      <c r="I474" s="386"/>
      <c r="K474" s="376"/>
      <c r="L474" s="376"/>
      <c r="M474" s="80"/>
      <c r="T474" s="25"/>
      <c r="V474" s="350"/>
    </row>
    <row r="475" spans="1:22">
      <c r="A475" s="433">
        <f t="shared" si="6"/>
        <v>17</v>
      </c>
      <c r="B475" s="376" t="s">
        <v>319</v>
      </c>
      <c r="C475" s="438" t="s">
        <v>384</v>
      </c>
      <c r="D475" s="398">
        <v>966</v>
      </c>
      <c r="F475" s="386"/>
      <c r="G475" s="382">
        <f>G518</f>
        <v>0.1684149184149184</v>
      </c>
      <c r="H475" s="382">
        <f>$H$518</f>
        <v>0.12184873949579832</v>
      </c>
      <c r="I475" s="382"/>
      <c r="K475" s="447">
        <f>$K$518</f>
        <v>0.31204412026329836</v>
      </c>
      <c r="L475" s="447">
        <f>$L$518</f>
        <v>0.28534031413612565</v>
      </c>
      <c r="M475" s="80"/>
      <c r="T475" s="25"/>
      <c r="V475" s="350"/>
    </row>
    <row r="476" spans="1:22">
      <c r="A476" s="433">
        <f t="shared" si="6"/>
        <v>18</v>
      </c>
      <c r="B476" s="438"/>
      <c r="C476" s="438" t="s">
        <v>383</v>
      </c>
      <c r="D476" s="398">
        <v>730</v>
      </c>
      <c r="F476" s="386"/>
      <c r="G476" s="382">
        <f>G522</f>
        <v>0.8315850815850816</v>
      </c>
      <c r="H476" s="382">
        <f>$H$522</f>
        <v>0.87815126050420167</v>
      </c>
      <c r="I476" s="382"/>
      <c r="K476" s="447">
        <f>$K$522</f>
        <v>0.68795587973670158</v>
      </c>
      <c r="L476" s="447">
        <f>$L$522</f>
        <v>0.71465968586387429</v>
      </c>
      <c r="M476" s="80"/>
      <c r="T476" s="25"/>
      <c r="V476" s="350"/>
    </row>
    <row r="477" spans="1:22">
      <c r="A477" s="433">
        <f t="shared" si="6"/>
        <v>19</v>
      </c>
      <c r="B477" s="438"/>
      <c r="C477" s="438"/>
      <c r="D477" s="449"/>
      <c r="F477" s="386"/>
      <c r="G477" s="441">
        <f>(G475*D475)+(D476*G476)</f>
        <v>769.74592074592078</v>
      </c>
      <c r="H477" s="441">
        <f>(H475*D475)+(D476*H476)</f>
        <v>758.75630252100848</v>
      </c>
      <c r="I477" s="441"/>
      <c r="K477" s="441">
        <f>(K475*D475)+(D476*K476)</f>
        <v>803.64241238213845</v>
      </c>
      <c r="L477" s="441">
        <f>(L475*D475)+(D476*L476)</f>
        <v>797.3403141361257</v>
      </c>
      <c r="M477" s="80"/>
      <c r="T477" s="25"/>
      <c r="V477" s="350"/>
    </row>
    <row r="478" spans="1:22">
      <c r="A478" s="433">
        <f t="shared" si="6"/>
        <v>20</v>
      </c>
      <c r="B478" s="438"/>
      <c r="C478" s="438"/>
      <c r="D478" s="449"/>
      <c r="F478" s="386"/>
      <c r="G478" s="386"/>
      <c r="I478" s="386"/>
      <c r="K478" s="376"/>
      <c r="L478" s="376"/>
      <c r="M478" s="80"/>
      <c r="T478" s="25"/>
      <c r="V478" s="350"/>
    </row>
    <row r="479" spans="1:22">
      <c r="A479" s="433">
        <f t="shared" si="6"/>
        <v>21</v>
      </c>
      <c r="B479" s="376" t="s">
        <v>318</v>
      </c>
      <c r="C479" s="438" t="s">
        <v>382</v>
      </c>
      <c r="D479" s="398">
        <v>1148</v>
      </c>
      <c r="F479" s="386"/>
      <c r="G479" s="382">
        <f>G518</f>
        <v>0.1684149184149184</v>
      </c>
      <c r="H479" s="382">
        <f>$H$518</f>
        <v>0.12184873949579832</v>
      </c>
      <c r="I479" s="382"/>
      <c r="K479" s="447">
        <f>$K$518</f>
        <v>0.31204412026329836</v>
      </c>
      <c r="L479" s="447">
        <f>$L$518</f>
        <v>0.28534031413612565</v>
      </c>
      <c r="M479" s="80"/>
      <c r="T479" s="25"/>
      <c r="V479" s="350"/>
    </row>
    <row r="480" spans="1:22">
      <c r="A480" s="433">
        <f t="shared" si="6"/>
        <v>22</v>
      </c>
      <c r="B480" s="438"/>
      <c r="C480" s="438" t="s">
        <v>381</v>
      </c>
      <c r="D480" s="398">
        <v>1036</v>
      </c>
      <c r="F480" s="386"/>
      <c r="G480" s="382">
        <f>G522</f>
        <v>0.8315850815850816</v>
      </c>
      <c r="H480" s="382">
        <f>$H$522</f>
        <v>0.87815126050420167</v>
      </c>
      <c r="I480" s="382"/>
      <c r="K480" s="447">
        <f>$K$522</f>
        <v>0.68795587973670158</v>
      </c>
      <c r="L480" s="447">
        <f>$L$522</f>
        <v>0.71465968586387429</v>
      </c>
      <c r="M480" s="80"/>
      <c r="T480" s="25"/>
      <c r="V480" s="350"/>
    </row>
    <row r="481" spans="1:22">
      <c r="A481" s="433">
        <f t="shared" si="6"/>
        <v>23</v>
      </c>
      <c r="B481" s="376"/>
      <c r="C481" s="438"/>
      <c r="D481" s="442"/>
      <c r="F481" s="386"/>
      <c r="G481" s="441">
        <f>(G479*D479)+(D480*G480)</f>
        <v>1054.8624708624709</v>
      </c>
      <c r="H481" s="441">
        <f>(H479*D479)+(D480*H480)</f>
        <v>1049.6470588235293</v>
      </c>
      <c r="I481" s="441"/>
      <c r="K481" s="441">
        <f>(K479*D479)+(D480*K480)</f>
        <v>1070.9489414694895</v>
      </c>
      <c r="L481" s="441">
        <f>(L479*D479)+(D480*L480)</f>
        <v>1067.958115183246</v>
      </c>
      <c r="M481" s="80"/>
      <c r="T481" s="25"/>
      <c r="V481" s="350"/>
    </row>
    <row r="482" spans="1:22">
      <c r="A482" s="433">
        <f t="shared" si="6"/>
        <v>24</v>
      </c>
      <c r="B482" s="380"/>
      <c r="C482" s="440"/>
      <c r="D482" s="444"/>
      <c r="E482" s="439"/>
      <c r="F482" s="389"/>
      <c r="G482" s="389"/>
      <c r="H482" s="439"/>
      <c r="I482" s="389"/>
      <c r="J482" s="439"/>
      <c r="K482" s="389"/>
      <c r="L482" s="389"/>
      <c r="M482" s="80"/>
      <c r="T482" s="25"/>
      <c r="V482" s="350"/>
    </row>
    <row r="483" spans="1:22">
      <c r="A483" s="433">
        <f t="shared" si="6"/>
        <v>25</v>
      </c>
      <c r="B483" s="376"/>
      <c r="C483" s="438"/>
      <c r="D483" s="442"/>
      <c r="F483" s="386"/>
      <c r="G483" s="386"/>
      <c r="I483" s="386"/>
      <c r="K483" s="386"/>
      <c r="L483" s="386"/>
      <c r="M483" s="80"/>
      <c r="T483" s="25"/>
      <c r="V483" s="350"/>
    </row>
    <row r="484" spans="1:22">
      <c r="A484" s="433">
        <f t="shared" si="6"/>
        <v>26</v>
      </c>
      <c r="B484" s="443" t="s">
        <v>380</v>
      </c>
      <c r="C484" s="438"/>
      <c r="D484" s="442"/>
      <c r="F484" s="386"/>
      <c r="G484" s="386"/>
      <c r="I484" s="386"/>
      <c r="K484" s="376"/>
      <c r="L484" s="376"/>
      <c r="M484" s="80"/>
      <c r="T484" s="25"/>
      <c r="V484" s="350"/>
    </row>
    <row r="485" spans="1:22">
      <c r="A485" s="433">
        <f t="shared" si="6"/>
        <v>27</v>
      </c>
      <c r="B485" s="438" t="s">
        <v>374</v>
      </c>
      <c r="C485" s="438" t="s">
        <v>379</v>
      </c>
      <c r="D485" s="398">
        <v>1759</v>
      </c>
      <c r="F485" s="386"/>
      <c r="G485" s="382">
        <f>G518</f>
        <v>0.1684149184149184</v>
      </c>
      <c r="H485" s="382">
        <f>$H$518</f>
        <v>0.12184873949579832</v>
      </c>
      <c r="I485" s="382"/>
      <c r="K485" s="447">
        <f>$K$518</f>
        <v>0.31204412026329836</v>
      </c>
      <c r="L485" s="447">
        <f>$L$518</f>
        <v>0.28534031413612565</v>
      </c>
      <c r="M485" s="80"/>
      <c r="T485" s="25"/>
      <c r="V485" s="350"/>
    </row>
    <row r="486" spans="1:22">
      <c r="A486" s="433">
        <f t="shared" si="6"/>
        <v>28</v>
      </c>
      <c r="B486" s="438"/>
      <c r="C486" s="438" t="s">
        <v>378</v>
      </c>
      <c r="D486" s="398">
        <v>1297</v>
      </c>
      <c r="F486" s="386"/>
      <c r="G486" s="382">
        <f>G522</f>
        <v>0.8315850815850816</v>
      </c>
      <c r="H486" s="382">
        <f>$H$522</f>
        <v>0.87815126050420167</v>
      </c>
      <c r="I486" s="382"/>
      <c r="K486" s="447">
        <f>$K$522</f>
        <v>0.68795587973670158</v>
      </c>
      <c r="L486" s="447">
        <f>$L$522</f>
        <v>0.71465968586387429</v>
      </c>
      <c r="M486" s="80"/>
      <c r="T486" s="25"/>
      <c r="V486" s="350"/>
    </row>
    <row r="487" spans="1:22">
      <c r="A487" s="433">
        <f t="shared" si="6"/>
        <v>29</v>
      </c>
      <c r="B487" s="438"/>
      <c r="C487" s="438"/>
      <c r="D487" s="442"/>
      <c r="F487" s="386"/>
      <c r="G487" s="441">
        <f>(G485*D485)+(D486*G486)</f>
        <v>1374.8076923076924</v>
      </c>
      <c r="H487" s="441">
        <f>(H485*D485)+(D486*H486)</f>
        <v>1353.2941176470588</v>
      </c>
      <c r="I487" s="441"/>
      <c r="K487" s="441">
        <f>(K485*D485)+(D486*K486)</f>
        <v>1441.1643835616437</v>
      </c>
      <c r="L487" s="441">
        <f>(L485*D485)+(D486*L486)</f>
        <v>1428.8272251308899</v>
      </c>
      <c r="M487" s="80"/>
      <c r="T487" s="25"/>
      <c r="V487" s="350"/>
    </row>
    <row r="488" spans="1:22">
      <c r="A488" s="433">
        <f t="shared" si="6"/>
        <v>30</v>
      </c>
      <c r="B488" s="438"/>
      <c r="C488" s="438"/>
      <c r="D488" s="442"/>
      <c r="F488" s="386"/>
      <c r="G488" s="386"/>
      <c r="I488" s="386"/>
      <c r="K488" s="376"/>
      <c r="L488" s="376"/>
      <c r="M488" s="80"/>
      <c r="T488" s="25"/>
      <c r="V488" s="350"/>
    </row>
    <row r="489" spans="1:22">
      <c r="A489" s="433">
        <f t="shared" si="6"/>
        <v>31</v>
      </c>
      <c r="B489" s="438" t="s">
        <v>371</v>
      </c>
      <c r="C489" s="438" t="s">
        <v>377</v>
      </c>
      <c r="D489" s="398">
        <v>2085</v>
      </c>
      <c r="F489" s="386"/>
      <c r="G489" s="382">
        <f>G518</f>
        <v>0.1684149184149184</v>
      </c>
      <c r="H489" s="382">
        <f>$H$518</f>
        <v>0.12184873949579832</v>
      </c>
      <c r="I489" s="382"/>
      <c r="K489" s="447">
        <f>$K$518</f>
        <v>0.31204412026329836</v>
      </c>
      <c r="L489" s="447">
        <f>$L$518</f>
        <v>0.28534031413612565</v>
      </c>
      <c r="M489" s="80"/>
      <c r="T489" s="25"/>
      <c r="V489" s="350"/>
    </row>
    <row r="490" spans="1:22">
      <c r="A490" s="433">
        <f t="shared" si="6"/>
        <v>32</v>
      </c>
      <c r="B490" s="438"/>
      <c r="C490" s="438" t="s">
        <v>376</v>
      </c>
      <c r="D490" s="398">
        <v>1908</v>
      </c>
      <c r="F490" s="386"/>
      <c r="G490" s="382">
        <f>G522</f>
        <v>0.8315850815850816</v>
      </c>
      <c r="H490" s="382">
        <f>$H$522</f>
        <v>0.87815126050420167</v>
      </c>
      <c r="I490" s="382"/>
      <c r="K490" s="447">
        <f>$K$522</f>
        <v>0.68795587973670158</v>
      </c>
      <c r="L490" s="447">
        <f>$L$522</f>
        <v>0.71465968586387429</v>
      </c>
      <c r="M490" s="80"/>
      <c r="T490" s="25"/>
      <c r="V490" s="350"/>
    </row>
    <row r="491" spans="1:22">
      <c r="A491" s="433">
        <f t="shared" si="6"/>
        <v>33</v>
      </c>
      <c r="B491" s="438"/>
      <c r="C491" s="438"/>
      <c r="D491" s="442"/>
      <c r="F491" s="386"/>
      <c r="G491" s="441">
        <f>(G489*D489)+(D490*G490)</f>
        <v>1937.8094405594406</v>
      </c>
      <c r="H491" s="441">
        <f>(H489*D489)+(D490*H490)</f>
        <v>1929.5672268907563</v>
      </c>
      <c r="I491" s="441"/>
      <c r="K491" s="441">
        <f>(K489*D489)+(D490*K490)</f>
        <v>1963.2318092866035</v>
      </c>
      <c r="L491" s="441">
        <f>(L489*D489)+(D490*L490)</f>
        <v>1958.5052356020942</v>
      </c>
      <c r="M491" s="80"/>
      <c r="T491" s="25"/>
      <c r="V491" s="350"/>
    </row>
    <row r="492" spans="1:22">
      <c r="A492" s="433">
        <f t="shared" ref="A492:A524" si="7">A491+1</f>
        <v>34</v>
      </c>
      <c r="B492" s="438"/>
      <c r="C492" s="438"/>
      <c r="D492" s="442"/>
      <c r="F492" s="386"/>
      <c r="G492" s="386"/>
      <c r="I492" s="386"/>
      <c r="K492" s="376"/>
      <c r="L492" s="376"/>
      <c r="M492" s="80"/>
      <c r="T492" s="25"/>
      <c r="V492" s="350"/>
    </row>
    <row r="493" spans="1:22">
      <c r="A493" s="433">
        <f t="shared" si="7"/>
        <v>35</v>
      </c>
      <c r="B493" s="380"/>
      <c r="C493" s="440"/>
      <c r="D493" s="446"/>
      <c r="E493" s="439"/>
      <c r="F493" s="389"/>
      <c r="G493" s="389"/>
      <c r="H493" s="439"/>
      <c r="I493" s="389"/>
      <c r="J493" s="439"/>
      <c r="K493" s="389"/>
      <c r="L493" s="389"/>
      <c r="M493" s="80"/>
      <c r="T493" s="25"/>
      <c r="V493" s="350"/>
    </row>
    <row r="494" spans="1:22">
      <c r="A494" s="433">
        <f t="shared" si="7"/>
        <v>36</v>
      </c>
      <c r="B494" s="376"/>
      <c r="C494" s="438"/>
      <c r="D494" s="398"/>
      <c r="F494" s="386"/>
      <c r="G494" s="386"/>
      <c r="I494" s="386"/>
      <c r="K494" s="386"/>
      <c r="L494" s="386"/>
      <c r="M494" s="80"/>
      <c r="T494" s="25"/>
      <c r="V494" s="350"/>
    </row>
    <row r="495" spans="1:22">
      <c r="A495" s="433">
        <f t="shared" si="7"/>
        <v>37</v>
      </c>
      <c r="B495" s="443" t="s">
        <v>375</v>
      </c>
      <c r="C495" s="438"/>
      <c r="D495" s="442"/>
      <c r="F495" s="386"/>
      <c r="G495" s="386"/>
      <c r="I495" s="386"/>
      <c r="K495" s="386"/>
      <c r="L495" s="386"/>
      <c r="M495" s="80"/>
      <c r="T495" s="25"/>
      <c r="V495" s="350"/>
    </row>
    <row r="496" spans="1:22">
      <c r="A496" s="433">
        <f t="shared" si="7"/>
        <v>38</v>
      </c>
      <c r="B496" s="438" t="s">
        <v>374</v>
      </c>
      <c r="C496" s="438" t="s">
        <v>373</v>
      </c>
      <c r="D496" s="398">
        <v>3211</v>
      </c>
      <c r="F496" s="386"/>
      <c r="G496" s="382">
        <f>G518</f>
        <v>0.1684149184149184</v>
      </c>
      <c r="H496" s="382">
        <f>$H$518</f>
        <v>0.12184873949579832</v>
      </c>
      <c r="I496" s="382"/>
      <c r="K496" s="447">
        <f>$K$518</f>
        <v>0.31204412026329836</v>
      </c>
      <c r="L496" s="447">
        <f>$L$518</f>
        <v>0.28534031413612565</v>
      </c>
      <c r="M496" s="80"/>
      <c r="T496" s="25"/>
      <c r="V496" s="350"/>
    </row>
    <row r="497" spans="1:22">
      <c r="A497" s="433">
        <f t="shared" si="7"/>
        <v>39</v>
      </c>
      <c r="B497" s="438"/>
      <c r="C497" s="438" t="s">
        <v>372</v>
      </c>
      <c r="D497" s="398">
        <v>4071</v>
      </c>
      <c r="F497" s="386"/>
      <c r="G497" s="382">
        <f>G522</f>
        <v>0.8315850815850816</v>
      </c>
      <c r="H497" s="382">
        <f>$H$522</f>
        <v>0.87815126050420167</v>
      </c>
      <c r="I497" s="382"/>
      <c r="K497" s="447">
        <f>$K$522</f>
        <v>0.68795587973670158</v>
      </c>
      <c r="L497" s="447">
        <f>$L$522</f>
        <v>0.71465968586387429</v>
      </c>
      <c r="M497" s="80"/>
      <c r="T497" s="25"/>
      <c r="V497" s="350"/>
    </row>
    <row r="498" spans="1:22">
      <c r="A498" s="433">
        <f t="shared" si="7"/>
        <v>40</v>
      </c>
      <c r="B498" s="438"/>
      <c r="C498" s="438"/>
      <c r="D498" s="442"/>
      <c r="F498" s="386"/>
      <c r="G498" s="441">
        <f>(G496*D496)+(D497*G497)</f>
        <v>3926.16317016317</v>
      </c>
      <c r="H498" s="441">
        <f>(H496*D496)+(D497*H497)</f>
        <v>3966.2100840336134</v>
      </c>
      <c r="I498" s="441"/>
      <c r="K498" s="441">
        <f>(K496*D496)+(D497*K497)</f>
        <v>3802.642056573563</v>
      </c>
      <c r="L498" s="441">
        <f>(L496*D496)+(D497*L497)</f>
        <v>3825.6073298429314</v>
      </c>
      <c r="M498" s="80"/>
      <c r="T498" s="25"/>
      <c r="V498" s="350"/>
    </row>
    <row r="499" spans="1:22">
      <c r="A499" s="433">
        <f t="shared" si="7"/>
        <v>41</v>
      </c>
      <c r="B499" s="438"/>
      <c r="C499" s="438"/>
      <c r="D499" s="442"/>
      <c r="F499" s="386"/>
      <c r="G499" s="386"/>
      <c r="I499" s="386"/>
      <c r="K499" s="376"/>
      <c r="L499" s="376"/>
      <c r="M499" s="80"/>
      <c r="T499" s="25"/>
      <c r="V499" s="350"/>
    </row>
    <row r="500" spans="1:22">
      <c r="A500" s="433">
        <f t="shared" si="7"/>
        <v>42</v>
      </c>
      <c r="B500" s="438" t="s">
        <v>371</v>
      </c>
      <c r="C500" s="438" t="s">
        <v>370</v>
      </c>
      <c r="D500" s="398">
        <v>3705</v>
      </c>
      <c r="F500" s="386"/>
      <c r="G500" s="382">
        <f>G518</f>
        <v>0.1684149184149184</v>
      </c>
      <c r="H500" s="382">
        <f>$H$518</f>
        <v>0.12184873949579832</v>
      </c>
      <c r="I500" s="382"/>
      <c r="K500" s="447">
        <f>$K$518</f>
        <v>0.31204412026329836</v>
      </c>
      <c r="L500" s="447">
        <f>$L$518</f>
        <v>0.28534031413612565</v>
      </c>
      <c r="M500" s="80"/>
      <c r="T500" s="25"/>
      <c r="V500" s="350"/>
    </row>
    <row r="501" spans="1:22">
      <c r="A501" s="433">
        <f t="shared" si="7"/>
        <v>43</v>
      </c>
      <c r="B501" s="438"/>
      <c r="C501" s="438" t="s">
        <v>369</v>
      </c>
      <c r="D501" s="398">
        <v>3831</v>
      </c>
      <c r="F501" s="386"/>
      <c r="G501" s="382">
        <f>G522</f>
        <v>0.8315850815850816</v>
      </c>
      <c r="H501" s="382">
        <f>$H$522</f>
        <v>0.87815126050420167</v>
      </c>
      <c r="I501" s="448"/>
      <c r="K501" s="447">
        <f>$K$522</f>
        <v>0.68795587973670158</v>
      </c>
      <c r="L501" s="447">
        <f>$L$522</f>
        <v>0.71465968586387429</v>
      </c>
      <c r="M501" s="80"/>
      <c r="T501" s="25"/>
      <c r="V501" s="350"/>
    </row>
    <row r="502" spans="1:22">
      <c r="A502" s="433">
        <f t="shared" si="7"/>
        <v>44</v>
      </c>
      <c r="B502" s="438"/>
      <c r="C502" s="438"/>
      <c r="D502" s="442"/>
      <c r="F502" s="386"/>
      <c r="G502" s="441">
        <f>(G500*D500)+(D501*G501)</f>
        <v>3809.7797202797201</v>
      </c>
      <c r="H502" s="441">
        <f>(H500*D500)+(D501*H501)</f>
        <v>3815.6470588235293</v>
      </c>
      <c r="I502" s="441"/>
      <c r="K502" s="441">
        <f>(K500*D500)+(D501*K501)</f>
        <v>3791.6824408468237</v>
      </c>
      <c r="L502" s="441">
        <f>(L500*D500)+(D501*L501)</f>
        <v>3795.047120418848</v>
      </c>
      <c r="M502" s="80"/>
      <c r="T502" s="25"/>
      <c r="V502" s="350"/>
    </row>
    <row r="503" spans="1:22">
      <c r="A503" s="433">
        <f t="shared" si="7"/>
        <v>45</v>
      </c>
      <c r="B503" s="438"/>
      <c r="C503" s="438"/>
      <c r="D503" s="442"/>
      <c r="F503" s="386"/>
      <c r="G503" s="386"/>
      <c r="I503" s="386"/>
      <c r="K503" s="376"/>
      <c r="L503" s="27"/>
      <c r="M503" s="80"/>
      <c r="T503" s="25"/>
      <c r="V503" s="350"/>
    </row>
    <row r="504" spans="1:22">
      <c r="A504" s="433">
        <f t="shared" si="7"/>
        <v>46</v>
      </c>
      <c r="B504" s="380"/>
      <c r="C504" s="440"/>
      <c r="D504" s="446"/>
      <c r="E504" s="439"/>
      <c r="F504" s="389"/>
      <c r="G504" s="389"/>
      <c r="H504" s="439"/>
      <c r="I504" s="389"/>
      <c r="J504" s="439"/>
      <c r="K504" s="389"/>
      <c r="L504" s="439"/>
      <c r="M504" s="80"/>
      <c r="T504" s="25"/>
      <c r="V504" s="350"/>
    </row>
    <row r="505" spans="1:22">
      <c r="A505" s="433">
        <f t="shared" si="7"/>
        <v>47</v>
      </c>
      <c r="B505" s="376"/>
      <c r="C505" s="438"/>
      <c r="D505" s="398"/>
      <c r="F505" s="386"/>
      <c r="G505" s="386"/>
      <c r="I505" s="386"/>
      <c r="K505" s="386"/>
      <c r="L505" s="107"/>
      <c r="T505" s="25"/>
      <c r="V505" s="350"/>
    </row>
    <row r="506" spans="1:22">
      <c r="A506" s="433">
        <f t="shared" si="7"/>
        <v>48</v>
      </c>
      <c r="B506" s="443" t="s">
        <v>368</v>
      </c>
      <c r="C506" s="438"/>
      <c r="D506" s="445"/>
      <c r="F506" s="386"/>
      <c r="G506" s="386"/>
      <c r="I506" s="27"/>
      <c r="K506" s="27"/>
      <c r="L506" s="27"/>
      <c r="M506" s="80"/>
      <c r="T506" s="25"/>
      <c r="V506" s="350"/>
    </row>
    <row r="507" spans="1:22">
      <c r="A507" s="433">
        <f t="shared" si="7"/>
        <v>49</v>
      </c>
      <c r="B507" s="376" t="s">
        <v>367</v>
      </c>
      <c r="C507" s="438" t="s">
        <v>366</v>
      </c>
      <c r="D507" s="398">
        <v>8235</v>
      </c>
      <c r="F507" s="386"/>
      <c r="G507" s="382">
        <f t="shared" ref="G507:L507" si="8">G518</f>
        <v>0.1684149184149184</v>
      </c>
      <c r="H507" s="382">
        <f t="shared" si="8"/>
        <v>0.12184873949579832</v>
      </c>
      <c r="I507" s="382">
        <f t="shared" si="8"/>
        <v>0.19502074688796681</v>
      </c>
      <c r="J507" s="382">
        <f t="shared" si="8"/>
        <v>0</v>
      </c>
      <c r="K507" s="382">
        <f t="shared" si="8"/>
        <v>0.31204412026329836</v>
      </c>
      <c r="L507" s="382">
        <f t="shared" si="8"/>
        <v>0.28534031413612565</v>
      </c>
      <c r="M507" s="80"/>
      <c r="T507" s="25"/>
      <c r="V507" s="350"/>
    </row>
    <row r="508" spans="1:22">
      <c r="A508" s="433">
        <f t="shared" si="7"/>
        <v>50</v>
      </c>
      <c r="B508" s="376"/>
      <c r="C508" s="438" t="s">
        <v>365</v>
      </c>
      <c r="D508" s="398">
        <v>7087</v>
      </c>
      <c r="F508" s="386"/>
      <c r="G508" s="382">
        <f t="shared" ref="G508:L508" si="9">G522</f>
        <v>0.8315850815850816</v>
      </c>
      <c r="H508" s="382">
        <f t="shared" si="9"/>
        <v>0.87815126050420167</v>
      </c>
      <c r="I508" s="382">
        <f t="shared" si="9"/>
        <v>0.80497925311203322</v>
      </c>
      <c r="J508" s="382">
        <f t="shared" si="9"/>
        <v>1</v>
      </c>
      <c r="K508" s="382">
        <f t="shared" si="9"/>
        <v>0.68795587973670158</v>
      </c>
      <c r="L508" s="382">
        <f t="shared" si="9"/>
        <v>0.71465968586387429</v>
      </c>
      <c r="M508" s="80"/>
      <c r="T508" s="25"/>
      <c r="V508" s="350"/>
    </row>
    <row r="509" spans="1:22">
      <c r="A509" s="433">
        <f t="shared" si="7"/>
        <v>51</v>
      </c>
      <c r="B509" s="376"/>
      <c r="C509" s="438"/>
      <c r="D509" s="442"/>
      <c r="F509" s="386"/>
      <c r="G509" s="441">
        <f>(G507*D507)+(D508*G508)</f>
        <v>7280.340326340327</v>
      </c>
      <c r="H509" s="441">
        <f>(H507*D507)+(D508*H508)</f>
        <v>7226.8823529411766</v>
      </c>
      <c r="I509" s="441">
        <f>(I507*D507)+(D508*I508)</f>
        <v>7310.883817427386</v>
      </c>
      <c r="J509" s="441">
        <f>(J507*D507)+(D508*J508)</f>
        <v>7087</v>
      </c>
      <c r="K509" s="441">
        <f>(K507*D507)+(D508*K508)</f>
        <v>7445.2266500622663</v>
      </c>
      <c r="L509" s="441">
        <f>(L507*D507)+(D508*L508)</f>
        <v>7414.5706806282724</v>
      </c>
      <c r="M509" s="80"/>
      <c r="T509" s="25"/>
      <c r="V509" s="350"/>
    </row>
    <row r="510" spans="1:22">
      <c r="A510" s="433">
        <f t="shared" si="7"/>
        <v>52</v>
      </c>
      <c r="B510" s="380"/>
      <c r="C510" s="440"/>
      <c r="D510" s="444"/>
      <c r="E510" s="439"/>
      <c r="F510" s="389"/>
      <c r="G510" s="389"/>
      <c r="H510" s="439"/>
      <c r="I510" s="389"/>
      <c r="J510" s="439"/>
      <c r="K510" s="389"/>
      <c r="L510" s="439"/>
      <c r="M510" s="80"/>
      <c r="T510" s="25"/>
      <c r="V510" s="350"/>
    </row>
    <row r="511" spans="1:22">
      <c r="A511" s="433">
        <f t="shared" si="7"/>
        <v>53</v>
      </c>
      <c r="B511" s="376"/>
      <c r="C511" s="438"/>
      <c r="D511" s="442"/>
      <c r="F511" s="386"/>
      <c r="G511" s="386"/>
      <c r="I511" s="386"/>
      <c r="K511" s="386"/>
      <c r="L511" s="27"/>
      <c r="M511" s="80"/>
      <c r="T511" s="25"/>
      <c r="V511" s="350"/>
    </row>
    <row r="512" spans="1:22">
      <c r="A512" s="433">
        <f t="shared" si="7"/>
        <v>54</v>
      </c>
      <c r="B512" s="443" t="s">
        <v>364</v>
      </c>
      <c r="C512" s="438"/>
      <c r="D512" s="442"/>
      <c r="F512" s="386"/>
      <c r="G512" s="386"/>
      <c r="I512" s="386"/>
      <c r="K512" s="376"/>
      <c r="L512" s="27"/>
      <c r="M512" s="80"/>
      <c r="T512" s="25"/>
      <c r="V512" s="350"/>
    </row>
    <row r="513" spans="1:22">
      <c r="A513" s="433">
        <f t="shared" si="7"/>
        <v>55</v>
      </c>
      <c r="B513" s="438" t="s">
        <v>363</v>
      </c>
      <c r="C513" s="438" t="s">
        <v>362</v>
      </c>
      <c r="D513" s="398">
        <v>26800</v>
      </c>
      <c r="F513" s="386"/>
      <c r="G513" s="382">
        <v>1</v>
      </c>
      <c r="H513" s="382">
        <v>1</v>
      </c>
      <c r="I513" s="382">
        <v>1</v>
      </c>
      <c r="J513" s="382">
        <v>1</v>
      </c>
      <c r="K513" s="382">
        <v>1</v>
      </c>
      <c r="L513" s="382">
        <v>1</v>
      </c>
      <c r="M513" s="80"/>
      <c r="T513" s="25"/>
      <c r="V513" s="350"/>
    </row>
    <row r="514" spans="1:22">
      <c r="A514" s="433">
        <f t="shared" si="7"/>
        <v>56</v>
      </c>
      <c r="B514" s="376"/>
      <c r="C514" s="438"/>
      <c r="D514" s="376"/>
      <c r="F514" s="376"/>
      <c r="G514" s="441">
        <f t="shared" ref="G514:L514" si="10">G513*$D$513</f>
        <v>26800</v>
      </c>
      <c r="H514" s="441">
        <f t="shared" si="10"/>
        <v>26800</v>
      </c>
      <c r="I514" s="441">
        <f t="shared" si="10"/>
        <v>26800</v>
      </c>
      <c r="J514" s="441">
        <f t="shared" si="10"/>
        <v>26800</v>
      </c>
      <c r="K514" s="441">
        <f t="shared" si="10"/>
        <v>26800</v>
      </c>
      <c r="L514" s="441">
        <f t="shared" si="10"/>
        <v>26800</v>
      </c>
      <c r="M514" s="80"/>
      <c r="T514" s="25"/>
      <c r="V514" s="350"/>
    </row>
    <row r="515" spans="1:22">
      <c r="A515" s="433">
        <f t="shared" si="7"/>
        <v>57</v>
      </c>
      <c r="B515" s="380"/>
      <c r="C515" s="440"/>
      <c r="D515" s="380"/>
      <c r="E515" s="439"/>
      <c r="F515" s="380"/>
      <c r="G515" s="389"/>
      <c r="H515" s="439"/>
      <c r="I515" s="389"/>
      <c r="J515" s="439"/>
      <c r="K515" s="389"/>
      <c r="L515" s="439"/>
      <c r="M515" s="80"/>
      <c r="T515" s="25"/>
      <c r="V515" s="350"/>
    </row>
    <row r="516" spans="1:22">
      <c r="A516" s="433">
        <f t="shared" si="7"/>
        <v>58</v>
      </c>
      <c r="B516" s="376"/>
      <c r="C516" s="438"/>
      <c r="D516" s="376"/>
      <c r="F516" s="376"/>
      <c r="G516" s="386"/>
      <c r="I516" s="386"/>
      <c r="K516" s="386"/>
      <c r="L516" s="107"/>
      <c r="T516" s="25"/>
      <c r="V516" s="350"/>
    </row>
    <row r="517" spans="1:22" ht="15">
      <c r="A517" s="433">
        <f t="shared" si="7"/>
        <v>59</v>
      </c>
      <c r="B517" s="434" t="s">
        <v>361</v>
      </c>
      <c r="D517" s="437" t="s">
        <v>96</v>
      </c>
      <c r="E517" s="437" t="s">
        <v>360</v>
      </c>
      <c r="G517" s="437" t="s">
        <v>359</v>
      </c>
      <c r="H517" s="437" t="s">
        <v>358</v>
      </c>
      <c r="I517" s="437" t="s">
        <v>357</v>
      </c>
      <c r="J517" s="437" t="s">
        <v>356</v>
      </c>
      <c r="K517" s="437" t="s">
        <v>355</v>
      </c>
      <c r="L517" s="436" t="s">
        <v>354</v>
      </c>
      <c r="T517" s="25"/>
      <c r="V517" s="350"/>
    </row>
    <row r="518" spans="1:22">
      <c r="A518" s="433">
        <f t="shared" si="7"/>
        <v>60</v>
      </c>
      <c r="B518" s="432" t="s">
        <v>353</v>
      </c>
      <c r="D518" s="364">
        <v>0.31182849224394249</v>
      </c>
      <c r="E518" s="364">
        <v>0.22036953582694907</v>
      </c>
      <c r="F518" s="295" t="s">
        <v>352</v>
      </c>
      <c r="G518" s="431">
        <v>0.1684149184149184</v>
      </c>
      <c r="H518" s="431">
        <v>0.12184873949579832</v>
      </c>
      <c r="I518" s="431">
        <v>0.19502074688796681</v>
      </c>
      <c r="J518" s="431">
        <v>0</v>
      </c>
      <c r="K518" s="431">
        <v>0.31204412026329836</v>
      </c>
      <c r="L518" s="430">
        <v>0.28534031413612565</v>
      </c>
      <c r="T518" s="25"/>
      <c r="V518" s="350"/>
    </row>
    <row r="519" spans="1:22">
      <c r="A519" s="433">
        <f t="shared" si="7"/>
        <v>61</v>
      </c>
      <c r="B519" s="432" t="s">
        <v>351</v>
      </c>
      <c r="D519" s="602">
        <v>2.6649087166516434E-2</v>
      </c>
      <c r="E519" s="602">
        <v>2.3433979269941414E-2</v>
      </c>
      <c r="G519" s="435"/>
      <c r="H519" s="435"/>
      <c r="I519" s="435"/>
      <c r="J519" s="435"/>
      <c r="K519" s="431"/>
      <c r="L519" s="430"/>
      <c r="T519" s="25"/>
      <c r="V519" s="350"/>
    </row>
    <row r="520" spans="1:22">
      <c r="A520" s="433">
        <f t="shared" si="7"/>
        <v>62</v>
      </c>
      <c r="B520" s="432"/>
      <c r="D520" s="431"/>
      <c r="E520" s="431"/>
      <c r="G520" s="431"/>
      <c r="H520" s="431"/>
      <c r="I520" s="431"/>
      <c r="J520" s="431"/>
      <c r="K520" s="431"/>
      <c r="L520" s="430"/>
      <c r="T520" s="25"/>
      <c r="V520" s="350"/>
    </row>
    <row r="521" spans="1:22">
      <c r="A521" s="433">
        <f t="shared" si="7"/>
        <v>63</v>
      </c>
      <c r="B521" s="434" t="s">
        <v>350</v>
      </c>
      <c r="D521" s="365"/>
      <c r="E521" s="365"/>
      <c r="G521" s="365"/>
      <c r="H521" s="365"/>
      <c r="I521" s="365"/>
      <c r="J521" s="365"/>
      <c r="K521" s="365"/>
      <c r="L521" s="408"/>
      <c r="T521" s="25"/>
      <c r="V521" s="350"/>
    </row>
    <row r="522" spans="1:22">
      <c r="A522" s="433">
        <f t="shared" si="7"/>
        <v>64</v>
      </c>
      <c r="B522" s="432" t="s">
        <v>349</v>
      </c>
      <c r="D522" s="602">
        <v>0.60956692542614588</v>
      </c>
      <c r="E522" s="602">
        <v>0.71007961544239151</v>
      </c>
      <c r="F522" s="295" t="s">
        <v>348</v>
      </c>
      <c r="G522" s="435">
        <v>0.8315850815850816</v>
      </c>
      <c r="H522" s="435">
        <v>0.87815126050420167</v>
      </c>
      <c r="I522" s="435">
        <v>0.80497925311203322</v>
      </c>
      <c r="J522" s="435">
        <v>1</v>
      </c>
      <c r="K522" s="431">
        <v>0.68795587973670158</v>
      </c>
      <c r="L522" s="430">
        <v>0.71465968586387429</v>
      </c>
      <c r="T522" s="25"/>
      <c r="V522" s="350"/>
    </row>
    <row r="523" spans="1:22">
      <c r="A523" s="433">
        <f t="shared" si="7"/>
        <v>65</v>
      </c>
      <c r="B523" s="432" t="s">
        <v>347</v>
      </c>
      <c r="D523" s="364">
        <v>5.1955495163395177E-2</v>
      </c>
      <c r="E523" s="364">
        <v>4.6116869460718038E-2</v>
      </c>
      <c r="F523" s="295"/>
      <c r="G523" s="431"/>
      <c r="I523" s="431"/>
      <c r="K523" s="431"/>
      <c r="L523" s="430"/>
      <c r="T523" s="25"/>
      <c r="V523" s="350"/>
    </row>
    <row r="524" spans="1:22">
      <c r="A524" s="433">
        <f t="shared" si="7"/>
        <v>66</v>
      </c>
      <c r="B524" s="432" t="s">
        <v>346</v>
      </c>
      <c r="D524" s="431">
        <f>SUM(D518:D523)</f>
        <v>1</v>
      </c>
      <c r="E524" s="431">
        <f>SUM(E518:E523)</f>
        <v>1</v>
      </c>
      <c r="G524" s="431">
        <f t="shared" ref="G524:L524" si="11">SUM(G518:G523)</f>
        <v>1</v>
      </c>
      <c r="H524" s="431">
        <f t="shared" si="11"/>
        <v>1</v>
      </c>
      <c r="I524" s="431">
        <f t="shared" si="11"/>
        <v>1</v>
      </c>
      <c r="J524" s="431">
        <f t="shared" si="11"/>
        <v>1</v>
      </c>
      <c r="K524" s="431">
        <f t="shared" si="11"/>
        <v>1</v>
      </c>
      <c r="L524" s="430">
        <f t="shared" si="11"/>
        <v>1</v>
      </c>
      <c r="T524" s="25"/>
      <c r="V524" s="350"/>
    </row>
    <row r="525" spans="1:22" ht="15" thickBot="1">
      <c r="A525" s="429"/>
      <c r="B525" s="428"/>
      <c r="C525" s="427"/>
      <c r="D525" s="427"/>
      <c r="E525" s="140"/>
      <c r="F525" s="426"/>
      <c r="G525" s="426"/>
      <c r="H525" s="140"/>
      <c r="I525" s="426"/>
      <c r="J525" s="140"/>
      <c r="K525" s="426"/>
      <c r="L525" s="425"/>
      <c r="T525" s="25"/>
      <c r="V525" s="350"/>
    </row>
    <row r="526" spans="1:22" ht="14.25">
      <c r="A526" s="424"/>
      <c r="B526" s="27"/>
      <c r="C526" s="423"/>
      <c r="D526" s="27"/>
      <c r="E526" s="27"/>
      <c r="F526" s="27"/>
      <c r="G526" s="27"/>
      <c r="K526" s="420"/>
    </row>
    <row r="527" spans="1:22" ht="15" thickBot="1">
      <c r="B527" s="422"/>
      <c r="C527" s="421"/>
      <c r="D527" s="421"/>
      <c r="E527" s="421"/>
      <c r="F527" s="421"/>
      <c r="G527" s="421"/>
      <c r="H527" s="421"/>
      <c r="K527" s="420"/>
    </row>
    <row r="528" spans="1:22">
      <c r="A528" s="419" t="s">
        <v>345</v>
      </c>
      <c r="B528" s="418"/>
      <c r="C528" s="418"/>
      <c r="D528" s="418"/>
      <c r="E528" s="417"/>
      <c r="F528" s="416"/>
      <c r="K528" s="27"/>
      <c r="S528" s="350"/>
      <c r="T528" s="25"/>
    </row>
    <row r="529" spans="1:20">
      <c r="A529" s="415" t="s">
        <v>344</v>
      </c>
      <c r="B529" s="413"/>
      <c r="C529" s="413"/>
      <c r="D529" s="413"/>
      <c r="E529" s="371"/>
      <c r="F529" s="411"/>
      <c r="S529" s="350"/>
      <c r="T529" s="25"/>
    </row>
    <row r="530" spans="1:20">
      <c r="A530" s="414" t="s">
        <v>343</v>
      </c>
      <c r="B530" s="413"/>
      <c r="C530" s="413"/>
      <c r="D530" s="413"/>
      <c r="E530" s="371"/>
      <c r="F530" s="411"/>
      <c r="S530" s="350"/>
      <c r="T530" s="25"/>
    </row>
    <row r="531" spans="1:20">
      <c r="A531" s="414" t="s">
        <v>342</v>
      </c>
      <c r="B531" s="413"/>
      <c r="C531" s="413"/>
      <c r="D531" s="413"/>
      <c r="E531" s="371"/>
      <c r="F531" s="411"/>
      <c r="S531" s="350"/>
      <c r="T531" s="25"/>
    </row>
    <row r="532" spans="1:20">
      <c r="A532" s="412"/>
      <c r="B532" s="371"/>
      <c r="C532" s="371"/>
      <c r="D532" s="371"/>
      <c r="E532" s="371"/>
      <c r="F532" s="411"/>
      <c r="S532" s="350"/>
      <c r="T532" s="25"/>
    </row>
    <row r="533" spans="1:20">
      <c r="A533" s="404"/>
      <c r="B533" s="376"/>
      <c r="C533" s="410" t="s">
        <v>341</v>
      </c>
      <c r="D533" s="410" t="s">
        <v>340</v>
      </c>
      <c r="E533" s="410" t="s">
        <v>339</v>
      </c>
      <c r="F533" s="409" t="s">
        <v>338</v>
      </c>
      <c r="S533" s="350"/>
      <c r="T533" s="25"/>
    </row>
    <row r="534" spans="1:20">
      <c r="A534" s="404"/>
      <c r="B534" s="35"/>
      <c r="C534" s="371"/>
      <c r="D534" s="371"/>
      <c r="E534" s="371"/>
      <c r="F534" s="408"/>
      <c r="S534" s="350"/>
      <c r="T534" s="25"/>
    </row>
    <row r="535" spans="1:20">
      <c r="A535" s="404"/>
      <c r="B535" s="376"/>
      <c r="C535" s="376"/>
      <c r="D535" s="365"/>
      <c r="E535" s="365" t="s">
        <v>337</v>
      </c>
      <c r="F535" s="408" t="s">
        <v>336</v>
      </c>
      <c r="S535" s="350"/>
      <c r="T535" s="25"/>
    </row>
    <row r="536" spans="1:20">
      <c r="A536" s="407" t="s">
        <v>335</v>
      </c>
      <c r="B536" s="406" t="s">
        <v>334</v>
      </c>
      <c r="C536" s="406" t="s">
        <v>333</v>
      </c>
      <c r="D536" s="406" t="s">
        <v>332</v>
      </c>
      <c r="E536" s="406" t="s">
        <v>331</v>
      </c>
      <c r="F536" s="405" t="s">
        <v>330</v>
      </c>
      <c r="S536" s="350"/>
      <c r="T536" s="25"/>
    </row>
    <row r="537" spans="1:20">
      <c r="A537" s="80"/>
      <c r="B537" s="27"/>
      <c r="C537" s="27"/>
      <c r="D537" s="27"/>
      <c r="E537" s="27"/>
      <c r="F537" s="107"/>
      <c r="S537" s="350"/>
      <c r="T537" s="25"/>
    </row>
    <row r="538" spans="1:20">
      <c r="A538" s="404"/>
      <c r="B538" s="384" t="s">
        <v>172</v>
      </c>
      <c r="C538" s="376"/>
      <c r="D538" s="78"/>
      <c r="E538" s="382"/>
      <c r="F538" s="390"/>
      <c r="S538" s="350"/>
      <c r="T538" s="25"/>
    </row>
    <row r="539" spans="1:20">
      <c r="A539" s="358">
        <v>1</v>
      </c>
      <c r="B539" s="376" t="s">
        <v>329</v>
      </c>
      <c r="C539" s="365" t="s">
        <v>321</v>
      </c>
      <c r="D539" s="398">
        <v>104</v>
      </c>
      <c r="E539" s="403">
        <f>C591</f>
        <v>0.92139541767008837</v>
      </c>
      <c r="F539" s="381">
        <f>E539*D539</f>
        <v>95.825123437689186</v>
      </c>
      <c r="S539" s="350"/>
      <c r="T539" s="25"/>
    </row>
    <row r="540" spans="1:20">
      <c r="A540" s="358">
        <v>2</v>
      </c>
      <c r="B540" s="376" t="s">
        <v>328</v>
      </c>
      <c r="C540" s="365" t="s">
        <v>327</v>
      </c>
      <c r="D540" s="398">
        <v>139</v>
      </c>
      <c r="E540" s="403">
        <f>C592</f>
        <v>7.8604582329911604E-2</v>
      </c>
      <c r="F540" s="385">
        <f>E540*D540</f>
        <v>10.926036943857714</v>
      </c>
      <c r="S540" s="350"/>
      <c r="T540" s="25"/>
    </row>
    <row r="541" spans="1:20">
      <c r="A541" s="358">
        <v>3</v>
      </c>
      <c r="B541" s="376"/>
      <c r="C541" s="376"/>
      <c r="D541" s="402"/>
      <c r="E541" s="365"/>
      <c r="F541" s="392">
        <f>SUM(F539:F540)</f>
        <v>106.7511603815469</v>
      </c>
      <c r="S541" s="350"/>
      <c r="T541" s="25"/>
    </row>
    <row r="542" spans="1:20">
      <c r="A542" s="358"/>
      <c r="B542" s="376"/>
      <c r="C542" s="376"/>
      <c r="D542" s="402"/>
      <c r="E542" s="365"/>
      <c r="F542" s="392"/>
      <c r="S542" s="350"/>
      <c r="T542" s="25"/>
    </row>
    <row r="543" spans="1:20">
      <c r="A543" s="358"/>
      <c r="B543" s="376" t="s">
        <v>326</v>
      </c>
      <c r="C543" s="376"/>
      <c r="D543" s="402"/>
      <c r="E543" s="365"/>
      <c r="F543" s="392"/>
      <c r="S543" s="350"/>
      <c r="T543" s="25"/>
    </row>
    <row r="544" spans="1:20">
      <c r="A544" s="358"/>
      <c r="B544" s="376" t="s">
        <v>325</v>
      </c>
      <c r="C544" s="365" t="s">
        <v>324</v>
      </c>
      <c r="D544" s="398">
        <v>162</v>
      </c>
      <c r="E544" s="382">
        <v>1</v>
      </c>
      <c r="F544" s="381">
        <f>E544*D544</f>
        <v>162</v>
      </c>
      <c r="S544" s="350"/>
      <c r="T544" s="25"/>
    </row>
    <row r="545" spans="1:20">
      <c r="A545" s="358">
        <v>4</v>
      </c>
      <c r="B545" s="376"/>
      <c r="C545" s="376"/>
      <c r="D545" s="402"/>
      <c r="E545" s="365"/>
      <c r="F545" s="392"/>
      <c r="S545" s="350"/>
      <c r="T545" s="25"/>
    </row>
    <row r="546" spans="1:20">
      <c r="A546" s="358">
        <v>5</v>
      </c>
      <c r="B546" s="384" t="s">
        <v>323</v>
      </c>
      <c r="C546" s="365"/>
      <c r="D546" s="402"/>
      <c r="E546" s="365"/>
      <c r="F546" s="401"/>
      <c r="S546" s="350"/>
      <c r="T546" s="25"/>
    </row>
    <row r="547" spans="1:20">
      <c r="A547" s="358">
        <v>6</v>
      </c>
      <c r="B547" s="376" t="s">
        <v>322</v>
      </c>
      <c r="C547" s="365" t="s">
        <v>321</v>
      </c>
      <c r="D547" s="398">
        <v>104</v>
      </c>
      <c r="E547" s="382">
        <v>1</v>
      </c>
      <c r="F547" s="381">
        <f>E547*D547</f>
        <v>104</v>
      </c>
      <c r="S547" s="350"/>
      <c r="T547" s="25"/>
    </row>
    <row r="548" spans="1:20">
      <c r="A548" s="358">
        <v>7</v>
      </c>
      <c r="B548" s="376"/>
      <c r="C548" s="365"/>
      <c r="D548" s="361"/>
      <c r="E548" s="382"/>
      <c r="F548" s="397"/>
      <c r="S548" s="350"/>
      <c r="T548" s="25"/>
    </row>
    <row r="549" spans="1:20">
      <c r="A549" s="358">
        <v>8</v>
      </c>
      <c r="B549" s="376" t="s">
        <v>320</v>
      </c>
      <c r="C549" s="365" t="s">
        <v>315</v>
      </c>
      <c r="D549" s="398">
        <v>255</v>
      </c>
      <c r="E549" s="382">
        <v>1</v>
      </c>
      <c r="F549" s="381">
        <f>E549*D549</f>
        <v>255</v>
      </c>
      <c r="S549" s="350"/>
      <c r="T549" s="25"/>
    </row>
    <row r="550" spans="1:20">
      <c r="A550" s="358">
        <v>9</v>
      </c>
      <c r="B550" s="376"/>
      <c r="C550" s="365"/>
      <c r="D550" s="361"/>
      <c r="E550" s="382"/>
      <c r="F550" s="397"/>
      <c r="S550" s="350"/>
      <c r="T550" s="25"/>
    </row>
    <row r="551" spans="1:20">
      <c r="A551" s="358">
        <v>10</v>
      </c>
      <c r="B551" s="376" t="s">
        <v>319</v>
      </c>
      <c r="C551" s="365" t="s">
        <v>316</v>
      </c>
      <c r="D551" s="398">
        <v>215</v>
      </c>
      <c r="E551" s="382">
        <v>1</v>
      </c>
      <c r="F551" s="381">
        <f>E551*D551</f>
        <v>215</v>
      </c>
      <c r="S551" s="350"/>
      <c r="T551" s="25"/>
    </row>
    <row r="552" spans="1:20">
      <c r="A552" s="358">
        <v>11</v>
      </c>
      <c r="B552" s="376"/>
      <c r="C552" s="365"/>
      <c r="D552" s="400"/>
      <c r="E552" s="375"/>
      <c r="F552" s="399"/>
      <c r="S552" s="350"/>
      <c r="T552" s="25"/>
    </row>
    <row r="553" spans="1:20">
      <c r="A553" s="358">
        <v>12</v>
      </c>
      <c r="B553" s="376" t="s">
        <v>318</v>
      </c>
      <c r="C553" s="365" t="s">
        <v>315</v>
      </c>
      <c r="D553" s="398">
        <v>255</v>
      </c>
      <c r="E553" s="382">
        <v>1</v>
      </c>
      <c r="F553" s="381">
        <f>E553*D553</f>
        <v>255</v>
      </c>
      <c r="S553" s="350"/>
      <c r="T553" s="25"/>
    </row>
    <row r="554" spans="1:20">
      <c r="A554" s="358">
        <v>13</v>
      </c>
      <c r="B554" s="380"/>
      <c r="C554" s="379"/>
      <c r="D554" s="395"/>
      <c r="E554" s="388"/>
      <c r="F554" s="394"/>
      <c r="S554" s="350"/>
      <c r="T554" s="25"/>
    </row>
    <row r="555" spans="1:20">
      <c r="A555" s="358">
        <v>14</v>
      </c>
      <c r="B555" s="376"/>
      <c r="C555" s="365"/>
      <c r="D555" s="361"/>
      <c r="E555" s="382"/>
      <c r="F555" s="392"/>
      <c r="S555" s="350"/>
      <c r="T555" s="25"/>
    </row>
    <row r="556" spans="1:20">
      <c r="A556" s="358">
        <v>15</v>
      </c>
      <c r="B556" s="384" t="s">
        <v>317</v>
      </c>
      <c r="C556" s="376"/>
      <c r="D556" s="400"/>
      <c r="E556" s="375"/>
      <c r="F556" s="399"/>
      <c r="S556" s="350"/>
      <c r="T556" s="25"/>
    </row>
    <row r="557" spans="1:20">
      <c r="A557" s="358">
        <v>16</v>
      </c>
      <c r="B557" s="376" t="s">
        <v>312</v>
      </c>
      <c r="C557" s="365" t="s">
        <v>316</v>
      </c>
      <c r="D557" s="398">
        <v>215</v>
      </c>
      <c r="E557" s="382">
        <v>1</v>
      </c>
      <c r="F557" s="381">
        <f>E557*D557</f>
        <v>215</v>
      </c>
      <c r="S557" s="350"/>
      <c r="T557" s="25"/>
    </row>
    <row r="558" spans="1:20">
      <c r="A558" s="358">
        <v>17</v>
      </c>
      <c r="B558" s="384"/>
      <c r="C558" s="365"/>
      <c r="D558" s="398"/>
      <c r="E558" s="375"/>
      <c r="F558" s="399"/>
      <c r="S558" s="350"/>
      <c r="T558" s="25"/>
    </row>
    <row r="559" spans="1:20">
      <c r="A559" s="358">
        <v>18</v>
      </c>
      <c r="B559" s="376" t="s">
        <v>310</v>
      </c>
      <c r="C559" s="365" t="s">
        <v>315</v>
      </c>
      <c r="D559" s="398">
        <v>255</v>
      </c>
      <c r="E559" s="382">
        <v>1</v>
      </c>
      <c r="F559" s="381">
        <f>E559*D559</f>
        <v>255</v>
      </c>
      <c r="S559" s="350"/>
      <c r="T559" s="25"/>
    </row>
    <row r="560" spans="1:20">
      <c r="A560" s="358">
        <v>19</v>
      </c>
      <c r="B560" s="376"/>
      <c r="C560" s="365"/>
      <c r="D560" s="398"/>
      <c r="E560" s="382"/>
      <c r="F560" s="397"/>
      <c r="S560" s="350"/>
      <c r="T560" s="25"/>
    </row>
    <row r="561" spans="1:20">
      <c r="A561" s="358">
        <v>20</v>
      </c>
      <c r="B561" s="393" t="s">
        <v>309</v>
      </c>
      <c r="C561" s="365" t="s">
        <v>314</v>
      </c>
      <c r="D561" s="398">
        <v>245</v>
      </c>
      <c r="E561" s="382">
        <v>1</v>
      </c>
      <c r="F561" s="381">
        <f>E561*D561</f>
        <v>245</v>
      </c>
      <c r="S561" s="350"/>
      <c r="T561" s="25"/>
    </row>
    <row r="562" spans="1:20">
      <c r="A562" s="358">
        <v>21</v>
      </c>
      <c r="B562" s="396"/>
      <c r="C562" s="379"/>
      <c r="D562" s="395"/>
      <c r="E562" s="388"/>
      <c r="F562" s="394"/>
      <c r="S562" s="350"/>
      <c r="T562" s="25"/>
    </row>
    <row r="563" spans="1:20">
      <c r="A563" s="358">
        <v>22</v>
      </c>
      <c r="B563" s="393"/>
      <c r="C563" s="365"/>
      <c r="D563" s="361"/>
      <c r="E563" s="382"/>
      <c r="F563" s="392"/>
      <c r="S563" s="350"/>
      <c r="T563" s="25"/>
    </row>
    <row r="564" spans="1:20">
      <c r="A564" s="358">
        <v>23</v>
      </c>
      <c r="B564" s="384" t="s">
        <v>313</v>
      </c>
      <c r="C564" s="365"/>
      <c r="D564" s="361"/>
      <c r="E564" s="382"/>
      <c r="F564" s="392"/>
      <c r="S564" s="350"/>
      <c r="T564" s="25"/>
    </row>
    <row r="565" spans="1:20">
      <c r="A565" s="358">
        <v>24</v>
      </c>
      <c r="B565" s="376" t="s">
        <v>312</v>
      </c>
      <c r="C565" s="365" t="s">
        <v>311</v>
      </c>
      <c r="D565" s="398">
        <v>1004</v>
      </c>
      <c r="E565" s="382">
        <v>1</v>
      </c>
      <c r="F565" s="381">
        <f>E565*D565</f>
        <v>1004</v>
      </c>
      <c r="S565" s="350"/>
      <c r="T565" s="25"/>
    </row>
    <row r="566" spans="1:20">
      <c r="A566" s="358">
        <v>25</v>
      </c>
      <c r="B566" s="384"/>
      <c r="C566" s="365"/>
      <c r="D566" s="398"/>
      <c r="E566" s="382"/>
      <c r="F566" s="399"/>
      <c r="S566" s="350"/>
      <c r="T566" s="25"/>
    </row>
    <row r="567" spans="1:20">
      <c r="A567" s="358">
        <v>26</v>
      </c>
      <c r="B567" s="376" t="s">
        <v>310</v>
      </c>
      <c r="C567" s="365" t="s">
        <v>303</v>
      </c>
      <c r="D567" s="398">
        <v>1350</v>
      </c>
      <c r="E567" s="382">
        <v>1</v>
      </c>
      <c r="F567" s="381">
        <f>E567*D567</f>
        <v>1350</v>
      </c>
      <c r="S567" s="350"/>
      <c r="T567" s="25"/>
    </row>
    <row r="568" spans="1:20">
      <c r="A568" s="358">
        <v>27</v>
      </c>
      <c r="B568" s="376"/>
      <c r="C568" s="365"/>
      <c r="D568" s="398"/>
      <c r="E568" s="382"/>
      <c r="F568" s="397"/>
      <c r="S568" s="350"/>
      <c r="T568" s="25"/>
    </row>
    <row r="569" spans="1:20">
      <c r="A569" s="358">
        <v>28</v>
      </c>
      <c r="B569" s="393" t="s">
        <v>309</v>
      </c>
      <c r="C569" s="365" t="s">
        <v>303</v>
      </c>
      <c r="D569" s="398">
        <v>1350</v>
      </c>
      <c r="E569" s="382">
        <v>1</v>
      </c>
      <c r="F569" s="381">
        <f>E569*D569</f>
        <v>1350</v>
      </c>
      <c r="S569" s="350"/>
      <c r="T569" s="25"/>
    </row>
    <row r="570" spans="1:20">
      <c r="A570" s="358">
        <v>29</v>
      </c>
      <c r="B570" s="396"/>
      <c r="C570" s="379"/>
      <c r="D570" s="395"/>
      <c r="E570" s="388"/>
      <c r="F570" s="394"/>
      <c r="S570" s="350"/>
      <c r="T570" s="25"/>
    </row>
    <row r="571" spans="1:20">
      <c r="A571" s="358">
        <v>30</v>
      </c>
      <c r="B571" s="393"/>
      <c r="C571" s="365"/>
      <c r="D571" s="386"/>
      <c r="E571" s="382"/>
      <c r="F571" s="392"/>
      <c r="S571" s="350"/>
      <c r="T571" s="25"/>
    </row>
    <row r="572" spans="1:20">
      <c r="A572" s="358">
        <v>31</v>
      </c>
      <c r="B572" s="384" t="s">
        <v>308</v>
      </c>
      <c r="C572" s="376"/>
      <c r="D572" s="365"/>
      <c r="E572" s="365"/>
      <c r="F572" s="391"/>
      <c r="S572" s="350"/>
      <c r="T572" s="25"/>
    </row>
    <row r="573" spans="1:20">
      <c r="A573" s="358">
        <v>32</v>
      </c>
      <c r="B573" s="376" t="s">
        <v>307</v>
      </c>
      <c r="C573" s="365" t="s">
        <v>306</v>
      </c>
      <c r="D573" s="398">
        <v>1165</v>
      </c>
      <c r="E573" s="382">
        <v>1</v>
      </c>
      <c r="F573" s="381">
        <f>E573*D573</f>
        <v>1165</v>
      </c>
      <c r="S573" s="350"/>
      <c r="T573" s="25"/>
    </row>
    <row r="574" spans="1:20">
      <c r="A574" s="358">
        <v>33</v>
      </c>
      <c r="B574" s="376"/>
      <c r="C574" s="365"/>
      <c r="D574" s="386"/>
      <c r="E574" s="382"/>
      <c r="F574" s="385"/>
      <c r="S574" s="350"/>
      <c r="T574" s="25"/>
    </row>
    <row r="575" spans="1:20">
      <c r="A575" s="358">
        <v>34</v>
      </c>
      <c r="B575" s="376" t="s">
        <v>305</v>
      </c>
      <c r="C575" s="365" t="s">
        <v>303</v>
      </c>
      <c r="D575" s="398">
        <v>1350</v>
      </c>
      <c r="E575" s="382">
        <v>1</v>
      </c>
      <c r="F575" s="381">
        <f>E575*D575</f>
        <v>1350</v>
      </c>
      <c r="S575" s="350"/>
      <c r="T575" s="25"/>
    </row>
    <row r="576" spans="1:20">
      <c r="A576" s="358">
        <v>35</v>
      </c>
      <c r="B576" s="376"/>
      <c r="C576" s="376"/>
      <c r="D576" s="365"/>
      <c r="E576" s="375"/>
      <c r="F576" s="390"/>
      <c r="S576" s="350"/>
      <c r="T576" s="25"/>
    </row>
    <row r="577" spans="1:20">
      <c r="A577" s="358">
        <v>36</v>
      </c>
      <c r="B577" s="376" t="s">
        <v>304</v>
      </c>
      <c r="C577" s="365" t="s">
        <v>303</v>
      </c>
      <c r="D577" s="398">
        <v>1350</v>
      </c>
      <c r="E577" s="382">
        <v>1</v>
      </c>
      <c r="F577" s="381">
        <f>E577*D577</f>
        <v>1350</v>
      </c>
      <c r="S577" s="350"/>
      <c r="T577" s="25"/>
    </row>
    <row r="578" spans="1:20">
      <c r="A578" s="358">
        <v>37</v>
      </c>
      <c r="B578" s="380"/>
      <c r="C578" s="379"/>
      <c r="D578" s="389"/>
      <c r="E578" s="388"/>
      <c r="F578" s="387"/>
      <c r="S578" s="350"/>
      <c r="T578" s="25"/>
    </row>
    <row r="579" spans="1:20">
      <c r="A579" s="358">
        <v>38</v>
      </c>
      <c r="B579" s="376"/>
      <c r="C579" s="365"/>
      <c r="D579" s="386"/>
      <c r="E579" s="382"/>
      <c r="F579" s="385"/>
      <c r="S579" s="350"/>
      <c r="T579" s="25"/>
    </row>
    <row r="580" spans="1:20">
      <c r="A580" s="358">
        <v>39</v>
      </c>
      <c r="B580" s="384" t="s">
        <v>302</v>
      </c>
      <c r="C580" s="376"/>
      <c r="D580" s="365"/>
      <c r="E580" s="375"/>
      <c r="F580" s="383"/>
      <c r="S580" s="350"/>
      <c r="T580" s="25"/>
    </row>
    <row r="581" spans="1:20">
      <c r="A581" s="358">
        <v>40</v>
      </c>
      <c r="B581" s="376" t="s">
        <v>301</v>
      </c>
      <c r="C581" s="365" t="s">
        <v>300</v>
      </c>
      <c r="D581" s="398">
        <v>1729</v>
      </c>
      <c r="E581" s="382">
        <v>1</v>
      </c>
      <c r="F581" s="381">
        <f>E581*D581</f>
        <v>1729</v>
      </c>
      <c r="S581" s="350"/>
      <c r="T581" s="25"/>
    </row>
    <row r="582" spans="1:20">
      <c r="A582" s="358">
        <v>41</v>
      </c>
      <c r="B582" s="380"/>
      <c r="C582" s="380"/>
      <c r="D582" s="379"/>
      <c r="E582" s="378"/>
      <c r="F582" s="377"/>
      <c r="S582" s="350"/>
      <c r="T582" s="25"/>
    </row>
    <row r="583" spans="1:20">
      <c r="A583" s="358">
        <v>42</v>
      </c>
      <c r="B583" s="376"/>
      <c r="C583" s="376"/>
      <c r="D583" s="365"/>
      <c r="E583" s="375"/>
      <c r="F583" s="359"/>
      <c r="S583" s="350"/>
      <c r="T583" s="25"/>
    </row>
    <row r="584" spans="1:20" ht="15">
      <c r="A584" s="358">
        <v>43</v>
      </c>
      <c r="B584" s="373" t="s">
        <v>299</v>
      </c>
      <c r="C584" s="374"/>
      <c r="D584" s="374"/>
      <c r="E584" s="373" t="s">
        <v>298</v>
      </c>
      <c r="F584" s="372"/>
      <c r="S584" s="350"/>
      <c r="T584" s="25"/>
    </row>
    <row r="585" spans="1:20">
      <c r="A585" s="358">
        <v>44</v>
      </c>
      <c r="B585" s="370"/>
      <c r="C585" s="371"/>
      <c r="D585" s="371"/>
      <c r="E585" s="370"/>
      <c r="F585" s="369"/>
      <c r="S585" s="350"/>
      <c r="T585" s="25"/>
    </row>
    <row r="586" spans="1:20">
      <c r="A586" s="358">
        <v>45</v>
      </c>
      <c r="B586" s="366" t="s">
        <v>297</v>
      </c>
      <c r="C586" s="365" t="s">
        <v>296</v>
      </c>
      <c r="D586" s="398">
        <v>8137</v>
      </c>
      <c r="E586" s="368" t="s">
        <v>295</v>
      </c>
      <c r="F586" s="603">
        <v>337951.96924240026</v>
      </c>
      <c r="S586" s="350"/>
      <c r="T586" s="25"/>
    </row>
    <row r="587" spans="1:20">
      <c r="A587" s="358">
        <v>46</v>
      </c>
      <c r="B587" s="366" t="s">
        <v>294</v>
      </c>
      <c r="C587" s="365" t="s">
        <v>293</v>
      </c>
      <c r="D587" s="398">
        <v>11268</v>
      </c>
      <c r="E587" s="368"/>
      <c r="F587" s="367"/>
      <c r="S587" s="350"/>
      <c r="T587" s="25"/>
    </row>
    <row r="588" spans="1:20">
      <c r="A588" s="358">
        <v>47</v>
      </c>
      <c r="B588" s="366" t="s">
        <v>292</v>
      </c>
      <c r="C588" s="365" t="s">
        <v>291</v>
      </c>
      <c r="D588" s="398">
        <v>13839</v>
      </c>
      <c r="E588" s="360"/>
      <c r="F588" s="359"/>
      <c r="S588" s="350"/>
      <c r="T588" s="25"/>
    </row>
    <row r="589" spans="1:20">
      <c r="A589" s="358">
        <v>48</v>
      </c>
      <c r="B589" s="366" t="s">
        <v>290</v>
      </c>
      <c r="C589" s="365" t="s">
        <v>289</v>
      </c>
      <c r="D589" s="398">
        <v>31060</v>
      </c>
      <c r="E589" s="360"/>
      <c r="F589" s="359"/>
      <c r="S589" s="350"/>
      <c r="T589" s="25"/>
    </row>
    <row r="590" spans="1:20">
      <c r="A590" s="358">
        <v>49</v>
      </c>
      <c r="B590" s="366"/>
      <c r="C590" s="365"/>
      <c r="D590" s="361"/>
      <c r="E590" s="360"/>
      <c r="F590" s="359"/>
      <c r="S590" s="350"/>
      <c r="T590" s="25"/>
    </row>
    <row r="591" spans="1:20">
      <c r="A591" s="358">
        <v>50</v>
      </c>
      <c r="B591" s="363" t="s">
        <v>288</v>
      </c>
      <c r="C591" s="364">
        <f>D518+D522</f>
        <v>0.92139541767008837</v>
      </c>
      <c r="D591" s="361"/>
      <c r="E591" s="360"/>
      <c r="F591" s="359"/>
      <c r="S591" s="350"/>
      <c r="T591" s="25"/>
    </row>
    <row r="592" spans="1:20">
      <c r="A592" s="358">
        <v>51</v>
      </c>
      <c r="B592" s="363" t="s">
        <v>287</v>
      </c>
      <c r="C592" s="362">
        <f>D519+D523</f>
        <v>7.8604582329911604E-2</v>
      </c>
      <c r="D592" s="361"/>
      <c r="E592" s="360"/>
      <c r="F592" s="359"/>
      <c r="S592" s="350"/>
      <c r="T592" s="25"/>
    </row>
    <row r="593" spans="1:20" ht="13.5" thickBot="1">
      <c r="A593" s="358">
        <v>52</v>
      </c>
      <c r="B593" s="357" t="s">
        <v>15</v>
      </c>
      <c r="C593" s="356">
        <f>SUM(C591:C592)</f>
        <v>1</v>
      </c>
      <c r="D593" s="355"/>
      <c r="E593" s="354"/>
      <c r="F593" s="353"/>
      <c r="S593" s="350"/>
      <c r="T593" s="25"/>
    </row>
    <row r="594" spans="1:20">
      <c r="A594" s="352"/>
      <c r="B594" s="112"/>
      <c r="C594" s="351"/>
      <c r="D594" s="112"/>
      <c r="E594" s="112"/>
      <c r="F594" s="112"/>
      <c r="S594" s="350"/>
      <c r="T594" s="25"/>
    </row>
    <row r="597" spans="1:20">
      <c r="E597" s="29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Energy Factor</vt:lpstr>
      <vt:lpstr>Cust Factors</vt:lpstr>
      <vt:lpstr>Production</vt:lpstr>
      <vt:lpstr>Dist. Factors</vt:lpstr>
      <vt:lpstr>MetersServices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2016-11-09T19:08:02Z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