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 5" sheetId="1" r:id="rId1"/>
    <sheet name="ACOS - Unit Costs" sheetId="5" r:id="rId2"/>
    <sheet name="ACOS - NEM Breakout -Unit Costs" sheetId="4" r:id="rId3"/>
  </sheets>
  <externalReferences>
    <externalReference r:id="rId4"/>
  </externalReferences>
  <definedNames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cct108D_S">[1]FuncStudy!$F$2067</definedName>
    <definedName name="Acct108D00S">[1]FuncStudy!$F$2059</definedName>
    <definedName name="Acct108DSS">[1]FuncStudy!$F$2063</definedName>
    <definedName name="Acct228.42TROJD">[1]FuncStudy!$F$1869</definedName>
    <definedName name="ACCT2281">[1]FuncStudy!$F$1848</definedName>
    <definedName name="Acct2282">[1]FuncStudy!$F$1852</definedName>
    <definedName name="Acct2283">[1]FuncStudy!$F$1857</definedName>
    <definedName name="Acct2283S">[1]FuncStudy!$F$1861</definedName>
    <definedName name="Acct22842">[1]FuncStudy!$F$1870</definedName>
    <definedName name="Acct228SO">[1]FuncStudy!$F$1851</definedName>
    <definedName name="ACCT25398">[1]FuncStudy!$F$1882</definedName>
    <definedName name="Acct25399">[1]FuncStudy!$F$1889</definedName>
    <definedName name="Acct254">[1]FuncStudy!$F$1866</definedName>
    <definedName name="Acct282DITBAL">[1]FuncStudy!$F$1914</definedName>
    <definedName name="Acct350">[1]FuncStudy!$F$1324</definedName>
    <definedName name="Acct352">[1]FuncStudy!$F$1331</definedName>
    <definedName name="Acct353">[1]FuncStudy!$F$1337</definedName>
    <definedName name="Acct354">[1]FuncStudy!$F$1343</definedName>
    <definedName name="Acct355">[1]FuncStudy!$F$1349</definedName>
    <definedName name="Acct356">[1]FuncStudy!$F$1355</definedName>
    <definedName name="Acct357">[1]FuncStudy!$F$1361</definedName>
    <definedName name="Acct358">[1]FuncStudy!$F$1367</definedName>
    <definedName name="Acct359">[1]FuncStudy!$F$1373</definedName>
    <definedName name="Acct360">[1]FuncStudy!$F$1389</definedName>
    <definedName name="Acct361">[1]FuncStudy!$F$1395</definedName>
    <definedName name="Acct362">[1]FuncStudy!$F$1401</definedName>
    <definedName name="Acct364">[1]FuncStudy!$F$1408</definedName>
    <definedName name="Acct365">[1]FuncStudy!$F$1415</definedName>
    <definedName name="Acct366">[1]FuncStudy!$F$1422</definedName>
    <definedName name="Acct367">[1]FuncStudy!$F$1429</definedName>
    <definedName name="Acct368">[1]FuncStudy!$F$1435</definedName>
    <definedName name="Acct369">[1]FuncStudy!$F$1442</definedName>
    <definedName name="Acct370">[1]FuncStudy!$F$1448</definedName>
    <definedName name="Acct371">[1]FuncStudy!$F$1455</definedName>
    <definedName name="Acct372">[1]FuncStudy!$F$1462</definedName>
    <definedName name="Acct372A">[1]FuncStudy!$F$1461</definedName>
    <definedName name="Acct372DP">[1]FuncStudy!$F$1459</definedName>
    <definedName name="Acct372DS">[1]FuncStudy!$F$1460</definedName>
    <definedName name="Acct373">[1]FuncStudy!$F$1468</definedName>
    <definedName name="Acct444S">[1]FuncStudy!$F$105</definedName>
    <definedName name="Acct448S">[1]FuncStudy!$F$114</definedName>
    <definedName name="Acct450S">[1]FuncStudy!$F$139</definedName>
    <definedName name="Acct451S">[1]FuncStudy!$F$144</definedName>
    <definedName name="Acct454S">[1]FuncStudy!$F$154</definedName>
    <definedName name="Acct456S">[1]FuncStudy!$F$160</definedName>
    <definedName name="Acct580">[1]FuncStudy!$F$537</definedName>
    <definedName name="Acct581">[1]FuncStudy!$F$542</definedName>
    <definedName name="Acct582">[1]FuncStudy!$F$547</definedName>
    <definedName name="Acct583">[1]FuncStudy!$F$552</definedName>
    <definedName name="Acct584">[1]FuncStudy!$F$557</definedName>
    <definedName name="Acct585">[1]FuncStudy!$F$562</definedName>
    <definedName name="Acct586">[1]FuncStudy!$F$567</definedName>
    <definedName name="Acct587">[1]FuncStudy!$F$572</definedName>
    <definedName name="Acct588">[1]FuncStudy!$F$577</definedName>
    <definedName name="Acct589">[1]FuncStudy!$F$582</definedName>
    <definedName name="Acct590">[1]FuncStudy!$F$587</definedName>
    <definedName name="Acct591">[1]FuncStudy!$F$592</definedName>
    <definedName name="Acct592">[1]FuncStudy!$F$597</definedName>
    <definedName name="Acct593">[1]FuncStudy!$F$602</definedName>
    <definedName name="Acct594">[1]FuncStudy!$F$607</definedName>
    <definedName name="Acct595">[1]FuncStudy!$F$612</definedName>
    <definedName name="Acct596">[1]FuncStudy!$F$617</definedName>
    <definedName name="Acct597">[1]FuncStudy!$F$622</definedName>
    <definedName name="Acct598">[1]FuncStudy!$F$627</definedName>
    <definedName name="Acct928RE">[1]FuncStudy!$F$750</definedName>
    <definedName name="AcctAGA">[1]FuncStudy!$F$133</definedName>
    <definedName name="AcctTS0">[1]FuncStudy!$F$1381</definedName>
    <definedName name="ActualROR">'[1]G+T+D+R+M'!$H$61</definedName>
    <definedName name="Classification">[1]FuncStudy!$Y$91</definedName>
    <definedName name="COSFacVal">[1]Inputs!$W$11</definedName>
    <definedName name="Demand">[1]Inputs!$D$9</definedName>
    <definedName name="Demand2">[1]Inputs!$D$10</definedName>
    <definedName name="Dis">[1]FuncStudy!$Y$90</definedName>
    <definedName name="DisFac">'[1]Func Dist Factor Table'!$A$11:$G$25</definedName>
    <definedName name="Factorck">'[1]COS Factor Table'!$Q$15:$Q$136</definedName>
    <definedName name="FactSum">'[1]COS Factor Table'!$A$14:$Q$137</definedName>
    <definedName name="Func">'[1]Func Factor Table'!$A$10:$H$76</definedName>
    <definedName name="Function">[1]FuncStudy!$Y$90</definedName>
    <definedName name="IncomeTaxOptVal">[1]Inputs!$Y$11</definedName>
    <definedName name="LinkCos">'[1]JAM Download'!$I$4</definedName>
    <definedName name="NetLagDays">[1]Inputs!$H$23</definedName>
    <definedName name="NetToGross">[1]Inputs!$H$21</definedName>
    <definedName name="OH">[1]Inputs!$D$24</definedName>
    <definedName name="SITRate">[1]Inputs!$H$20</definedName>
    <definedName name="State">[1]Inputs!$C$5</definedName>
    <definedName name="TargetROR">[1]Inputs!$L$6</definedName>
    <definedName name="TestPeriod">[1]Inputs!$C$6</definedName>
    <definedName name="TotalRateBase">'[1]G+T+D+R+M'!$H$58</definedName>
    <definedName name="TotTaxRate">[1]Inputs!$H$17</definedName>
    <definedName name="UAACT550SGW">[1]FuncStudy!$Y$406</definedName>
    <definedName name="UAACT554SGW">[1]FuncStudy!$Y$428</definedName>
    <definedName name="UAcct103">[1]FuncStudy!$Y$1316</definedName>
    <definedName name="UAcct105S">[1]FuncStudy!$Y$1674</definedName>
    <definedName name="UAcct105SEU">[1]FuncStudy!$Y$1678</definedName>
    <definedName name="UAcct105SGG">[1]FuncStudy!$Y$1679</definedName>
    <definedName name="UAcct105SGP1">[1]FuncStudy!$Y$1675</definedName>
    <definedName name="UAcct105SGP2">[1]FuncStudy!$Y$1677</definedName>
    <definedName name="UAcct105SGT">[1]FuncStudy!$Y$1676</definedName>
    <definedName name="UAcct1081390">[1]FuncStudy!$Y$2101</definedName>
    <definedName name="UAcct1081390Rcl">[1]FuncStudy!$Y$2100</definedName>
    <definedName name="UAcct1081399">[1]FuncStudy!$Y$2109</definedName>
    <definedName name="UAcct1081399Rcl">[1]FuncStudy!$Y$2108</definedName>
    <definedName name="UAcct108360">[1]FuncStudy!$Y$2008</definedName>
    <definedName name="UAcct108361">[1]FuncStudy!$Y$2012</definedName>
    <definedName name="UAcct108362">[1]FuncStudy!$Y$2016</definedName>
    <definedName name="UAcct108364">[1]FuncStudy!$Y$2020</definedName>
    <definedName name="UAcct108365">[1]FuncStudy!$Y$2024</definedName>
    <definedName name="UAcct108366">[1]FuncStudy!$Y$2028</definedName>
    <definedName name="UAcct108367">[1]FuncStudy!$Y$2032</definedName>
    <definedName name="UAcct108368">[1]FuncStudy!$Y$2036</definedName>
    <definedName name="UAcct108369">[1]FuncStudy!$Y$2040</definedName>
    <definedName name="UAcct108370">[1]FuncStudy!$Y$2044</definedName>
    <definedName name="UAcct108371">[1]FuncStudy!$Y$2048</definedName>
    <definedName name="UAcct108372">[1]FuncStudy!$Y$2052</definedName>
    <definedName name="UAcct108373">[1]FuncStudy!$Y$2056</definedName>
    <definedName name="UAcct108D">[1]FuncStudy!$Y$2068</definedName>
    <definedName name="UAcct108D00">[1]FuncStudy!$Y$2060</definedName>
    <definedName name="UAcct108Ds">[1]FuncStudy!$Y$2064</definedName>
    <definedName name="UAcct108Ep">[1]FuncStudy!$Y$1990</definedName>
    <definedName name="UAcct108Gpcn">[1]FuncStudy!$Y$2078</definedName>
    <definedName name="UAcct108Gps">[1]FuncStudy!$Y$2074</definedName>
    <definedName name="UAcct108Gpse">[1]FuncStudy!$Y$2080</definedName>
    <definedName name="UAcct108Gpsg">[1]FuncStudy!$Y$2077</definedName>
    <definedName name="UAcct108Gpsgp">[1]FuncStudy!$Y$2075</definedName>
    <definedName name="UAcct108Gpsgu">[1]FuncStudy!$Y$2076</definedName>
    <definedName name="UAcct108Gpso">[1]FuncStudy!$Y$2079</definedName>
    <definedName name="UACCT108GPSSGCH">[1]FuncStudy!$Y$2082</definedName>
    <definedName name="UACCT108GPSSGCT">[1]FuncStudy!$Y$2081</definedName>
    <definedName name="UAcct108Hp">[1]FuncStudy!$Y$1977</definedName>
    <definedName name="UAcct108Mp">[1]FuncStudy!$Y$2094</definedName>
    <definedName name="UAcct108Np">[1]FuncStudy!$Y$1970</definedName>
    <definedName name="UAcct108Op">[1]FuncStudy!$Y$1985</definedName>
    <definedName name="UAcct108Opsgw">[1]FuncStudy!$Y$1982</definedName>
    <definedName name="UAcct108OPSSGCT">[1]FuncStudy!$Y$1984</definedName>
    <definedName name="UAcct108Sp">[1]FuncStudy!$Y$1964</definedName>
    <definedName name="uacct108spssgch">[1]FuncStudy!$Y$1963</definedName>
    <definedName name="UAcct108Tp">[1]FuncStudy!$Y$2004</definedName>
    <definedName name="UAcct111390">[1]FuncStudy!$Y$2161</definedName>
    <definedName name="UAcct111Clg">[1]FuncStudy!$Y$2130</definedName>
    <definedName name="UAcct111Clgcn">[1]FuncStudy!$Y$2126</definedName>
    <definedName name="UAcct111Clgsop">[1]FuncStudy!$Y$2129</definedName>
    <definedName name="UAcct111Clgsou">[1]FuncStudy!$Y$2128</definedName>
    <definedName name="UAcct111Clh">[1]FuncStudy!$Y$2136</definedName>
    <definedName name="UAcct111Cls">[1]FuncStudy!$Y$2121</definedName>
    <definedName name="UAcct111Ipcn">[1]FuncStudy!$Y$2145</definedName>
    <definedName name="UAcct111Ips">[1]FuncStudy!$Y$2140</definedName>
    <definedName name="UAcct111Ipse">[1]FuncStudy!$Y$2143</definedName>
    <definedName name="UAcct111Ipsg">[1]FuncStudy!$Y$2144</definedName>
    <definedName name="UAcct111Ipsgp">[1]FuncStudy!$Y$2141</definedName>
    <definedName name="UAcct111Ipsgu">[1]FuncStudy!$Y$2142</definedName>
    <definedName name="uacct111ipso">[1]FuncStudy!$Y$2148</definedName>
    <definedName name="UACCT111IPSSGCH">[1]FuncStudy!$Y$2147</definedName>
    <definedName name="UAcct114">[1]FuncStudy!$Y$1686</definedName>
    <definedName name="UAcct120">[1]FuncStudy!$Y$1690</definedName>
    <definedName name="UAcct124">[1]FuncStudy!$Y$1695</definedName>
    <definedName name="UAcct141">[1]FuncStudy!$Y$1835</definedName>
    <definedName name="UAcct151">[1]FuncStudy!$Y$1717</definedName>
    <definedName name="uacct151ssech">[1]FuncStudy!$Y$1716</definedName>
    <definedName name="UAcct154">[1]FuncStudy!$Y$1751</definedName>
    <definedName name="uacct154ssgch">[1]FuncStudy!$Y$1750</definedName>
    <definedName name="UAcct163">[1]FuncStudy!$Y$1756</definedName>
    <definedName name="UAcct165">[1]FuncStudy!$Y$1771</definedName>
    <definedName name="UAcct165Se">[1]FuncStudy!$Y$1769</definedName>
    <definedName name="UAcct182">[1]FuncStudy!$Y$1702</definedName>
    <definedName name="UAcct18222">[1]FuncStudy!$Y$1825</definedName>
    <definedName name="UAcct182M">[1]FuncStudy!$Y$1781</definedName>
    <definedName name="UAcct182MSSGCT">[1]FuncStudy!$Y$1779</definedName>
    <definedName name="UAcct186">[1]FuncStudy!$Y$1710</definedName>
    <definedName name="UAcct1869">[1]FuncStudy!$Y$1830</definedName>
    <definedName name="UAcct186M">[1]FuncStudy!$Y$1792</definedName>
    <definedName name="UAcct186Mse">[1]FuncStudy!$Y$1789</definedName>
    <definedName name="UAcct190">[1]FuncStudy!$Y$1904</definedName>
    <definedName name="UAcct190CN">[1]FuncStudy!$Y$1893</definedName>
    <definedName name="UAcct190Dop">[1]FuncStudy!$Y$1894</definedName>
    <definedName name="UACCT190IBT">[1]FuncStudy!$Y$1896</definedName>
    <definedName name="UACCT190SSGCT">[1]FuncStudy!$Y$1903</definedName>
    <definedName name="UACCT2281">[1]FuncStudy!$Y$1848</definedName>
    <definedName name="UAcct2282">[1]FuncStudy!$Y$1852</definedName>
    <definedName name="UAcct2283">[1]FuncStudy!$Y$1857</definedName>
    <definedName name="UAcct2283S">[1]FuncStudy!$Y$1861</definedName>
    <definedName name="UAcct22842">[1]FuncStudy!$Y$1870</definedName>
    <definedName name="UAcct235">[1]FuncStudy!$Y$1844</definedName>
    <definedName name="UAcct252">[1]FuncStudy!$Y$1878</definedName>
    <definedName name="UAcct25316">[1]FuncStudy!$Y$1725</definedName>
    <definedName name="UAcct25317">[1]FuncStudy!$Y$1729</definedName>
    <definedName name="UAcct25318">[1]FuncStudy!$Y$1761</definedName>
    <definedName name="UAcct25319">[1]FuncStudy!$Y$1733</definedName>
    <definedName name="UACCT25398">[1]FuncStudy!$Y$1882</definedName>
    <definedName name="UAcct25399">[1]FuncStudy!$Y$1889</definedName>
    <definedName name="UAcct254">[1]FuncStudy!$Y$1866</definedName>
    <definedName name="UACCT254SO">[1]FuncStudy!$Y$1865</definedName>
    <definedName name="UAcct255">[1]FuncStudy!$Y$1954</definedName>
    <definedName name="UAcct281">[1]FuncStudy!$Y$1910</definedName>
    <definedName name="UAcct282">[1]FuncStudy!$Y$1928</definedName>
    <definedName name="UAcct282So">[1]FuncStudy!$Y$1916</definedName>
    <definedName name="UAcct283">[1]FuncStudy!$Y$1941</definedName>
    <definedName name="UAcct283So">[1]FuncStudy!$Y$1934</definedName>
    <definedName name="UAcct301S">[1]FuncStudy!$Y$1637</definedName>
    <definedName name="UAcct301Sg">[1]FuncStudy!$Y$1639</definedName>
    <definedName name="UAcct301So">[1]FuncStudy!$Y$1638</definedName>
    <definedName name="UAcct302S">[1]FuncStudy!$Y$1642</definedName>
    <definedName name="UAcct302Sg">[1]FuncStudy!$Y$1643</definedName>
    <definedName name="UAcct302Sgp">[1]FuncStudy!$Y$1644</definedName>
    <definedName name="UAcct302Sgu">[1]FuncStudy!$Y$1645</definedName>
    <definedName name="UAcct303Cn">[1]FuncStudy!$Y$1653</definedName>
    <definedName name="UAcct303S">[1]FuncStudy!$Y$1649</definedName>
    <definedName name="UAcct303Se">[1]FuncStudy!$Y$1652</definedName>
    <definedName name="UAcct303Sg">[1]FuncStudy!$Y$1650</definedName>
    <definedName name="UAcct303So">[1]FuncStudy!$Y$1651</definedName>
    <definedName name="UACCT303SSGCT">[1]FuncStudy!$Y$1655</definedName>
    <definedName name="UAcct310">[1]FuncStudy!$Y$1152</definedName>
    <definedName name="uacct310ssgch">[1]FuncStudy!$Y$1151</definedName>
    <definedName name="UAcct311">[1]FuncStudy!$Y$1157</definedName>
    <definedName name="uacct311ssgch">[1]FuncStudy!$Y$1156</definedName>
    <definedName name="UAcct312">[1]FuncStudy!$Y$1162</definedName>
    <definedName name="uacct312ssgch">[1]FuncStudy!$Y$1161</definedName>
    <definedName name="UAcct314">[1]FuncStudy!$Y$1167</definedName>
    <definedName name="uacct314ssgch">[1]FuncStudy!$Y$1166</definedName>
    <definedName name="UAcct315">[1]FuncStudy!$Y$1172</definedName>
    <definedName name="uacct315ssgch">[1]FuncStudy!$Y$1171</definedName>
    <definedName name="UAcct316">[1]FuncStudy!$Y$1177</definedName>
    <definedName name="uacct316ssgch">[1]FuncStudy!$Y$1176</definedName>
    <definedName name="UAcct320">[1]FuncStudy!$Y$1189</definedName>
    <definedName name="UAcct321">[1]FuncStudy!$Y$1193</definedName>
    <definedName name="UAcct322">[1]FuncStudy!$Y$1197</definedName>
    <definedName name="UAcct323">[1]FuncStudy!$Y$1201</definedName>
    <definedName name="UAcct324">[1]FuncStudy!$Y$1205</definedName>
    <definedName name="UAcct325">[1]FuncStudy!$Y$1209</definedName>
    <definedName name="UAcct33">[1]FuncStudy!$Y$131</definedName>
    <definedName name="UAcct330">[1]FuncStudy!$Y$1222</definedName>
    <definedName name="UAcct331">[1]FuncStudy!$Y$1227</definedName>
    <definedName name="UAcct332">[1]FuncStudy!$Y$1232</definedName>
    <definedName name="UAcct333">[1]FuncStudy!$Y$1237</definedName>
    <definedName name="UAcct334">[1]FuncStudy!$Y$1242</definedName>
    <definedName name="UAcct335">[1]FuncStudy!$Y$1247</definedName>
    <definedName name="UAcct336">[1]FuncStudy!$Y$1252</definedName>
    <definedName name="UAcct33T">[1]FuncStudy!$Y$132</definedName>
    <definedName name="UAcct340">[1]FuncStudy!$Y$1267</definedName>
    <definedName name="UAcct340Sgw">[1]FuncStudy!$Y$1265</definedName>
    <definedName name="UAcct341">[1]FuncStudy!$Y$1273</definedName>
    <definedName name="UACCT341SGW">[1]FuncStudy!$Y$1271</definedName>
    <definedName name="uacct341ssgct">[1]FuncStudy!$Y$1272</definedName>
    <definedName name="UAcct342">[1]FuncStudy!$Y$1278</definedName>
    <definedName name="uacct342ssgct">[1]FuncStudy!$Y$1277</definedName>
    <definedName name="UAcct343">[1]FuncStudy!$Y$1285</definedName>
    <definedName name="UAcct343Sgw">[1]FuncStudy!$Y$1283</definedName>
    <definedName name="uacct343sscct">[1]FuncStudy!$Y$1284</definedName>
    <definedName name="UAcct344">[1]FuncStudy!$Y$1292</definedName>
    <definedName name="UACCT344SGW">[1]FuncStudy!$Y$1290</definedName>
    <definedName name="uacct344ssgct">[1]FuncStudy!$Y$1291</definedName>
    <definedName name="UAcct345">[1]FuncStudy!$Y$1298</definedName>
    <definedName name="UACCT345SGW">[1]FuncStudy!$Y$1296</definedName>
    <definedName name="uacct345ssgct">[1]FuncStudy!$Y$1297</definedName>
    <definedName name="UAcct346">[1]FuncStudy!$Y$1304</definedName>
    <definedName name="UAcct346SGW">[1]FuncStudy!$Y$1302</definedName>
    <definedName name="UAcct350">[1]FuncStudy!$Y$1324</definedName>
    <definedName name="UAcct352">[1]FuncStudy!$Y$1331</definedName>
    <definedName name="UAcct353">[1]FuncStudy!$Y$1337</definedName>
    <definedName name="UAcct354">[1]FuncStudy!$Y$1343</definedName>
    <definedName name="UAcct355">[1]FuncStudy!$Y$1349</definedName>
    <definedName name="UAcct356">[1]FuncStudy!$Y$1355</definedName>
    <definedName name="UAcct357">[1]FuncStudy!$Y$1361</definedName>
    <definedName name="UAcct358">[1]FuncStudy!$Y$1367</definedName>
    <definedName name="UAcct359">[1]FuncStudy!$Y$1373</definedName>
    <definedName name="UAcct360">[1]FuncStudy!$Y$1389</definedName>
    <definedName name="UAcct361">[1]FuncStudy!$Y$1395</definedName>
    <definedName name="UAcct362">[1]FuncStudy!$Y$1401</definedName>
    <definedName name="UAcct368">[1]FuncStudy!$Y$1435</definedName>
    <definedName name="UAcct369">[1]FuncStudy!$Y$1442</definedName>
    <definedName name="UAcct370">[1]FuncStudy!$Y$1448</definedName>
    <definedName name="UAcct372A">[1]FuncStudy!$Y$1461</definedName>
    <definedName name="UAcct372Dp">[1]FuncStudy!$Y$1459</definedName>
    <definedName name="UAcct372Ds">[1]FuncStudy!$Y$1460</definedName>
    <definedName name="UAcct373">[1]FuncStudy!$Y$1468</definedName>
    <definedName name="UAcct389Cn">[1]FuncStudy!$Y$1483</definedName>
    <definedName name="UAcct389S">[1]FuncStudy!$Y$1482</definedName>
    <definedName name="UAcct389Sg">[1]FuncStudy!$Y$1485</definedName>
    <definedName name="UAcct389Sgu">[1]FuncStudy!$Y$1484</definedName>
    <definedName name="UAcct389So">[1]FuncStudy!$Y$1486</definedName>
    <definedName name="UAcct390Cn">[1]FuncStudy!$Y$1493</definedName>
    <definedName name="UACCT390LS">[1]FuncStudy!$Y$1602</definedName>
    <definedName name="UAcct390LSG">[1]FuncStudy!$Y$1603</definedName>
    <definedName name="UAcct390LSO">[1]FuncStudy!$Y$1604</definedName>
    <definedName name="UAcct390S">[1]FuncStudy!$Y$1490</definedName>
    <definedName name="UAcct390Sgp">[1]FuncStudy!$Y$1491</definedName>
    <definedName name="UAcct390Sgu">[1]FuncStudy!$Y$1492</definedName>
    <definedName name="UAcct390Sop">[1]FuncStudy!$Y$1494</definedName>
    <definedName name="UAcct390Sou">[1]FuncStudy!$Y$1495</definedName>
    <definedName name="UAcct391Cn">[1]FuncStudy!$Y$1502</definedName>
    <definedName name="UAcct391S">[1]FuncStudy!$Y$1499</definedName>
    <definedName name="UAcct391Se">[1]FuncStudy!$Y$1504</definedName>
    <definedName name="UAcct391Sg">[1]FuncStudy!$Y$1503</definedName>
    <definedName name="UAcct391Sgp">[1]FuncStudy!$Y$1500</definedName>
    <definedName name="UAcct391Sgu">[1]FuncStudy!$Y$1501</definedName>
    <definedName name="UAcct391So">[1]FuncStudy!$Y$1505</definedName>
    <definedName name="uacct391ssgch">[1]FuncStudy!$Y$1506</definedName>
    <definedName name="UACCT391SSGCT">[1]FuncStudy!$Y$1507</definedName>
    <definedName name="UAcct392Cn">[1]FuncStudy!$Y$1514</definedName>
    <definedName name="UAcct392L">[1]FuncStudy!$Y$1612</definedName>
    <definedName name="UACCT392LRCL">[1]FuncStudy!$F$1615</definedName>
    <definedName name="UAcct392S">[1]FuncStudy!$Y$1511</definedName>
    <definedName name="UAcct392Se">[1]FuncStudy!$Y$1516</definedName>
    <definedName name="UAcct392Sg">[1]FuncStudy!$Y$1513</definedName>
    <definedName name="UAcct392Sgp">[1]FuncStudy!$Y$1517</definedName>
    <definedName name="UAcct392Sgu">[1]FuncStudy!$Y$1515</definedName>
    <definedName name="UAcct392So">[1]FuncStudy!$Y$1512</definedName>
    <definedName name="uacct392ssgch">[1]FuncStudy!$Y$1518</definedName>
    <definedName name="uacct392ssgct">[1]FuncStudy!$Y$1519</definedName>
    <definedName name="UAcct393S">[1]FuncStudy!$Y$1523</definedName>
    <definedName name="UAcct393Sg">[1]FuncStudy!$Y$1527</definedName>
    <definedName name="UAcct393Sgp">[1]FuncStudy!$Y$1524</definedName>
    <definedName name="UAcct393Sgu">[1]FuncStudy!$Y$1525</definedName>
    <definedName name="UAcct393So">[1]FuncStudy!$Y$1526</definedName>
    <definedName name="uacct393ssgct">[1]FuncStudy!$Y$1528</definedName>
    <definedName name="UAcct394S">[1]FuncStudy!$Y$1532</definedName>
    <definedName name="UAcct394Se">[1]FuncStudy!$Y$1536</definedName>
    <definedName name="UAcct394Sg">[1]FuncStudy!$Y$1537</definedName>
    <definedName name="UAcct394Sgp">[1]FuncStudy!$Y$1533</definedName>
    <definedName name="UAcct394Sgu">[1]FuncStudy!$Y$1534</definedName>
    <definedName name="UAcct394So">[1]FuncStudy!$Y$1535</definedName>
    <definedName name="UACCT394SSGCH">[1]FuncStudy!$Y$1538</definedName>
    <definedName name="UACCT394SSGCT">[1]FuncStudy!$Y$1539</definedName>
    <definedName name="UAcct395S">[1]FuncStudy!$Y$1543</definedName>
    <definedName name="UAcct395Se">[1]FuncStudy!$Y$1547</definedName>
    <definedName name="UAcct395Sg">[1]FuncStudy!$Y$1548</definedName>
    <definedName name="UAcct395Sgp">[1]FuncStudy!$Y$1544</definedName>
    <definedName name="UAcct395Sgu">[1]FuncStudy!$Y$1545</definedName>
    <definedName name="UAcct395So">[1]FuncStudy!$Y$1546</definedName>
    <definedName name="UACCT395SSGCH">[1]FuncStudy!$Y$1549</definedName>
    <definedName name="UACCT395SSGCT">[1]FuncStudy!$Y$1550</definedName>
    <definedName name="UAcct396S">[1]FuncStudy!$Y$1554</definedName>
    <definedName name="UAcct396Se">[1]FuncStudy!$Y$1559</definedName>
    <definedName name="UAcct396Sg">[1]FuncStudy!$Y$1556</definedName>
    <definedName name="UAcct396Sgp">[1]FuncStudy!$Y$1555</definedName>
    <definedName name="UAcct396Sgu">[1]FuncStudy!$Y$1558</definedName>
    <definedName name="UAcct396So">[1]FuncStudy!$Y$1557</definedName>
    <definedName name="UACCT396SSGCH">[1]FuncStudy!$Y$1561</definedName>
    <definedName name="UACCT396SSGCT">[1]FuncStudy!$Y$1560</definedName>
    <definedName name="UAcct397Cn">[1]FuncStudy!$Y$1569</definedName>
    <definedName name="UAcct397S">[1]FuncStudy!$Y$1565</definedName>
    <definedName name="UAcct397Se">[1]FuncStudy!$Y$1571</definedName>
    <definedName name="UAcct397Sg">[1]FuncStudy!$Y$1570</definedName>
    <definedName name="UAcct397Sgp">[1]FuncStudy!$Y$1566</definedName>
    <definedName name="UAcct397Sgu">[1]FuncStudy!$Y$1567</definedName>
    <definedName name="UAcct397So">[1]FuncStudy!$Y$1568</definedName>
    <definedName name="UACCT397SSGCH">[1]FuncStudy!$Y$1572</definedName>
    <definedName name="UACCT397SSGCT">[1]FuncStudy!$Y$1573</definedName>
    <definedName name="UAcct398Cn">[1]FuncStudy!$Y$1580</definedName>
    <definedName name="UAcct398S">[1]FuncStudy!$Y$1577</definedName>
    <definedName name="UAcct398Se">[1]FuncStudy!$Y$1582</definedName>
    <definedName name="UAcct398Sg">[1]FuncStudy!$Y$1583</definedName>
    <definedName name="UAcct398Sgp">[1]FuncStudy!$Y$1578</definedName>
    <definedName name="UAcct398Sgu">[1]FuncStudy!$Y$1579</definedName>
    <definedName name="UAcct398So">[1]FuncStudy!$Y$1581</definedName>
    <definedName name="UACCT398SSGCT">[1]FuncStudy!$Y$1584</definedName>
    <definedName name="UAcct399">[1]FuncStudy!$Y$1591</definedName>
    <definedName name="UAcct399G">[1]FuncStudy!$Y$1632</definedName>
    <definedName name="UAcct399L">[1]FuncStudy!$Y$1595</definedName>
    <definedName name="UAcct399Lrcl">[1]FuncStudy!$Y$1597</definedName>
    <definedName name="UAcct403360">[1]FuncStudy!$Y$809</definedName>
    <definedName name="UAcct403361">[1]FuncStudy!$Y$810</definedName>
    <definedName name="UAcct403362">[1]FuncStudy!$Y$811</definedName>
    <definedName name="UAcct403364">[1]FuncStudy!$Y$812</definedName>
    <definedName name="UAcct403365">[1]FuncStudy!$Y$813</definedName>
    <definedName name="UAcct403366">[1]FuncStudy!$Y$814</definedName>
    <definedName name="UAcct403367">[1]FuncStudy!$Y$815</definedName>
    <definedName name="UAcct403368">[1]FuncStudy!$Y$816</definedName>
    <definedName name="UAcct403369">[1]FuncStudy!$Y$817</definedName>
    <definedName name="UAcct403370">[1]FuncStudy!$Y$818</definedName>
    <definedName name="UAcct403371">[1]FuncStudy!$Y$819</definedName>
    <definedName name="UAcct403372">[1]FuncStudy!$Y$820</definedName>
    <definedName name="UAcct403373">[1]FuncStudy!$Y$821</definedName>
    <definedName name="UAcct403Ep">[1]FuncStudy!$Y$847</definedName>
    <definedName name="UAcct403Gpcn">[1]FuncStudy!$Y$829</definedName>
    <definedName name="UAcct403Gps">[1]FuncStudy!$Y$825</definedName>
    <definedName name="UAcct403Gpseu">[1]FuncStudy!$Y$828</definedName>
    <definedName name="UAcct403Gpsg">[1]FuncStudy!$Y$830</definedName>
    <definedName name="UAcct403Gpsgp">[1]FuncStudy!$Y$826</definedName>
    <definedName name="UAcct403Gpsgu">[1]FuncStudy!$Y$827</definedName>
    <definedName name="UAcct403Gpso">[1]FuncStudy!$Y$831</definedName>
    <definedName name="uacct403gpssgch">[1]FuncStudy!$Y$833</definedName>
    <definedName name="UACCT403GPSSGCT">[1]FuncStudy!$Y$832</definedName>
    <definedName name="UAcct403Gv0">[1]FuncStudy!$Y$838</definedName>
    <definedName name="UAcct403Hp">[1]FuncStudy!$Y$793</definedName>
    <definedName name="UAcct403Mp">[1]FuncStudy!$Y$842</definedName>
    <definedName name="UAcct403Np">[1]FuncStudy!$Y$788</definedName>
    <definedName name="UAcct403Op">[1]FuncStudy!$Y$800</definedName>
    <definedName name="UAcct403Opsgu">[1]FuncStudy!$Y$797</definedName>
    <definedName name="uacct403opssgct">[1]FuncStudy!$Y$798</definedName>
    <definedName name="uacct403sgw">[1]FuncStudy!$Y$799</definedName>
    <definedName name="uacct403spdgp">[1]FuncStudy!$Y$780</definedName>
    <definedName name="uacct403spdgu">[1]FuncStudy!$Y$781</definedName>
    <definedName name="uacct403spsg">[1]FuncStudy!$Y$782</definedName>
    <definedName name="uacct403ssgch">[1]FuncStudy!$Y$783</definedName>
    <definedName name="UAcct403Tp">[1]FuncStudy!$Y$806</definedName>
    <definedName name="UAcct404330">[1]FuncStudy!$Y$881</definedName>
    <definedName name="UAcct404Clg">[1]FuncStudy!$Y$858</definedName>
    <definedName name="UAcct404Clgsop">[1]FuncStudy!$Y$856</definedName>
    <definedName name="UAcct404Clgsou">[1]FuncStudy!$Y$854</definedName>
    <definedName name="UAcct404Cls">[1]FuncStudy!$Y$862</definedName>
    <definedName name="UAcct404Ipcn">[1]FuncStudy!$Y$868</definedName>
    <definedName name="UACCT404IPDGU">[1]FuncStudy!$Y$870</definedName>
    <definedName name="UAcct404Ips">[1]FuncStudy!$Y$865</definedName>
    <definedName name="UAcct404Ipse">[1]FuncStudy!$Y$866</definedName>
    <definedName name="UACCT404IPSGP">[1]FuncStudy!$Y$869</definedName>
    <definedName name="UAcct404Ipso">[1]FuncStudy!$Y$867</definedName>
    <definedName name="UACCT404IPSSGCH">[1]FuncStudy!$Y$871</definedName>
    <definedName name="UAcct404O">[1]FuncStudy!$Y$876</definedName>
    <definedName name="UAcct405">[1]FuncStudy!$Y$889</definedName>
    <definedName name="UAcct406">[1]FuncStudy!$Y$895</definedName>
    <definedName name="UAcct407">[1]FuncStudy!$Y$904</definedName>
    <definedName name="UAcct408">[1]FuncStudy!$Y$917</definedName>
    <definedName name="UAcct408S">[1]FuncStudy!$Y$909</definedName>
    <definedName name="UAcct40910FITOther">[1]FuncStudy!$Y$1136</definedName>
    <definedName name="UAcct40910FitPMI">[1]FuncStudy!$Y$1134</definedName>
    <definedName name="UAcct40910FITPTC">[1]FuncStudy!$Y$1135</definedName>
    <definedName name="UAcct40910FITSitus">[1]FuncStudy!$Y$1137</definedName>
    <definedName name="UAcct40911Dgu">[1]FuncStudy!$Y$1104</definedName>
    <definedName name="UAcct41010">[1]FuncStudy!$Y$978</definedName>
    <definedName name="UAcct41020">[1]FuncStudy!$Y$993</definedName>
    <definedName name="UAcct41111">[1]FuncStudy!$Y$1027</definedName>
    <definedName name="UAcct41120">[1]FuncStudy!$Y$1012</definedName>
    <definedName name="UAcct41140">[1]FuncStudy!$Y$922</definedName>
    <definedName name="UAcct41141">[1]FuncStudy!$Y$927</definedName>
    <definedName name="UAcct41160">[1]FuncStudy!$Y$178</definedName>
    <definedName name="UAcct41170">[1]FuncStudy!$Y$183</definedName>
    <definedName name="UAcct4118">[1]FuncStudy!$Y$187</definedName>
    <definedName name="UAcct41181">[1]FuncStudy!$Y$190</definedName>
    <definedName name="UAcct4194">[1]FuncStudy!$Y$194</definedName>
    <definedName name="UAcct419Doth">[1]FuncStudy!$Y$958</definedName>
    <definedName name="UAcct421">[1]FuncStudy!$Y$203</definedName>
    <definedName name="UAcct4311">[1]FuncStudy!$Y$210</definedName>
    <definedName name="UAcct442Se">[1]FuncStudy!$Y$100</definedName>
    <definedName name="UAcct442Sg">[1]FuncStudy!$Y$101</definedName>
    <definedName name="UAcct447">[1]FuncStudy!$Y$125</definedName>
    <definedName name="UAcct447S">[1]FuncStudy!$Y$121</definedName>
    <definedName name="UAcct447Se">[1]FuncStudy!$Y$124</definedName>
    <definedName name="UAcct448S">[1]FuncStudy!$Y$114</definedName>
    <definedName name="UAcct448So">[1]FuncStudy!$Y$115</definedName>
    <definedName name="UAcct449">[1]FuncStudy!$Y$130</definedName>
    <definedName name="UAcct450">[1]FuncStudy!$Y$141</definedName>
    <definedName name="UAcct450S">[1]FuncStudy!$Y$139</definedName>
    <definedName name="UAcct450So">[1]FuncStudy!$Y$140</definedName>
    <definedName name="UAcct451S">[1]FuncStudy!$Y$144</definedName>
    <definedName name="UAcct451Sg">[1]FuncStudy!$Y$145</definedName>
    <definedName name="UAcct451So">[1]FuncStudy!$Y$146</definedName>
    <definedName name="UAcct453">[1]FuncStudy!$Y$151</definedName>
    <definedName name="UAcct454">[1]FuncStudy!$Y$157</definedName>
    <definedName name="UAcct454S">[1]FuncStudy!$Y$154</definedName>
    <definedName name="UAcct454Sg">[1]FuncStudy!$Y$155</definedName>
    <definedName name="UAcct454So">[1]FuncStudy!$Y$156</definedName>
    <definedName name="UAcct456">[1]FuncStudy!$Y$165</definedName>
    <definedName name="UAcct456Cn">[1]FuncStudy!$Y$161</definedName>
    <definedName name="UAcct456S">[1]FuncStudy!$Y$160</definedName>
    <definedName name="UAcct456Se">[1]FuncStudy!$Y$162</definedName>
    <definedName name="UAcct500">[1]FuncStudy!$Y$226</definedName>
    <definedName name="UACCT500SSGCH">[1]FuncStudy!$Y$225</definedName>
    <definedName name="UAcct501">[1]FuncStudy!$Y$234</definedName>
    <definedName name="UAcct501Se">[1]FuncStudy!$Y$229</definedName>
    <definedName name="UACCT501SENNPC">[1]FuncStudy!$Y$230</definedName>
    <definedName name="uacct501ssech">[1]FuncStudy!$Y$233</definedName>
    <definedName name="UACCT501SSECHNNPC">[1]FuncStudy!$Y$232</definedName>
    <definedName name="uacct501ssect">[1]FuncStudy!$Y$231</definedName>
    <definedName name="UAcct502">[1]FuncStudy!$Y$239</definedName>
    <definedName name="uacct502snpps">[1]FuncStudy!$Y$237</definedName>
    <definedName name="uacct502ssgch">[1]FuncStudy!$Y$238</definedName>
    <definedName name="UAcct503">[1]FuncStudy!$Y$244</definedName>
    <definedName name="UAcct503Se">[1]FuncStudy!$Y$242</definedName>
    <definedName name="UACCT503SENNPC">[1]FuncStudy!$Y$243</definedName>
    <definedName name="UAcct505">[1]FuncStudy!$Y$249</definedName>
    <definedName name="uacct505snpps">[1]FuncStudy!$Y$247</definedName>
    <definedName name="uacct505ssgch">[1]FuncStudy!$Y$248</definedName>
    <definedName name="UAcct506">[1]FuncStudy!$Y$255</definedName>
    <definedName name="UAcct506Se">[1]FuncStudy!$Y$253</definedName>
    <definedName name="uacct506snpps">[1]FuncStudy!$Y$252</definedName>
    <definedName name="uacct506ssgch">[1]FuncStudy!$Y$254</definedName>
    <definedName name="UAcct507">[1]FuncStudy!$Y$260</definedName>
    <definedName name="uacct507ssgch">[1]FuncStudy!$Y$259</definedName>
    <definedName name="UAcct510">[1]FuncStudy!$Y$265</definedName>
    <definedName name="uacct510ssgch">[1]FuncStudy!$Y$264</definedName>
    <definedName name="UAcct511">[1]FuncStudy!$Y$270</definedName>
    <definedName name="uacct511ssgch">[1]FuncStudy!$Y$269</definedName>
    <definedName name="UAcct512">[1]FuncStudy!$Y$275</definedName>
    <definedName name="uacct512ssgch">[1]FuncStudy!$Y$274</definedName>
    <definedName name="UAcct513">[1]FuncStudy!$Y$280</definedName>
    <definedName name="uacct513ssgch">[1]FuncStudy!$Y$279</definedName>
    <definedName name="UAcct514">[1]FuncStudy!$Y$285</definedName>
    <definedName name="uacct514ssgch">[1]FuncStudy!$Y$284</definedName>
    <definedName name="UAcct517">[1]FuncStudy!$Y$291</definedName>
    <definedName name="UAcct518">[1]FuncStudy!$Y$295</definedName>
    <definedName name="UAcct519">[1]FuncStudy!$Y$300</definedName>
    <definedName name="UAcct520">[1]FuncStudy!$Y$304</definedName>
    <definedName name="UAcct523">[1]FuncStudy!$Y$308</definedName>
    <definedName name="UAcct524">[1]FuncStudy!$Y$312</definedName>
    <definedName name="UAcct528">[1]FuncStudy!$Y$316</definedName>
    <definedName name="UAcct529">[1]FuncStudy!$Y$320</definedName>
    <definedName name="UAcct530">[1]FuncStudy!$Y$324</definedName>
    <definedName name="UAcct531">[1]FuncStudy!$Y$328</definedName>
    <definedName name="UAcct532">[1]FuncStudy!$Y$332</definedName>
    <definedName name="UAcct535">[1]FuncStudy!$Y$339</definedName>
    <definedName name="UAcct536">[1]FuncStudy!$Y$343</definedName>
    <definedName name="UAcct537">[1]FuncStudy!$Y$347</definedName>
    <definedName name="UAcct538">[1]FuncStudy!$Y$351</definedName>
    <definedName name="UAcct539">[1]FuncStudy!$Y$355</definedName>
    <definedName name="UAcct540">[1]FuncStudy!$Y$359</definedName>
    <definedName name="UAcct541">[1]FuncStudy!$Y$363</definedName>
    <definedName name="UAcct542">[1]FuncStudy!$Y$367</definedName>
    <definedName name="UAcct543">[1]FuncStudy!$Y$371</definedName>
    <definedName name="UAcct544">[1]FuncStudy!$Y$375</definedName>
    <definedName name="UAcct545">[1]FuncStudy!$Y$379</definedName>
    <definedName name="UAcct546">[1]FuncStudy!$Y$386</definedName>
    <definedName name="UAcct547Se">[1]FuncStudy!$Y$389</definedName>
    <definedName name="UACCT547SSECT">[1]FuncStudy!$Y$390</definedName>
    <definedName name="UAcct548">[1]FuncStudy!$Y$396</definedName>
    <definedName name="uacct548ssgct">[1]FuncStudy!$Y$395</definedName>
    <definedName name="UAcct549">[1]FuncStudy!$Y$401</definedName>
    <definedName name="UAcct549sg">[1]FuncStudy!$Y$399</definedName>
    <definedName name="uacct550">[1]FuncStudy!$Y$407</definedName>
    <definedName name="UACCT550sg">[1]FuncStudy!$Y$405</definedName>
    <definedName name="UAcct551">[1]FuncStudy!$Y$411</definedName>
    <definedName name="UAcct552">[1]FuncStudy!$Y$416</definedName>
    <definedName name="UAcct553">[1]FuncStudy!$Y$423</definedName>
    <definedName name="UACCT553SSGCT">[1]FuncStudy!$Y$421</definedName>
    <definedName name="UAcct554">[1]FuncStudy!$Y$429</definedName>
    <definedName name="UAcct554SSCT">[1]FuncStudy!$Y$427</definedName>
    <definedName name="uacct555dgp">[1]FuncStudy!$Y$438</definedName>
    <definedName name="UAcct555Dgu">[1]FuncStudy!$Y$435</definedName>
    <definedName name="UAcct555S">[1]FuncStudy!$Y$434</definedName>
    <definedName name="UAcct555Se">[1]FuncStudy!$Y$436</definedName>
    <definedName name="uacct555ssgp">[1]FuncStudy!$Y$437</definedName>
    <definedName name="UAcct556">[1]FuncStudy!$Y$443</definedName>
    <definedName name="UAcct557">[1]FuncStudy!$Y$452</definedName>
    <definedName name="UACCT557SSGCT">[1]FuncStudy!$Y$450</definedName>
    <definedName name="UAcct560">[1]FuncStudy!$Y$477</definedName>
    <definedName name="UAcct561">[1]FuncStudy!$Y$481</definedName>
    <definedName name="UAcct562">[1]FuncStudy!$Y$485</definedName>
    <definedName name="UAcct563">[1]FuncStudy!$Y$489</definedName>
    <definedName name="UAcct564">[1]FuncStudy!$Y$493</definedName>
    <definedName name="UAcct565">[1]FuncStudy!$Y$498</definedName>
    <definedName name="UAcct565Se">[1]FuncStudy!$Y$497</definedName>
    <definedName name="UAcct566">[1]FuncStudy!$Y$502</definedName>
    <definedName name="UAcct567">[1]FuncStudy!$Y$506</definedName>
    <definedName name="UAcct568">[1]FuncStudy!$Y$510</definedName>
    <definedName name="UAcct569">[1]FuncStudy!$Y$514</definedName>
    <definedName name="UAcct570">[1]FuncStudy!$Y$518</definedName>
    <definedName name="UAcct571">[1]FuncStudy!$Y$522</definedName>
    <definedName name="UAcct572">[1]FuncStudy!$Y$526</definedName>
    <definedName name="UAcct573">[1]FuncStudy!$Y$530</definedName>
    <definedName name="UAcct580">[1]FuncStudy!$Y$537</definedName>
    <definedName name="UAcct581">[1]FuncStudy!$Y$542</definedName>
    <definedName name="UAcct582">[1]FuncStudy!$Y$547</definedName>
    <definedName name="UAcct583">[1]FuncStudy!$Y$552</definedName>
    <definedName name="UAcct584">[1]FuncStudy!$Y$557</definedName>
    <definedName name="UAcct585">[1]FuncStudy!$Y$562</definedName>
    <definedName name="UAcct586">[1]FuncStudy!$Y$567</definedName>
    <definedName name="UAcct587">[1]FuncStudy!$Y$572</definedName>
    <definedName name="UAcct588">[1]FuncStudy!$Y$577</definedName>
    <definedName name="UAcct589">[1]FuncStudy!$Y$582</definedName>
    <definedName name="UAcct590">[1]FuncStudy!$Y$587</definedName>
    <definedName name="UAcct591">[1]FuncStudy!$Y$592</definedName>
    <definedName name="UAcct592">[1]FuncStudy!$Y$597</definedName>
    <definedName name="UAcct593">[1]FuncStudy!$Y$602</definedName>
    <definedName name="UAcct594">[1]FuncStudy!$Y$607</definedName>
    <definedName name="UAcct595">[1]FuncStudy!$Y$612</definedName>
    <definedName name="UAcct596">[1]FuncStudy!$Y$617</definedName>
    <definedName name="UAcct597">[1]FuncStudy!$Y$622</definedName>
    <definedName name="UAcct598">[1]FuncStudy!$Y$627</definedName>
    <definedName name="UAcct901">[1]FuncStudy!$Y$634</definedName>
    <definedName name="UAcct902">[1]FuncStudy!$Y$639</definedName>
    <definedName name="UAcct903">[1]FuncStudy!$Y$644</definedName>
    <definedName name="UAcct904">[1]FuncStudy!$Y$650</definedName>
    <definedName name="UAcct905">[1]FuncStudy!$Y$655</definedName>
    <definedName name="UAcct907">[1]FuncStudy!$Y$662</definedName>
    <definedName name="UAcct908">[1]FuncStudy!$Y$667</definedName>
    <definedName name="UAcct909">[1]FuncStudy!$Y$672</definedName>
    <definedName name="UAcct910">[1]FuncStudy!$Y$677</definedName>
    <definedName name="UAcct911">[1]FuncStudy!$Y$684</definedName>
    <definedName name="UAcct912">[1]FuncStudy!$Y$689</definedName>
    <definedName name="UAcct913">[1]FuncStudy!$Y$694</definedName>
    <definedName name="UAcct916">[1]FuncStudy!$Y$699</definedName>
    <definedName name="UAcct920">[1]FuncStudy!$Y$708</definedName>
    <definedName name="UAcct920Cn">[1]FuncStudy!$Y$706</definedName>
    <definedName name="UAcct921">[1]FuncStudy!$Y$714</definedName>
    <definedName name="UAcct921Cn">[1]FuncStudy!$Y$712</definedName>
    <definedName name="UAcct923">[1]FuncStudy!$Y$720</definedName>
    <definedName name="UAcct923Cn">[1]FuncStudy!$Y$718</definedName>
    <definedName name="UAcct924S">[1]FuncStudy!$Y$723</definedName>
    <definedName name="UACCT924SG">[1]FuncStudy!$Y$724</definedName>
    <definedName name="UAcct924SO">[1]FuncStudy!$Y$725</definedName>
    <definedName name="UAcct925">[1]FuncStudy!$Y$730</definedName>
    <definedName name="UAcct926">[1]FuncStudy!$Y$736</definedName>
    <definedName name="UAcct927">[1]FuncStudy!$Y$741</definedName>
    <definedName name="UAcct928">[1]FuncStudy!$Y$748</definedName>
    <definedName name="UAcct928RE">[1]FuncStudy!$Y$750</definedName>
    <definedName name="UAcct929">[1]FuncStudy!$Y$755</definedName>
    <definedName name="UACCT930cn">[1]FuncStudy!$Y$759</definedName>
    <definedName name="UAcct930S">[1]FuncStudy!$Y$758</definedName>
    <definedName name="UAcct930So">[1]FuncStudy!$Y$760</definedName>
    <definedName name="UAcct931">[1]FuncStudy!$Y$766</definedName>
    <definedName name="UAcct935">[1]FuncStudy!$Y$772</definedName>
    <definedName name="UAcctAGA">[1]FuncStudy!$Y$133</definedName>
    <definedName name="UAcctd00">[1]FuncStudy!$Y$1472</definedName>
    <definedName name="UAcctdfad">[1]FuncStudy!$Y$215</definedName>
    <definedName name="UAcctdfap">[1]FuncStudy!$Y$213</definedName>
    <definedName name="UAcctdfat">[1]FuncStudy!$Y$214</definedName>
    <definedName name="UAcctds0">[1]FuncStudy!$Y$1476</definedName>
    <definedName name="UAcctfit">[1]FuncStudy!$Y$1143</definedName>
    <definedName name="UAcctg00">[1]FuncStudy!$Y$1624</definedName>
    <definedName name="UAccth00">[1]FuncStudy!$Y$1258</definedName>
    <definedName name="UAccti00">[1]FuncStudy!$Y$1666</definedName>
    <definedName name="UAcctn00">[1]FuncStudy!$Y$1214</definedName>
    <definedName name="UAccto00">[1]FuncStudy!$Y$1309</definedName>
    <definedName name="UAcctowc">[1]FuncStudy!$Y$1811</definedName>
    <definedName name="uacctowcssech">[1]FuncStudy!$Y$1810</definedName>
    <definedName name="UAccts00">[1]FuncStudy!$Y$1182</definedName>
    <definedName name="UAcctSchM">[1]FuncStudy!$Y$1121</definedName>
    <definedName name="UAcctt00">[1]FuncStudy!$Y$1377</definedName>
    <definedName name="UACT553SGW">[1]FuncStudy!$Y$422</definedName>
    <definedName name="USCHMAFS">[1]FuncStudy!$Y$1032</definedName>
    <definedName name="USCHMAFSE">[1]FuncStudy!$Y$1035</definedName>
    <definedName name="USCHMAFSG">[1]FuncStudy!$Y$1037</definedName>
    <definedName name="USCHMAFSNP">[1]FuncStudy!$Y$1033</definedName>
    <definedName name="USCHMAFSO">[1]FuncStudy!$Y$1034</definedName>
    <definedName name="USCHMAFTROJP">[1]FuncStudy!$Y$1036</definedName>
    <definedName name="USCHMAPBADDEBT">[1]FuncStudy!$Y$1046</definedName>
    <definedName name="USCHMAPS">[1]FuncStudy!$Y$1041</definedName>
    <definedName name="USCHMAPSE">[1]FuncStudy!$Y$1042</definedName>
    <definedName name="USCHMAPSG">[1]FuncStudy!$Y$1045</definedName>
    <definedName name="USCHMAPSNP">[1]FuncStudy!$Y$1043</definedName>
    <definedName name="USCHMAPSO">[1]FuncStudy!$Y$1044</definedName>
    <definedName name="USCHMATBADDEBT">[1]FuncStudy!$Y$1061</definedName>
    <definedName name="USCHMATCIAC">[1]FuncStudy!$Y$1052</definedName>
    <definedName name="USCHMATGPS">[1]FuncStudy!$Y$1058</definedName>
    <definedName name="USCHMATS">[1]FuncStudy!$Y$1050</definedName>
    <definedName name="USCHMATSCHMDEXP">[1]FuncStudy!$Y$1063</definedName>
    <definedName name="USCHMATSE">[1]FuncStudy!$Y$1056</definedName>
    <definedName name="USCHMATSG">[1]FuncStudy!$Y$1055</definedName>
    <definedName name="USCHMATSG2">[1]FuncStudy!$Y$1057</definedName>
    <definedName name="USCHMATSGCT">[1]FuncStudy!$Y$1051</definedName>
    <definedName name="USCHMATSNP">[1]FuncStudy!$Y$1053</definedName>
    <definedName name="USCHMATSNPD">[1]FuncStudy!$Y$1060</definedName>
    <definedName name="USCHMATSO">[1]FuncStudy!$Y$1059</definedName>
    <definedName name="USCHMATTAXDEPR">[1]FuncStudy!$Y$1062</definedName>
    <definedName name="USCHMATTROJD">[1]FuncStudy!$Y$1054</definedName>
    <definedName name="USCHMDFDGP">[1]FuncStudy!$Y$1070</definedName>
    <definedName name="USCHMDFDGU">[1]FuncStudy!$Y$1071</definedName>
    <definedName name="USCHMDFS">[1]FuncStudy!$Y$1069</definedName>
    <definedName name="USCHMDPIBT">[1]FuncStudy!$Y$1077</definedName>
    <definedName name="USCHMDPS">[1]FuncStudy!$Y$1074</definedName>
    <definedName name="USCHMDPSE">[1]FuncStudy!$Y$1075</definedName>
    <definedName name="USCHMDPSG">[1]FuncStudy!$Y$1078</definedName>
    <definedName name="USCHMDPSNP">[1]FuncStudy!$Y$1076</definedName>
    <definedName name="USCHMDPSO">[1]FuncStudy!$Y$1079</definedName>
    <definedName name="USCHMDTBADDEBT">[1]FuncStudy!$Y$1084</definedName>
    <definedName name="USCHMDTCN">[1]FuncStudy!$Y$1086</definedName>
    <definedName name="USCHMDTDGP">[1]FuncStudy!$Y$1088</definedName>
    <definedName name="USCHMDTGPS">[1]FuncStudy!$Y$1091</definedName>
    <definedName name="USCHMDTS">[1]FuncStudy!$Y$1083</definedName>
    <definedName name="USCHMDTSE">[1]FuncStudy!$Y$1089</definedName>
    <definedName name="USCHMDTSG">[1]FuncStudy!$Y$1090</definedName>
    <definedName name="USCHMDTSNP">[1]FuncStudy!$Y$1085</definedName>
    <definedName name="USCHMDTSNPD">[1]FuncStudy!$Y$1094</definedName>
    <definedName name="USCHMDTSO">[1]FuncStudy!$Y$1092</definedName>
    <definedName name="USCHMDTTAXDEPR">[1]FuncStudy!$Y$1093</definedName>
    <definedName name="USCHMDTTROJD">[1]FuncStudy!$Y$1087</definedName>
  </definedNames>
  <calcPr calcId="152511"/>
</workbook>
</file>

<file path=xl/calcChain.xml><?xml version="1.0" encoding="utf-8"?>
<calcChain xmlns="http://schemas.openxmlformats.org/spreadsheetml/2006/main">
  <c r="C111" i="5" l="1"/>
  <c r="D111" i="5"/>
  <c r="E111" i="5"/>
  <c r="F111" i="5"/>
  <c r="G111" i="5"/>
  <c r="H111" i="5"/>
  <c r="I111" i="5"/>
  <c r="I113" i="5" s="1"/>
  <c r="J111" i="5"/>
  <c r="J113" i="5" s="1"/>
  <c r="K111" i="5"/>
  <c r="L111" i="5"/>
  <c r="M111" i="5"/>
  <c r="N111" i="5"/>
  <c r="O111" i="5"/>
  <c r="C112" i="5"/>
  <c r="D112" i="5"/>
  <c r="E112" i="5"/>
  <c r="E113" i="5" s="1"/>
  <c r="F112" i="5"/>
  <c r="G112" i="5"/>
  <c r="H112" i="5"/>
  <c r="I112" i="5"/>
  <c r="J112" i="5"/>
  <c r="K112" i="5"/>
  <c r="L112" i="5"/>
  <c r="M112" i="5"/>
  <c r="M113" i="5" s="1"/>
  <c r="N112" i="5"/>
  <c r="O112" i="5"/>
  <c r="F113" i="5"/>
  <c r="N113" i="5"/>
  <c r="E114" i="5" l="1"/>
  <c r="M114" i="5"/>
  <c r="I114" i="5"/>
  <c r="H113" i="5"/>
  <c r="D113" i="5"/>
  <c r="N114" i="5"/>
  <c r="N117" i="5" s="1"/>
  <c r="J114" i="5"/>
  <c r="J119" i="5" s="1"/>
  <c r="F114" i="5"/>
  <c r="F117" i="5" s="1"/>
  <c r="O113" i="5"/>
  <c r="K113" i="5"/>
  <c r="G113" i="5"/>
  <c r="C113" i="5"/>
  <c r="C118" i="5" s="1"/>
  <c r="J116" i="5"/>
  <c r="J118" i="5"/>
  <c r="N119" i="5"/>
  <c r="N118" i="5"/>
  <c r="N116" i="5"/>
  <c r="F116" i="5"/>
  <c r="I118" i="5"/>
  <c r="H114" i="5"/>
  <c r="H118" i="5" s="1"/>
  <c r="D114" i="5"/>
  <c r="D118" i="5" s="1"/>
  <c r="M117" i="5"/>
  <c r="I117" i="5"/>
  <c r="E117" i="5"/>
  <c r="O114" i="5"/>
  <c r="K114" i="5"/>
  <c r="G114" i="5"/>
  <c r="C114" i="5"/>
  <c r="L113" i="5"/>
  <c r="M118" i="5"/>
  <c r="E118" i="5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T111" i="4"/>
  <c r="S111" i="4"/>
  <c r="R111" i="4"/>
  <c r="Q111" i="4"/>
  <c r="P111" i="4"/>
  <c r="O111" i="4"/>
  <c r="O113" i="4" s="1"/>
  <c r="N111" i="4"/>
  <c r="M111" i="4"/>
  <c r="L111" i="4"/>
  <c r="K111" i="4"/>
  <c r="J111" i="4"/>
  <c r="I111" i="4"/>
  <c r="H111" i="4"/>
  <c r="G111" i="4"/>
  <c r="G113" i="4" s="1"/>
  <c r="F111" i="4"/>
  <c r="E111" i="4"/>
  <c r="D111" i="4"/>
  <c r="C111" i="4"/>
  <c r="F118" i="5" l="1"/>
  <c r="I116" i="5"/>
  <c r="I119" i="5"/>
  <c r="F119" i="5"/>
  <c r="J117" i="5"/>
  <c r="M116" i="5"/>
  <c r="M119" i="5"/>
  <c r="E116" i="5"/>
  <c r="E119" i="5"/>
  <c r="G119" i="5"/>
  <c r="G116" i="5"/>
  <c r="G117" i="5"/>
  <c r="K117" i="5"/>
  <c r="K119" i="5"/>
  <c r="K116" i="5"/>
  <c r="O116" i="5"/>
  <c r="O119" i="5"/>
  <c r="O117" i="5"/>
  <c r="D117" i="5"/>
  <c r="D116" i="5"/>
  <c r="D119" i="5"/>
  <c r="G118" i="5"/>
  <c r="L114" i="5"/>
  <c r="C117" i="5"/>
  <c r="C119" i="5"/>
  <c r="C116" i="5"/>
  <c r="H117" i="5"/>
  <c r="H119" i="5"/>
  <c r="H116" i="5"/>
  <c r="O118" i="5"/>
  <c r="K118" i="5"/>
  <c r="D114" i="4"/>
  <c r="J113" i="4"/>
  <c r="J114" i="4" s="1"/>
  <c r="J119" i="4" s="1"/>
  <c r="R113" i="4"/>
  <c r="R114" i="4" s="1"/>
  <c r="G114" i="4"/>
  <c r="G119" i="4" s="1"/>
  <c r="O114" i="4"/>
  <c r="O119" i="4" s="1"/>
  <c r="O116" i="4"/>
  <c r="M114" i="4"/>
  <c r="M119" i="4" s="1"/>
  <c r="C113" i="4"/>
  <c r="K113" i="4"/>
  <c r="S113" i="4"/>
  <c r="F113" i="4"/>
  <c r="F114" i="4" s="1"/>
  <c r="N113" i="4"/>
  <c r="D113" i="4"/>
  <c r="H113" i="4"/>
  <c r="L113" i="4"/>
  <c r="P113" i="4"/>
  <c r="T113" i="4"/>
  <c r="T114" i="4" s="1"/>
  <c r="E113" i="4"/>
  <c r="I113" i="4"/>
  <c r="I114" i="4" s="1"/>
  <c r="I119" i="4" s="1"/>
  <c r="M113" i="4"/>
  <c r="Q113" i="4"/>
  <c r="G116" i="4" l="1"/>
  <c r="R119" i="4"/>
  <c r="R116" i="4"/>
  <c r="L117" i="5"/>
  <c r="L119" i="5"/>
  <c r="L116" i="5"/>
  <c r="L118" i="5"/>
  <c r="J116" i="4"/>
  <c r="J117" i="4"/>
  <c r="O117" i="4"/>
  <c r="E114" i="4"/>
  <c r="F119" i="4"/>
  <c r="F116" i="4"/>
  <c r="T119" i="4"/>
  <c r="T117" i="4"/>
  <c r="D119" i="4"/>
  <c r="D117" i="4"/>
  <c r="E6" i="1" s="1"/>
  <c r="F117" i="4"/>
  <c r="M117" i="4"/>
  <c r="L114" i="4"/>
  <c r="N114" i="4"/>
  <c r="O118" i="4"/>
  <c r="M116" i="4"/>
  <c r="M118" i="4"/>
  <c r="H114" i="4"/>
  <c r="F124" i="4"/>
  <c r="F118" i="4"/>
  <c r="F123" i="4"/>
  <c r="P114" i="4"/>
  <c r="Q114" i="4"/>
  <c r="R118" i="4"/>
  <c r="G118" i="4"/>
  <c r="G117" i="4"/>
  <c r="I116" i="4"/>
  <c r="I118" i="4"/>
  <c r="T118" i="4"/>
  <c r="D118" i="4"/>
  <c r="E7" i="1" s="1"/>
  <c r="R117" i="4"/>
  <c r="T116" i="4"/>
  <c r="D116" i="4"/>
  <c r="E5" i="1" s="1"/>
  <c r="I117" i="4"/>
  <c r="S114" i="4"/>
  <c r="S118" i="4" s="1"/>
  <c r="K114" i="4"/>
  <c r="K118" i="4" s="1"/>
  <c r="C114" i="4"/>
  <c r="J118" i="4"/>
  <c r="F122" i="4"/>
  <c r="Q119" i="4" l="1"/>
  <c r="Q117" i="4"/>
  <c r="Q116" i="4"/>
  <c r="E119" i="4"/>
  <c r="E116" i="4"/>
  <c r="F5" i="1" s="1"/>
  <c r="E117" i="4"/>
  <c r="F6" i="1" s="1"/>
  <c r="E118" i="4"/>
  <c r="F7" i="1" s="1"/>
  <c r="C119" i="4"/>
  <c r="C117" i="4"/>
  <c r="C116" i="4"/>
  <c r="P119" i="4"/>
  <c r="P116" i="4"/>
  <c r="P117" i="4"/>
  <c r="P123" i="4"/>
  <c r="P122" i="4"/>
  <c r="H119" i="4"/>
  <c r="H117" i="4"/>
  <c r="H116" i="4"/>
  <c r="C118" i="4"/>
  <c r="Q118" i="4"/>
  <c r="K119" i="4"/>
  <c r="K116" i="4"/>
  <c r="K117" i="4"/>
  <c r="H118" i="4"/>
  <c r="N119" i="4"/>
  <c r="N116" i="4"/>
  <c r="N117" i="4"/>
  <c r="N118" i="4"/>
  <c r="P118" i="4"/>
  <c r="S119" i="4"/>
  <c r="S117" i="4"/>
  <c r="S116" i="4"/>
  <c r="L119" i="4"/>
  <c r="L117" i="4"/>
  <c r="L116" i="4"/>
  <c r="L118" i="4"/>
  <c r="P124" i="4"/>
  <c r="C5" i="1" l="1"/>
  <c r="C6" i="1"/>
  <c r="C7" i="1"/>
</calcChain>
</file>

<file path=xl/sharedStrings.xml><?xml version="1.0" encoding="utf-8"?>
<sst xmlns="http://schemas.openxmlformats.org/spreadsheetml/2006/main" count="240" uniqueCount="70">
  <si>
    <t>Rocky Mountain Power</t>
  </si>
  <si>
    <t>Cost Of Service By Rate Schedule</t>
  </si>
  <si>
    <t>State of Utah</t>
  </si>
  <si>
    <t>2010 Protocol (Non Wgt)</t>
  </si>
  <si>
    <t>12 Months Ended Dec 2015</t>
  </si>
  <si>
    <t>Description</t>
  </si>
  <si>
    <t>Utah
Jurisdiction
Normalized</t>
  </si>
  <si>
    <t>Residential
Sch 1</t>
  </si>
  <si>
    <t>Residential
NEM
Sch 1-135</t>
  </si>
  <si>
    <t>General
Large Dist.
Sch 6</t>
  </si>
  <si>
    <t>General Large
Dist. NEM
Sch 6-135</t>
  </si>
  <si>
    <t>General
+1 MW
Sch 8</t>
  </si>
  <si>
    <t>General
+1 MW NEM
Sch 8-135</t>
  </si>
  <si>
    <t>Street &amp; Area
Lighting
Sch. 7,11,12</t>
  </si>
  <si>
    <t>General
Trans
Sch 9</t>
  </si>
  <si>
    <t>Irrigation
Sch 10</t>
  </si>
  <si>
    <t>Irrigation NEM
Sch 10-135</t>
  </si>
  <si>
    <t>Traffic
Signals
Sch 15</t>
  </si>
  <si>
    <t>Outdoor
Lighting
Sch 15</t>
  </si>
  <si>
    <t>General
Small Dist.
Sch 23</t>
  </si>
  <si>
    <t>General Small
Dist. NEM
Sch 23-135</t>
  </si>
  <si>
    <t>Industrial
Cust 1</t>
  </si>
  <si>
    <t>Industrial
Cust 2</t>
  </si>
  <si>
    <t>Aggregated
Industrial</t>
  </si>
  <si>
    <t>UNITS</t>
  </si>
  <si>
    <t>NCP kW</t>
  </si>
  <si>
    <t>Annual KWH</t>
  </si>
  <si>
    <t>Average Customers</t>
  </si>
  <si>
    <t>Load Factor</t>
  </si>
  <si>
    <t>CP Load Factor</t>
  </si>
  <si>
    <t>PTDRM TOTAL</t>
  </si>
  <si>
    <t>Revenue Requirement</t>
  </si>
  <si>
    <t>Per NCP kW</t>
  </si>
  <si>
    <t>Per KWH</t>
  </si>
  <si>
    <t>Per Customer</t>
  </si>
  <si>
    <t>PRODUCTION-TOTAL</t>
  </si>
  <si>
    <t>PRODUCTION-DEMAND</t>
  </si>
  <si>
    <t>PRODUCTION-ENERGY</t>
  </si>
  <si>
    <t>TRANSMISSION-TOTAL</t>
  </si>
  <si>
    <t>TRANSMISSION-DEMAND</t>
  </si>
  <si>
    <t>TRANSMISSION-ENERGY</t>
  </si>
  <si>
    <t>DISTRIBUTION-TOTAL</t>
  </si>
  <si>
    <t>DISTRIBUTION-SUBSTATION</t>
  </si>
  <si>
    <t>DISTRIBUTION- P &amp; C</t>
  </si>
  <si>
    <t>DISTRIBUTION-TRANSFORMER</t>
  </si>
  <si>
    <t>DISTRIBUTION-SERVICE</t>
  </si>
  <si>
    <t>DISTRIBUTION-METER</t>
  </si>
  <si>
    <t>RETAIL-TOTAL</t>
  </si>
  <si>
    <t>MISC - Total</t>
  </si>
  <si>
    <t>Demand-Related Cost of Service</t>
  </si>
  <si>
    <t>Energy-Related Cost of Service</t>
  </si>
  <si>
    <t>Customer-Related Cost of Service</t>
  </si>
  <si>
    <t>Total</t>
  </si>
  <si>
    <t>Demand-Related</t>
  </si>
  <si>
    <t>Energy-Related</t>
  </si>
  <si>
    <t>Customer-Related</t>
  </si>
  <si>
    <t>Combined 6</t>
  </si>
  <si>
    <t>Combined 23</t>
  </si>
  <si>
    <t>All</t>
  </si>
  <si>
    <t>Residential</t>
  </si>
  <si>
    <t>ACOS</t>
  </si>
  <si>
    <t>Non-NEM</t>
  </si>
  <si>
    <t>NEM</t>
  </si>
  <si>
    <t>ACOS Breakout</t>
  </si>
  <si>
    <t>Allocation</t>
  </si>
  <si>
    <t>Demand</t>
  </si>
  <si>
    <t>Energy</t>
  </si>
  <si>
    <t>Customer</t>
  </si>
  <si>
    <t>Unit Costs @ Target ROR</t>
  </si>
  <si>
    <t>7.56% = Earned Return on Rate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</si>
</sst>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000_);_(* \(#,##0.0000\);_(* &quot;-&quot;??_);_(@_)"/>
    <numFmt numFmtId="167" formatCode="0.0%"/>
    <numFmt numFmtId="168" formatCode="General_)"/>
    <numFmt numFmtId="169" formatCode="&quot;$&quot;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Swiss"/>
      <family val="2"/>
    </font>
    <font>
      <sz val="10"/>
      <name val="MS Sans Serif"/>
      <family val="2"/>
    </font>
    <font>
      <sz val="7"/>
      <name val="Arial"/>
      <family val="2"/>
    </font>
    <font>
      <sz val="12"/>
      <color indexed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sz val="10"/>
      <name val="SWISS"/>
    </font>
    <font>
      <sz val="12"/>
      <name val="Arial MT"/>
    </font>
    <font>
      <sz val="12"/>
      <name val="TimesNewRomanPS"/>
    </font>
    <font>
      <sz val="10"/>
      <name val="Courier"/>
      <family val="3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sz val="10"/>
      <name val="LinePrinte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Font="0" applyFill="0" applyBorder="0" applyAlignment="0" applyProtection="0">
      <alignment horizontal="left"/>
    </xf>
    <xf numFmtId="164" fontId="11" fillId="0" borderId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1" fontId="1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2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168" fontId="17" fillId="0" borderId="0"/>
    <xf numFmtId="0" fontId="9" fillId="0" borderId="0"/>
    <xf numFmtId="0" fontId="3" fillId="0" borderId="0">
      <alignment wrapText="1"/>
    </xf>
    <xf numFmtId="0" fontId="1" fillId="0" borderId="0"/>
    <xf numFmtId="0" fontId="13" fillId="0" borderId="0"/>
    <xf numFmtId="41" fontId="8" fillId="0" borderId="0" applyFont="0" applyFill="0" applyBorder="0" applyAlignment="0" applyProtection="0"/>
    <xf numFmtId="169" fontId="16" fillId="0" borderId="0"/>
    <xf numFmtId="0" fontId="18" fillId="0" borderId="0"/>
    <xf numFmtId="0" fontId="1" fillId="0" borderId="0"/>
    <xf numFmtId="0" fontId="13" fillId="0" borderId="0"/>
    <xf numFmtId="0" fontId="3" fillId="0" borderId="0"/>
    <xf numFmtId="0" fontId="1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20" fillId="2" borderId="0" applyNumberFormat="0" applyProtection="0">
      <alignment horizontal="left" vertical="center" indent="1"/>
    </xf>
    <xf numFmtId="4" fontId="21" fillId="0" borderId="0" applyNumberFormat="0" applyProtection="0">
      <alignment horizontal="left" vertical="center"/>
    </xf>
    <xf numFmtId="168" fontId="22" fillId="0" borderId="0">
      <alignment horizontal="left"/>
    </xf>
  </cellStyleXfs>
  <cellXfs count="66">
    <xf numFmtId="0" fontId="0" fillId="0" borderId="0" xfId="0"/>
    <xf numFmtId="1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37" fontId="2" fillId="0" borderId="0" xfId="0" applyNumberFormat="1" applyFont="1" applyFill="1" applyAlignment="1" applyProtection="1">
      <alignment horizontal="centerContinuous"/>
    </xf>
    <xf numFmtId="1" fontId="2" fillId="0" borderId="0" xfId="0" applyNumberFormat="1" applyFont="1" applyFill="1" applyAlignment="1">
      <alignment horizontal="centerContinuous"/>
    </xf>
    <xf numFmtId="1" fontId="2" fillId="0" borderId="0" xfId="0" applyNumberFormat="1" applyFont="1" applyFill="1" applyAlignment="1"/>
    <xf numFmtId="1" fontId="4" fillId="0" borderId="0" xfId="0" quotePrefix="1" applyNumberFormat="1" applyFont="1" applyFill="1" applyAlignment="1">
      <alignment horizontal="center"/>
    </xf>
    <xf numFmtId="37" fontId="2" fillId="0" borderId="0" xfId="0" applyNumberFormat="1" applyFont="1" applyFill="1" applyProtection="1"/>
    <xf numFmtId="37" fontId="2" fillId="0" borderId="0" xfId="0" applyNumberFormat="1" applyFont="1" applyFill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 applyProtection="1">
      <alignment horizontal="center" wrapText="1"/>
    </xf>
    <xf numFmtId="1" fontId="5" fillId="0" borderId="0" xfId="0" applyNumberFormat="1" applyFont="1" applyFill="1" applyAlignment="1">
      <alignment horizontal="centerContinuous"/>
    </xf>
    <xf numFmtId="164" fontId="2" fillId="0" borderId="0" xfId="3" applyNumberFormat="1" applyFont="1" applyFill="1" applyBorder="1"/>
    <xf numFmtId="1" fontId="6" fillId="0" borderId="0" xfId="0" applyNumberFormat="1" applyFont="1" applyFill="1" applyAlignment="1">
      <alignment horizontal="centerContinuous"/>
    </xf>
    <xf numFmtId="1" fontId="7" fillId="0" borderId="0" xfId="0" applyNumberFormat="1" applyFont="1" applyFill="1" applyBorder="1"/>
    <xf numFmtId="10" fontId="3" fillId="0" borderId="0" xfId="4" applyNumberFormat="1" applyFont="1" applyFill="1" applyAlignment="1">
      <alignment horizontal="right"/>
    </xf>
    <xf numFmtId="164" fontId="3" fillId="0" borderId="0" xfId="3" applyNumberFormat="1" applyFont="1" applyFill="1"/>
    <xf numFmtId="1" fontId="3" fillId="0" borderId="0" xfId="0" applyNumberFormat="1" applyFont="1" applyFill="1"/>
    <xf numFmtId="1" fontId="3" fillId="0" borderId="0" xfId="0" quotePrefix="1" applyNumberFormat="1" applyFont="1" applyFill="1" applyAlignment="1">
      <alignment horizontal="left"/>
    </xf>
    <xf numFmtId="9" fontId="3" fillId="0" borderId="0" xfId="4" applyFont="1" applyFill="1"/>
    <xf numFmtId="1" fontId="3" fillId="0" borderId="0" xfId="0" applyNumberFormat="1" applyFont="1" applyFill="1" applyAlignment="1">
      <alignment horizontal="left"/>
    </xf>
    <xf numFmtId="0" fontId="8" fillId="0" borderId="0" xfId="0" applyFont="1" applyFill="1"/>
    <xf numFmtId="9" fontId="3" fillId="0" borderId="0" xfId="4" applyFont="1" applyFill="1" applyBorder="1"/>
    <xf numFmtId="9" fontId="3" fillId="0" borderId="0" xfId="4" applyNumberFormat="1" applyFont="1" applyFill="1" applyBorder="1"/>
    <xf numFmtId="1" fontId="7" fillId="0" borderId="0" xfId="0" applyNumberFormat="1" applyFont="1" applyFill="1"/>
    <xf numFmtId="10" fontId="6" fillId="0" borderId="0" xfId="4" applyNumberFormat="1" applyFont="1" applyFill="1"/>
    <xf numFmtId="43" fontId="3" fillId="0" borderId="0" xfId="3" applyNumberFormat="1" applyFont="1" applyFill="1"/>
    <xf numFmtId="165" fontId="3" fillId="0" borderId="0" xfId="3" applyNumberFormat="1" applyFont="1" applyFill="1"/>
    <xf numFmtId="166" fontId="3" fillId="0" borderId="0" xfId="3" applyNumberFormat="1" applyFont="1" applyFill="1"/>
    <xf numFmtId="1" fontId="3" fillId="0" borderId="0" xfId="0" applyNumberFormat="1" applyFont="1" applyFill="1" applyBorder="1"/>
    <xf numFmtId="164" fontId="3" fillId="0" borderId="0" xfId="3" applyNumberFormat="1" applyFont="1" applyFill="1" applyBorder="1" applyAlignment="1">
      <alignment horizontal="center"/>
    </xf>
    <xf numFmtId="1" fontId="6" fillId="0" borderId="0" xfId="0" applyNumberFormat="1" applyFont="1" applyFill="1"/>
    <xf numFmtId="164" fontId="3" fillId="0" borderId="0" xfId="1" applyNumberFormat="1" applyFont="1" applyFill="1"/>
    <xf numFmtId="167" fontId="3" fillId="0" borderId="0" xfId="2" applyNumberFormat="1" applyFont="1" applyFill="1"/>
    <xf numFmtId="0" fontId="24" fillId="0" borderId="0" xfId="0" applyFont="1"/>
    <xf numFmtId="0" fontId="24" fillId="0" borderId="2" xfId="0" applyFont="1" applyBorder="1"/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4" fillId="0" borderId="5" xfId="0" applyFont="1" applyBorder="1"/>
    <xf numFmtId="0" fontId="23" fillId="0" borderId="0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/>
    <xf numFmtId="0" fontId="23" fillId="0" borderId="8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4" fillId="0" borderId="3" xfId="0" applyFont="1" applyBorder="1"/>
    <xf numFmtId="167" fontId="24" fillId="0" borderId="4" xfId="2" applyNumberFormat="1" applyFont="1" applyBorder="1" applyAlignment="1">
      <alignment horizontal="center"/>
    </xf>
    <xf numFmtId="0" fontId="24" fillId="0" borderId="0" xfId="0" applyFont="1" applyBorder="1"/>
    <xf numFmtId="167" fontId="24" fillId="0" borderId="6" xfId="2" applyNumberFormat="1" applyFont="1" applyBorder="1" applyAlignment="1">
      <alignment horizontal="center"/>
    </xf>
    <xf numFmtId="0" fontId="24" fillId="0" borderId="7" xfId="0" applyFont="1" applyBorder="1"/>
    <xf numFmtId="0" fontId="24" fillId="0" borderId="8" xfId="0" applyFont="1" applyBorder="1"/>
    <xf numFmtId="167" fontId="24" fillId="0" borderId="9" xfId="2" applyNumberFormat="1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167" fontId="24" fillId="0" borderId="10" xfId="2" applyNumberFormat="1" applyFont="1" applyBorder="1" applyAlignment="1">
      <alignment horizontal="center"/>
    </xf>
    <xf numFmtId="167" fontId="24" fillId="0" borderId="11" xfId="2" applyNumberFormat="1" applyFont="1" applyBorder="1" applyAlignment="1">
      <alignment horizontal="center"/>
    </xf>
    <xf numFmtId="167" fontId="24" fillId="0" borderId="12" xfId="2" applyNumberFormat="1" applyFont="1" applyBorder="1" applyAlignment="1">
      <alignment horizontal="center"/>
    </xf>
    <xf numFmtId="167" fontId="24" fillId="0" borderId="10" xfId="2" applyNumberFormat="1" applyFont="1" applyBorder="1"/>
    <xf numFmtId="167" fontId="24" fillId="0" borderId="11" xfId="2" applyNumberFormat="1" applyFont="1" applyBorder="1"/>
    <xf numFmtId="167" fontId="24" fillId="0" borderId="12" xfId="2" applyNumberFormat="1" applyFont="1" applyBorder="1"/>
    <xf numFmtId="0" fontId="24" fillId="3" borderId="0" xfId="0" applyFont="1" applyFill="1"/>
  </cellXfs>
  <cellStyles count="144">
    <cellStyle name="Comma" xfId="1" builtinId="3"/>
    <cellStyle name="Comma 11" xfId="3"/>
    <cellStyle name="Comma 19" xfId="5"/>
    <cellStyle name="Comma 2" xfId="6"/>
    <cellStyle name="Comma 2 10" xfId="7"/>
    <cellStyle name="Comma 2 11" xfId="8"/>
    <cellStyle name="Comma 2 12" xfId="9"/>
    <cellStyle name="Comma 2 13" xfId="10"/>
    <cellStyle name="Comma 2 14" xfId="11"/>
    <cellStyle name="Comma 2 15" xfId="12"/>
    <cellStyle name="Comma 2 16" xfId="13"/>
    <cellStyle name="Comma 2 17" xfId="14"/>
    <cellStyle name="Comma 2 18" xfId="15"/>
    <cellStyle name="Comma 2 19" xfId="16"/>
    <cellStyle name="Comma 2 2" xfId="17"/>
    <cellStyle name="Comma 2 20" xfId="18"/>
    <cellStyle name="Comma 2 21" xfId="19"/>
    <cellStyle name="Comma 2 3" xfId="20"/>
    <cellStyle name="Comma 2 4" xfId="21"/>
    <cellStyle name="Comma 2 5" xfId="22"/>
    <cellStyle name="Comma 2 6" xfId="23"/>
    <cellStyle name="Comma 2 7" xfId="24"/>
    <cellStyle name="Comma 2 8" xfId="25"/>
    <cellStyle name="Comma 2 9" xfId="26"/>
    <cellStyle name="Comma 21" xfId="27"/>
    <cellStyle name="Comma 22" xfId="28"/>
    <cellStyle name="Comma 3" xfId="29"/>
    <cellStyle name="Comma 4" xfId="30"/>
    <cellStyle name="Comma 5" xfId="31"/>
    <cellStyle name="Comma 6" xfId="32"/>
    <cellStyle name="Currency 2" xfId="33"/>
    <cellStyle name="Currency 2 10" xfId="34"/>
    <cellStyle name="Currency 2 11" xfId="35"/>
    <cellStyle name="Currency 2 12" xfId="36"/>
    <cellStyle name="Currency 2 13" xfId="37"/>
    <cellStyle name="Currency 2 14" xfId="38"/>
    <cellStyle name="Currency 2 15" xfId="39"/>
    <cellStyle name="Currency 2 16" xfId="40"/>
    <cellStyle name="Currency 2 17" xfId="41"/>
    <cellStyle name="Currency 2 18" xfId="42"/>
    <cellStyle name="Currency 2 19" xfId="43"/>
    <cellStyle name="Currency 2 2" xfId="44"/>
    <cellStyle name="Currency 2 20" xfId="45"/>
    <cellStyle name="Currency 2 21" xfId="46"/>
    <cellStyle name="Currency 2 3" xfId="47"/>
    <cellStyle name="Currency 2 4" xfId="48"/>
    <cellStyle name="Currency 2 5" xfId="49"/>
    <cellStyle name="Currency 2 6" xfId="50"/>
    <cellStyle name="Currency 2 7" xfId="51"/>
    <cellStyle name="Currency 2 8" xfId="52"/>
    <cellStyle name="Currency 2 9" xfId="53"/>
    <cellStyle name="Currency 3" xfId="54"/>
    <cellStyle name="General" xfId="55"/>
    <cellStyle name="nONE" xfId="56"/>
    <cellStyle name="Normal" xfId="0" builtinId="0"/>
    <cellStyle name="Normal 10" xfId="57"/>
    <cellStyle name="Normal 11" xfId="58"/>
    <cellStyle name="Normal 12" xfId="59"/>
    <cellStyle name="Normal 13" xfId="60"/>
    <cellStyle name="Normal 14" xfId="61"/>
    <cellStyle name="Normal 15" xfId="62"/>
    <cellStyle name="Normal 16" xfId="63"/>
    <cellStyle name="Normal 17" xfId="64"/>
    <cellStyle name="Normal 18" xfId="65"/>
    <cellStyle name="Normal 19" xfId="66"/>
    <cellStyle name="Normal 2" xfId="67"/>
    <cellStyle name="Normal 2 10" xfId="68"/>
    <cellStyle name="Normal 2 11" xfId="69"/>
    <cellStyle name="Normal 2 12" xfId="70"/>
    <cellStyle name="Normal 2 13" xfId="71"/>
    <cellStyle name="Normal 2 14" xfId="72"/>
    <cellStyle name="Normal 2 15" xfId="73"/>
    <cellStyle name="Normal 2 16" xfId="74"/>
    <cellStyle name="Normal 2 17" xfId="75"/>
    <cellStyle name="Normal 2 18" xfId="76"/>
    <cellStyle name="Normal 2 19" xfId="77"/>
    <cellStyle name="Normal 2 2" xfId="78"/>
    <cellStyle name="Normal 2 2 2" xfId="79"/>
    <cellStyle name="Normal 2 20" xfId="80"/>
    <cellStyle name="Normal 2 21" xfId="81"/>
    <cellStyle name="Normal 2 22" xfId="82"/>
    <cellStyle name="Normal 2 23" xfId="83"/>
    <cellStyle name="Normal 2 3" xfId="84"/>
    <cellStyle name="Normal 2 4" xfId="85"/>
    <cellStyle name="Normal 2 5" xfId="86"/>
    <cellStyle name="Normal 2 6" xfId="87"/>
    <cellStyle name="Normal 2 7" xfId="88"/>
    <cellStyle name="Normal 2 8" xfId="89"/>
    <cellStyle name="Normal 2 9" xfId="90"/>
    <cellStyle name="Normal 2_Book1" xfId="91"/>
    <cellStyle name="Normal 20" xfId="92"/>
    <cellStyle name="Normal 21" xfId="93"/>
    <cellStyle name="Normal 22" xfId="94"/>
    <cellStyle name="Normal 23" xfId="95"/>
    <cellStyle name="Normal 24" xfId="96"/>
    <cellStyle name="Normal 25" xfId="97"/>
    <cellStyle name="Normal 26" xfId="98"/>
    <cellStyle name="Normal 27" xfId="99"/>
    <cellStyle name="Normal 28" xfId="100"/>
    <cellStyle name="Normal 29" xfId="101"/>
    <cellStyle name="Normal 3" xfId="102"/>
    <cellStyle name="Normal 3 2" xfId="103"/>
    <cellStyle name="Normal 4" xfId="104"/>
    <cellStyle name="Normal 5" xfId="105"/>
    <cellStyle name="Normal 6" xfId="106"/>
    <cellStyle name="Normal 7" xfId="107"/>
    <cellStyle name="Normal 8" xfId="108"/>
    <cellStyle name="Normal 9" xfId="109"/>
    <cellStyle name="Percent" xfId="2" builtinId="5"/>
    <cellStyle name="Percent 10" xfId="4"/>
    <cellStyle name="Percent 13" xfId="110"/>
    <cellStyle name="Percent 19" xfId="111"/>
    <cellStyle name="Percent 2" xfId="112"/>
    <cellStyle name="Percent 2 10" xfId="113"/>
    <cellStyle name="Percent 2 11" xfId="114"/>
    <cellStyle name="Percent 2 12" xfId="115"/>
    <cellStyle name="Percent 2 13" xfId="116"/>
    <cellStyle name="Percent 2 14" xfId="117"/>
    <cellStyle name="Percent 2 15" xfId="118"/>
    <cellStyle name="Percent 2 16" xfId="119"/>
    <cellStyle name="Percent 2 17" xfId="120"/>
    <cellStyle name="Percent 2 18" xfId="121"/>
    <cellStyle name="Percent 2 19" xfId="122"/>
    <cellStyle name="Percent 2 2" xfId="123"/>
    <cellStyle name="Percent 2 20" xfId="124"/>
    <cellStyle name="Percent 2 21" xfId="125"/>
    <cellStyle name="Percent 2 3" xfId="126"/>
    <cellStyle name="Percent 2 4" xfId="127"/>
    <cellStyle name="Percent 2 5" xfId="128"/>
    <cellStyle name="Percent 2 6" xfId="129"/>
    <cellStyle name="Percent 2 7" xfId="130"/>
    <cellStyle name="Percent 2 8" xfId="131"/>
    <cellStyle name="Percent 2 9" xfId="132"/>
    <cellStyle name="Percent 22" xfId="133"/>
    <cellStyle name="Percent 3" xfId="134"/>
    <cellStyle name="Percent 4" xfId="135"/>
    <cellStyle name="Percent 5" xfId="136"/>
    <cellStyle name="Percent 6" xfId="137"/>
    <cellStyle name="Percent 7" xfId="138"/>
    <cellStyle name="Percent 8" xfId="139"/>
    <cellStyle name="Percent 9" xfId="140"/>
    <cellStyle name="SAPBEXchaText" xfId="141"/>
    <cellStyle name="SAPBEXtitle" xfId="142"/>
    <cellStyle name="TRANSMISSION RELIABILITY PORTION OF PROJECT" xfId="14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GULATN\COS\Utah%20GRC%202014%20(13-035-184)\Filed\Direct\Testimony%20and%20Exhibits\Workpapers\Tabs%204-5\COS%20UT%20June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  <row r="6">
          <cell r="C6" t="str">
            <v>12 Months Ended June 2015</v>
          </cell>
          <cell r="L6">
            <v>7.7163338949613164E-2</v>
          </cell>
        </row>
        <row r="9">
          <cell r="D9">
            <v>0.75</v>
          </cell>
        </row>
        <row r="10">
          <cell r="D10">
            <v>0.5</v>
          </cell>
        </row>
        <row r="11">
          <cell r="W11">
            <v>1</v>
          </cell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1">
          <cell r="H21">
            <v>0.61928320321157737</v>
          </cell>
        </row>
        <row r="23">
          <cell r="H23">
            <v>5.9853714578108992</v>
          </cell>
        </row>
        <row r="24">
          <cell r="D24">
            <v>0.3694468413935218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6029328450.2570658</v>
          </cell>
        </row>
        <row r="61">
          <cell r="H61">
            <v>6.9331348082225699E-2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I4">
            <v>0.75884936120426938</v>
          </cell>
        </row>
      </sheetData>
      <sheetData sheetId="19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9630562.6399999969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138750.15285704471</v>
          </cell>
        </row>
        <row r="133">
          <cell r="F133">
            <v>2965395.6200000006</v>
          </cell>
          <cell r="Y133">
            <v>81629.637528345425</v>
          </cell>
        </row>
        <row r="139">
          <cell r="F139">
            <v>3627201.35</v>
          </cell>
          <cell r="Y139">
            <v>0</v>
          </cell>
        </row>
        <row r="140">
          <cell r="Y140">
            <v>0</v>
          </cell>
        </row>
        <row r="141">
          <cell r="Y141">
            <v>0</v>
          </cell>
        </row>
        <row r="144">
          <cell r="F144">
            <v>3919411.11</v>
          </cell>
          <cell r="Y144">
            <v>0</v>
          </cell>
        </row>
        <row r="145">
          <cell r="Y145">
            <v>0</v>
          </cell>
        </row>
        <row r="146">
          <cell r="Y146">
            <v>0</v>
          </cell>
        </row>
        <row r="151">
          <cell r="Y151">
            <v>0</v>
          </cell>
        </row>
        <row r="154">
          <cell r="F154">
            <v>3278177.8899999997</v>
          </cell>
          <cell r="Y154">
            <v>100360.72989939996</v>
          </cell>
        </row>
        <row r="155">
          <cell r="Y155">
            <v>0</v>
          </cell>
        </row>
        <row r="156">
          <cell r="Y156">
            <v>12454.5460224292</v>
          </cell>
        </row>
        <row r="157">
          <cell r="Y157">
            <v>112815.27592182916</v>
          </cell>
        </row>
        <row r="160">
          <cell r="F160">
            <v>-359934.7</v>
          </cell>
          <cell r="Y160">
            <v>0</v>
          </cell>
        </row>
        <row r="161">
          <cell r="Y161">
            <v>0</v>
          </cell>
        </row>
        <row r="162">
          <cell r="Y162">
            <v>0</v>
          </cell>
        </row>
        <row r="165">
          <cell r="Y165">
            <v>0</v>
          </cell>
        </row>
        <row r="178">
          <cell r="Y178">
            <v>0</v>
          </cell>
        </row>
        <row r="183">
          <cell r="Y183">
            <v>0</v>
          </cell>
        </row>
        <row r="187">
          <cell r="Y187">
            <v>0</v>
          </cell>
        </row>
        <row r="190">
          <cell r="Y190">
            <v>0</v>
          </cell>
        </row>
        <row r="194">
          <cell r="Y194">
            <v>0</v>
          </cell>
        </row>
        <row r="203">
          <cell r="Y203">
            <v>-1637.3830614377405</v>
          </cell>
        </row>
        <row r="210">
          <cell r="Y210">
            <v>0</v>
          </cell>
        </row>
        <row r="215">
          <cell r="Y215">
            <v>0</v>
          </cell>
        </row>
        <row r="226">
          <cell r="Y226">
            <v>0</v>
          </cell>
        </row>
        <row r="234">
          <cell r="Y234">
            <v>0</v>
          </cell>
        </row>
        <row r="239">
          <cell r="Y239">
            <v>0</v>
          </cell>
        </row>
        <row r="244">
          <cell r="Y244">
            <v>0</v>
          </cell>
        </row>
        <row r="249">
          <cell r="Y249">
            <v>0</v>
          </cell>
        </row>
        <row r="255">
          <cell r="Y255">
            <v>0</v>
          </cell>
        </row>
        <row r="260">
          <cell r="Y260">
            <v>0</v>
          </cell>
        </row>
        <row r="265">
          <cell r="Y265">
            <v>0</v>
          </cell>
        </row>
        <row r="270">
          <cell r="Y270">
            <v>0</v>
          </cell>
        </row>
        <row r="275">
          <cell r="Y275">
            <v>0</v>
          </cell>
        </row>
        <row r="280">
          <cell r="Y280">
            <v>0</v>
          </cell>
        </row>
        <row r="285">
          <cell r="Y285">
            <v>0</v>
          </cell>
        </row>
        <row r="291">
          <cell r="Y291">
            <v>0</v>
          </cell>
        </row>
        <row r="295">
          <cell r="Y295">
            <v>0</v>
          </cell>
        </row>
        <row r="300">
          <cell r="Y300">
            <v>0</v>
          </cell>
        </row>
        <row r="304">
          <cell r="Y304">
            <v>0</v>
          </cell>
        </row>
        <row r="308">
          <cell r="Y308">
            <v>0</v>
          </cell>
        </row>
        <row r="312">
          <cell r="Y312">
            <v>0</v>
          </cell>
        </row>
        <row r="316">
          <cell r="Y316">
            <v>0</v>
          </cell>
        </row>
        <row r="320">
          <cell r="Y320">
            <v>0</v>
          </cell>
        </row>
        <row r="324">
          <cell r="Y324">
            <v>0</v>
          </cell>
        </row>
        <row r="328">
          <cell r="Y328">
            <v>0</v>
          </cell>
        </row>
        <row r="332">
          <cell r="Y332">
            <v>0</v>
          </cell>
        </row>
        <row r="339">
          <cell r="Y339">
            <v>0</v>
          </cell>
        </row>
        <row r="343">
          <cell r="Y343">
            <v>0</v>
          </cell>
        </row>
        <row r="347">
          <cell r="Y347">
            <v>0</v>
          </cell>
        </row>
        <row r="351">
          <cell r="Y351">
            <v>0</v>
          </cell>
        </row>
        <row r="355">
          <cell r="Y355">
            <v>0</v>
          </cell>
        </row>
        <row r="359">
          <cell r="Y359">
            <v>0</v>
          </cell>
        </row>
        <row r="363">
          <cell r="Y363">
            <v>0</v>
          </cell>
        </row>
        <row r="367">
          <cell r="Y367">
            <v>0</v>
          </cell>
        </row>
        <row r="371">
          <cell r="Y371">
            <v>0</v>
          </cell>
        </row>
        <row r="375">
          <cell r="Y375">
            <v>0</v>
          </cell>
        </row>
        <row r="379">
          <cell r="Y379">
            <v>0</v>
          </cell>
        </row>
        <row r="386">
          <cell r="Y386">
            <v>0</v>
          </cell>
        </row>
        <row r="396">
          <cell r="Y396">
            <v>0</v>
          </cell>
        </row>
        <row r="401">
          <cell r="Y401">
            <v>0</v>
          </cell>
        </row>
        <row r="411">
          <cell r="Y411">
            <v>0</v>
          </cell>
        </row>
        <row r="416">
          <cell r="Y416">
            <v>0</v>
          </cell>
        </row>
        <row r="423">
          <cell r="Y423">
            <v>0</v>
          </cell>
        </row>
        <row r="429">
          <cell r="Y429">
            <v>0</v>
          </cell>
        </row>
        <row r="443">
          <cell r="Y443">
            <v>0</v>
          </cell>
        </row>
        <row r="452">
          <cell r="Y452">
            <v>0</v>
          </cell>
        </row>
        <row r="477">
          <cell r="Y477">
            <v>0</v>
          </cell>
        </row>
        <row r="481">
          <cell r="Y481">
            <v>0</v>
          </cell>
        </row>
        <row r="485">
          <cell r="Y485">
            <v>0</v>
          </cell>
        </row>
        <row r="489">
          <cell r="Y489">
            <v>0</v>
          </cell>
        </row>
        <row r="493">
          <cell r="Y493">
            <v>0</v>
          </cell>
        </row>
        <row r="498">
          <cell r="Y498">
            <v>0</v>
          </cell>
        </row>
        <row r="502">
          <cell r="Y502">
            <v>0</v>
          </cell>
        </row>
        <row r="506">
          <cell r="Y506">
            <v>0</v>
          </cell>
        </row>
        <row r="510">
          <cell r="Y510">
            <v>0</v>
          </cell>
        </row>
        <row r="514">
          <cell r="Y514">
            <v>0</v>
          </cell>
        </row>
        <row r="518">
          <cell r="Y518">
            <v>0</v>
          </cell>
        </row>
        <row r="522">
          <cell r="Y522">
            <v>0</v>
          </cell>
        </row>
        <row r="526">
          <cell r="Y526">
            <v>0</v>
          </cell>
        </row>
        <row r="530">
          <cell r="Y530">
            <v>0</v>
          </cell>
        </row>
        <row r="537">
          <cell r="F537">
            <v>6256097.0513632614</v>
          </cell>
          <cell r="Y537">
            <v>191529.10167309464</v>
          </cell>
        </row>
        <row r="542">
          <cell r="F542">
            <v>6111198.2320531048</v>
          </cell>
          <cell r="Y542">
            <v>0</v>
          </cell>
        </row>
        <row r="547">
          <cell r="F547">
            <v>2003133.4985437111</v>
          </cell>
          <cell r="Y547">
            <v>0</v>
          </cell>
        </row>
        <row r="552">
          <cell r="F552">
            <v>2099126.5118953795</v>
          </cell>
          <cell r="Y552">
            <v>0</v>
          </cell>
        </row>
        <row r="557">
          <cell r="F557">
            <v>204.49477941176468</v>
          </cell>
          <cell r="Y557">
            <v>0</v>
          </cell>
        </row>
        <row r="562">
          <cell r="F562">
            <v>105758.51996148308</v>
          </cell>
          <cell r="Y562">
            <v>105758.51996148308</v>
          </cell>
        </row>
        <row r="567">
          <cell r="F567">
            <v>2043000.1419758545</v>
          </cell>
          <cell r="Y567">
            <v>2043000.1419758545</v>
          </cell>
        </row>
        <row r="572">
          <cell r="F572">
            <v>4590622.9736733176</v>
          </cell>
          <cell r="Y572">
            <v>0</v>
          </cell>
        </row>
        <row r="577">
          <cell r="F577">
            <v>2136807.17078616</v>
          </cell>
          <cell r="Y577">
            <v>0</v>
          </cell>
        </row>
        <row r="582">
          <cell r="F582">
            <v>516544.05262487609</v>
          </cell>
          <cell r="Y582">
            <v>0</v>
          </cell>
        </row>
        <row r="587">
          <cell r="F587">
            <v>2438817.6519004065</v>
          </cell>
          <cell r="Y587">
            <v>74663.891908643651</v>
          </cell>
        </row>
        <row r="592">
          <cell r="F592">
            <v>459889.44610836147</v>
          </cell>
          <cell r="Y592">
            <v>0</v>
          </cell>
        </row>
        <row r="597">
          <cell r="F597">
            <v>4307155.1114984062</v>
          </cell>
          <cell r="Y597">
            <v>0</v>
          </cell>
        </row>
        <row r="602">
          <cell r="F602">
            <v>32898593.738431547</v>
          </cell>
          <cell r="Y602">
            <v>0</v>
          </cell>
        </row>
        <row r="607">
          <cell r="F607">
            <v>11094059.496539401</v>
          </cell>
          <cell r="Y607">
            <v>0</v>
          </cell>
        </row>
        <row r="612">
          <cell r="F612">
            <v>478120.19101535663</v>
          </cell>
          <cell r="Y612">
            <v>0</v>
          </cell>
        </row>
        <row r="617">
          <cell r="F617">
            <v>1723289.564210675</v>
          </cell>
          <cell r="Y617">
            <v>0</v>
          </cell>
        </row>
        <row r="622">
          <cell r="F622">
            <v>3587122.325285356</v>
          </cell>
          <cell r="Y622">
            <v>3587122.325285356</v>
          </cell>
        </row>
        <row r="627">
          <cell r="F627">
            <v>1585177.2075296966</v>
          </cell>
          <cell r="Y627">
            <v>0</v>
          </cell>
        </row>
        <row r="634">
          <cell r="Y634">
            <v>0</v>
          </cell>
        </row>
        <row r="639">
          <cell r="Y639">
            <v>0</v>
          </cell>
        </row>
        <row r="644">
          <cell r="Y644">
            <v>0</v>
          </cell>
        </row>
        <row r="650">
          <cell r="Y650">
            <v>0</v>
          </cell>
        </row>
        <row r="655">
          <cell r="Y655">
            <v>0</v>
          </cell>
        </row>
        <row r="662">
          <cell r="Y662">
            <v>0</v>
          </cell>
        </row>
        <row r="667">
          <cell r="Y667">
            <v>0</v>
          </cell>
        </row>
        <row r="672">
          <cell r="Y672">
            <v>0</v>
          </cell>
        </row>
        <row r="677">
          <cell r="Y677">
            <v>0</v>
          </cell>
        </row>
        <row r="684">
          <cell r="Y684">
            <v>0</v>
          </cell>
        </row>
        <row r="689">
          <cell r="Y689">
            <v>0</v>
          </cell>
        </row>
        <row r="694">
          <cell r="Y694">
            <v>0</v>
          </cell>
        </row>
        <row r="699">
          <cell r="Y699">
            <v>0</v>
          </cell>
        </row>
        <row r="706">
          <cell r="Y706">
            <v>0</v>
          </cell>
        </row>
        <row r="708">
          <cell r="Y708">
            <v>264933.31762001041</v>
          </cell>
        </row>
        <row r="712">
          <cell r="Y712">
            <v>0</v>
          </cell>
        </row>
        <row r="714">
          <cell r="Y714">
            <v>-74438.355101894442</v>
          </cell>
        </row>
        <row r="718">
          <cell r="Y718">
            <v>0</v>
          </cell>
        </row>
        <row r="720">
          <cell r="Y720">
            <v>48924.288811244653</v>
          </cell>
        </row>
        <row r="723">
          <cell r="Y723">
            <v>17319.25577234563</v>
          </cell>
        </row>
        <row r="724">
          <cell r="Y724">
            <v>0</v>
          </cell>
        </row>
        <row r="725">
          <cell r="Y725">
            <v>23525.239979306065</v>
          </cell>
        </row>
        <row r="730">
          <cell r="Y730">
            <v>26603.944105628729</v>
          </cell>
        </row>
        <row r="736">
          <cell r="Y736">
            <v>0</v>
          </cell>
        </row>
        <row r="741">
          <cell r="Y741">
            <v>0</v>
          </cell>
        </row>
        <row r="748">
          <cell r="Y748">
            <v>0</v>
          </cell>
        </row>
        <row r="750">
          <cell r="F750">
            <v>0</v>
          </cell>
          <cell r="Y750">
            <v>0</v>
          </cell>
        </row>
        <row r="755">
          <cell r="Y755">
            <v>-50241.167012903235</v>
          </cell>
        </row>
        <row r="758">
          <cell r="Y758">
            <v>387.09043800535284</v>
          </cell>
        </row>
        <row r="759">
          <cell r="Y759">
            <v>0</v>
          </cell>
        </row>
        <row r="760">
          <cell r="Y760">
            <v>103319.31617814752</v>
          </cell>
        </row>
        <row r="766">
          <cell r="Y766">
            <v>20472.949395768432</v>
          </cell>
        </row>
        <row r="772">
          <cell r="Y772">
            <v>123640.90980848207</v>
          </cell>
        </row>
        <row r="788">
          <cell r="Y788">
            <v>0</v>
          </cell>
        </row>
        <row r="793">
          <cell r="Y793">
            <v>0</v>
          </cell>
        </row>
        <row r="800">
          <cell r="Y800">
            <v>0</v>
          </cell>
        </row>
        <row r="806">
          <cell r="Y806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0</v>
          </cell>
        </row>
        <row r="818">
          <cell r="Y818">
            <v>2585986.9117674245</v>
          </cell>
        </row>
        <row r="819">
          <cell r="Y819">
            <v>0</v>
          </cell>
        </row>
        <row r="820">
          <cell r="Y820">
            <v>0</v>
          </cell>
        </row>
        <row r="821">
          <cell r="Y821">
            <v>0</v>
          </cell>
        </row>
        <row r="825">
          <cell r="Y825">
            <v>101378.18731137572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0</v>
          </cell>
        </row>
        <row r="831">
          <cell r="Y831">
            <v>48315.801142157834</v>
          </cell>
        </row>
        <row r="832">
          <cell r="Y832">
            <v>0</v>
          </cell>
        </row>
        <row r="833">
          <cell r="Y833">
            <v>0</v>
          </cell>
        </row>
        <row r="838">
          <cell r="Y838">
            <v>0</v>
          </cell>
        </row>
        <row r="842">
          <cell r="Y842">
            <v>0</v>
          </cell>
        </row>
        <row r="847">
          <cell r="Y847">
            <v>0</v>
          </cell>
        </row>
        <row r="854">
          <cell r="Y854">
            <v>5320.5144981208578</v>
          </cell>
        </row>
        <row r="856">
          <cell r="Y856">
            <v>0</v>
          </cell>
        </row>
        <row r="858">
          <cell r="Y858">
            <v>5331.8000730260155</v>
          </cell>
        </row>
        <row r="862">
          <cell r="Y862">
            <v>0</v>
          </cell>
        </row>
        <row r="865">
          <cell r="Y865">
            <v>70415.675035952008</v>
          </cell>
        </row>
        <row r="866">
          <cell r="Y866">
            <v>0</v>
          </cell>
        </row>
        <row r="867">
          <cell r="Y867">
            <v>69453.648580397406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1">
          <cell r="Y871">
            <v>0</v>
          </cell>
        </row>
        <row r="881">
          <cell r="Y881">
            <v>0</v>
          </cell>
        </row>
        <row r="889">
          <cell r="Y889">
            <v>0</v>
          </cell>
        </row>
        <row r="895">
          <cell r="Y895">
            <v>0</v>
          </cell>
        </row>
        <row r="904">
          <cell r="Y904">
            <v>1433.6626398323929</v>
          </cell>
        </row>
        <row r="909">
          <cell r="Y909">
            <v>0</v>
          </cell>
        </row>
        <row r="917">
          <cell r="Y917">
            <v>492885.26393202448</v>
          </cell>
        </row>
        <row r="922">
          <cell r="Y922">
            <v>-32978.444834406</v>
          </cell>
        </row>
        <row r="927">
          <cell r="Y927">
            <v>0</v>
          </cell>
        </row>
        <row r="958">
          <cell r="Y958">
            <v>-176667.73045510752</v>
          </cell>
        </row>
        <row r="978">
          <cell r="Y978">
            <v>1197671.9296335254</v>
          </cell>
        </row>
        <row r="993">
          <cell r="Y993">
            <v>0</v>
          </cell>
        </row>
        <row r="1012">
          <cell r="Y1012">
            <v>-1326244.0524136247</v>
          </cell>
        </row>
        <row r="1027">
          <cell r="Y1027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4731.7046564776465</v>
          </cell>
        </row>
        <row r="1045">
          <cell r="Y1045">
            <v>0</v>
          </cell>
        </row>
        <row r="1046">
          <cell r="Y1046">
            <v>268.95572296435705</v>
          </cell>
        </row>
        <row r="1050">
          <cell r="Y1050">
            <v>-100471.74947007331</v>
          </cell>
        </row>
        <row r="1051">
          <cell r="Y1051">
            <v>0</v>
          </cell>
        </row>
        <row r="1052">
          <cell r="Y1052">
            <v>734698.67776491633</v>
          </cell>
        </row>
        <row r="1053">
          <cell r="Y1053">
            <v>587650.69815253001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83640.815246885992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2717293.9328011661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697.61290545217673</v>
          </cell>
        </row>
        <row r="1077">
          <cell r="Y1077">
            <v>-9.5857030517175999E-5</v>
          </cell>
        </row>
        <row r="1078">
          <cell r="Y1078">
            <v>0</v>
          </cell>
        </row>
        <row r="1079">
          <cell r="Y1079">
            <v>-3.5049157854569264E-3</v>
          </cell>
        </row>
        <row r="1083">
          <cell r="Y1083">
            <v>215659.6323491396</v>
          </cell>
        </row>
        <row r="1084">
          <cell r="Y1084">
            <v>0</v>
          </cell>
        </row>
        <row r="1085">
          <cell r="Y1085">
            <v>826029.55428400531</v>
          </cell>
        </row>
        <row r="1086">
          <cell r="Y1086">
            <v>0</v>
          </cell>
        </row>
        <row r="1087">
          <cell r="Y1087">
            <v>453.96795886126381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335682.91435014404</v>
          </cell>
        </row>
        <row r="1092">
          <cell r="Y1092">
            <v>53936.230855852235</v>
          </cell>
        </row>
        <row r="1093">
          <cell r="Y1093">
            <v>6867864.2226293916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-4272511.0968572069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143">
          <cell r="Y1143">
            <v>1206607.4007917291</v>
          </cell>
        </row>
        <row r="1152">
          <cell r="Y1152">
            <v>0</v>
          </cell>
        </row>
        <row r="1157">
          <cell r="Y1157">
            <v>0</v>
          </cell>
        </row>
        <row r="1162">
          <cell r="Y1162">
            <v>0</v>
          </cell>
        </row>
        <row r="1167">
          <cell r="Y1167">
            <v>0</v>
          </cell>
        </row>
        <row r="1172">
          <cell r="Y1172">
            <v>0</v>
          </cell>
        </row>
        <row r="1177">
          <cell r="Y1177">
            <v>0</v>
          </cell>
        </row>
        <row r="1182">
          <cell r="Y1182">
            <v>0</v>
          </cell>
        </row>
        <row r="1189">
          <cell r="Y1189">
            <v>0</v>
          </cell>
        </row>
        <row r="1193">
          <cell r="Y1193">
            <v>0</v>
          </cell>
        </row>
        <row r="1197">
          <cell r="Y1197">
            <v>0</v>
          </cell>
        </row>
        <row r="1201">
          <cell r="Y1201">
            <v>0</v>
          </cell>
        </row>
        <row r="1205">
          <cell r="Y1205">
            <v>0</v>
          </cell>
        </row>
        <row r="1209">
          <cell r="Y1209">
            <v>0</v>
          </cell>
        </row>
        <row r="1214">
          <cell r="Y1214">
            <v>0</v>
          </cell>
        </row>
        <row r="1222">
          <cell r="Y1222">
            <v>0</v>
          </cell>
        </row>
        <row r="1227">
          <cell r="Y1227">
            <v>0</v>
          </cell>
        </row>
        <row r="1232">
          <cell r="Y1232">
            <v>0</v>
          </cell>
        </row>
        <row r="1237">
          <cell r="Y1237">
            <v>0</v>
          </cell>
        </row>
        <row r="1242">
          <cell r="Y1242">
            <v>0</v>
          </cell>
        </row>
        <row r="1247">
          <cell r="Y1247">
            <v>0</v>
          </cell>
        </row>
        <row r="1252">
          <cell r="Y1252">
            <v>0</v>
          </cell>
        </row>
        <row r="1258">
          <cell r="Y1258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285">
          <cell r="Y1285">
            <v>0</v>
          </cell>
        </row>
        <row r="1292">
          <cell r="Y1292">
            <v>0</v>
          </cell>
        </row>
        <row r="1298">
          <cell r="Y1298">
            <v>0</v>
          </cell>
        </row>
        <row r="1304">
          <cell r="Y1304">
            <v>0</v>
          </cell>
        </row>
        <row r="1309">
          <cell r="Y1309">
            <v>0</v>
          </cell>
        </row>
        <row r="1316">
          <cell r="Y1316">
            <v>0</v>
          </cell>
        </row>
        <row r="1324">
          <cell r="F1324">
            <v>85569531.346058577</v>
          </cell>
          <cell r="Y1324">
            <v>0</v>
          </cell>
        </row>
        <row r="1331">
          <cell r="F1331">
            <v>71529686.13096413</v>
          </cell>
          <cell r="Y1331">
            <v>0</v>
          </cell>
        </row>
        <row r="1337">
          <cell r="F1337">
            <v>728756463.7260834</v>
          </cell>
          <cell r="Y1337">
            <v>0</v>
          </cell>
        </row>
        <row r="1343">
          <cell r="F1343">
            <v>422469372.97037697</v>
          </cell>
          <cell r="Y1343">
            <v>0</v>
          </cell>
        </row>
        <row r="1349">
          <cell r="F1349">
            <v>576063442.35809243</v>
          </cell>
          <cell r="Y1349">
            <v>0</v>
          </cell>
        </row>
        <row r="1355">
          <cell r="F1355">
            <v>388786973.08444273</v>
          </cell>
          <cell r="Y1355">
            <v>0</v>
          </cell>
        </row>
        <row r="1361">
          <cell r="F1361">
            <v>1406015.2819749713</v>
          </cell>
          <cell r="Y1361">
            <v>0</v>
          </cell>
        </row>
        <row r="1367">
          <cell r="F1367">
            <v>3191624.457660934</v>
          </cell>
          <cell r="Y1367">
            <v>0</v>
          </cell>
        </row>
        <row r="1373">
          <cell r="F1373">
            <v>4971299.8375081541</v>
          </cell>
          <cell r="Y1373">
            <v>0</v>
          </cell>
        </row>
        <row r="1377">
          <cell r="Y1377">
            <v>0</v>
          </cell>
        </row>
        <row r="1381">
          <cell r="F1381">
            <v>0</v>
          </cell>
        </row>
        <row r="1389">
          <cell r="F1389">
            <v>37492678.711491771</v>
          </cell>
          <cell r="Y1389">
            <v>0</v>
          </cell>
        </row>
        <row r="1395">
          <cell r="F1395">
            <v>47792824.068109125</v>
          </cell>
          <cell r="Y1395">
            <v>0</v>
          </cell>
        </row>
        <row r="1401">
          <cell r="F1401">
            <v>460967339.7220633</v>
          </cell>
          <cell r="Y1401">
            <v>0</v>
          </cell>
        </row>
        <row r="1408">
          <cell r="F1408">
            <v>347528243.70670736</v>
          </cell>
        </row>
        <row r="1415">
          <cell r="F1415">
            <v>227300937.27825716</v>
          </cell>
        </row>
        <row r="1422">
          <cell r="F1422">
            <v>180027445.5603523</v>
          </cell>
        </row>
        <row r="1429">
          <cell r="F1429">
            <v>492447044.19682282</v>
          </cell>
        </row>
        <row r="1435">
          <cell r="F1435">
            <v>461359804.94726652</v>
          </cell>
          <cell r="Y1435">
            <v>0</v>
          </cell>
        </row>
        <row r="1442">
          <cell r="F1442">
            <v>247394867.67844629</v>
          </cell>
          <cell r="Y1442">
            <v>0</v>
          </cell>
        </row>
        <row r="1448">
          <cell r="F1448">
            <v>77249232.033496663</v>
          </cell>
          <cell r="Y1448">
            <v>77249232.033496663</v>
          </cell>
        </row>
        <row r="1455">
          <cell r="F1455">
            <v>4572361.285618715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  <cell r="Y1461">
            <v>0</v>
          </cell>
        </row>
        <row r="1462">
          <cell r="F1462">
            <v>0</v>
          </cell>
        </row>
        <row r="1468">
          <cell r="F1468">
            <v>24417796.74786067</v>
          </cell>
          <cell r="Y1468">
            <v>0</v>
          </cell>
        </row>
        <row r="1472">
          <cell r="Y1472">
            <v>0</v>
          </cell>
        </row>
        <row r="1476">
          <cell r="Y1476">
            <v>0</v>
          </cell>
        </row>
        <row r="1482">
          <cell r="Y1482">
            <v>89033.635083553963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0</v>
          </cell>
        </row>
        <row r="1486">
          <cell r="Y1486">
            <v>19127.427097033778</v>
          </cell>
        </row>
        <row r="1490">
          <cell r="Y1490">
            <v>896616.98703105515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0</v>
          </cell>
        </row>
        <row r="1495">
          <cell r="Y1495">
            <v>334658.70887894294</v>
          </cell>
        </row>
        <row r="1499">
          <cell r="Y1499">
            <v>62205.397540413389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0</v>
          </cell>
        </row>
        <row r="1505">
          <cell r="Y1505">
            <v>201545.42452439727</v>
          </cell>
        </row>
        <row r="1506">
          <cell r="Y1506">
            <v>0</v>
          </cell>
        </row>
        <row r="1507">
          <cell r="Y1507">
            <v>0</v>
          </cell>
        </row>
        <row r="1511">
          <cell r="Y1511">
            <v>702139.19499056775</v>
          </cell>
        </row>
        <row r="1512">
          <cell r="Y1512">
            <v>23930.557036911185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19">
          <cell r="Y1519">
            <v>0</v>
          </cell>
        </row>
        <row r="1523">
          <cell r="Y1523">
            <v>74747.647884937338</v>
          </cell>
        </row>
        <row r="1524">
          <cell r="Y1524">
            <v>0</v>
          </cell>
        </row>
        <row r="1525">
          <cell r="Y1525">
            <v>0</v>
          </cell>
        </row>
        <row r="1526">
          <cell r="Y1526">
            <v>1089.2137487890557</v>
          </cell>
        </row>
        <row r="1527">
          <cell r="Y1527">
            <v>0</v>
          </cell>
        </row>
        <row r="1528">
          <cell r="Y1528">
            <v>0</v>
          </cell>
        </row>
        <row r="1532">
          <cell r="Y1532">
            <v>273738.21834887739</v>
          </cell>
        </row>
        <row r="1533">
          <cell r="Y1533">
            <v>0</v>
          </cell>
        </row>
        <row r="1534">
          <cell r="Y1534">
            <v>0</v>
          </cell>
        </row>
        <row r="1535">
          <cell r="Y1535">
            <v>12879.854617130264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39">
          <cell r="Y1539">
            <v>0</v>
          </cell>
        </row>
        <row r="1543">
          <cell r="Y1543">
            <v>166789.34321773169</v>
          </cell>
        </row>
        <row r="1544">
          <cell r="Y1544">
            <v>0</v>
          </cell>
        </row>
        <row r="1545">
          <cell r="Y1545">
            <v>0</v>
          </cell>
        </row>
        <row r="1546">
          <cell r="Y1546">
            <v>17800.458540464617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0">
          <cell r="Y1550">
            <v>0</v>
          </cell>
        </row>
        <row r="1554">
          <cell r="Y1554">
            <v>958236.37846582488</v>
          </cell>
        </row>
        <row r="1555">
          <cell r="Y1555">
            <v>0</v>
          </cell>
        </row>
        <row r="1556">
          <cell r="Y1556">
            <v>0</v>
          </cell>
        </row>
        <row r="1557">
          <cell r="Y1557">
            <v>4710.7965376336406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1">
          <cell r="Y1561">
            <v>0</v>
          </cell>
        </row>
        <row r="1565">
          <cell r="Y1565">
            <v>1297031.271214813</v>
          </cell>
        </row>
        <row r="1566">
          <cell r="Y1566">
            <v>0</v>
          </cell>
        </row>
        <row r="1567">
          <cell r="Y1567">
            <v>0</v>
          </cell>
        </row>
        <row r="1568">
          <cell r="Y1568">
            <v>210395.31426620562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3">
          <cell r="Y1573">
            <v>0</v>
          </cell>
        </row>
        <row r="1577">
          <cell r="Y1577">
            <v>18988.411173527951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0</v>
          </cell>
        </row>
        <row r="1581">
          <cell r="Y1581">
            <v>9975.281685582846</v>
          </cell>
        </row>
        <row r="1582">
          <cell r="Y1582">
            <v>0</v>
          </cell>
        </row>
        <row r="1583">
          <cell r="Y1583">
            <v>0</v>
          </cell>
        </row>
        <row r="1584">
          <cell r="Y1584">
            <v>0</v>
          </cell>
        </row>
        <row r="1591">
          <cell r="Y1591">
            <v>0</v>
          </cell>
        </row>
        <row r="1595">
          <cell r="Y1595">
            <v>0</v>
          </cell>
        </row>
        <row r="1597">
          <cell r="Y1597">
            <v>0</v>
          </cell>
        </row>
        <row r="1602">
          <cell r="Y1602">
            <v>233923.79569206614</v>
          </cell>
        </row>
        <row r="1603">
          <cell r="Y1603">
            <v>0</v>
          </cell>
        </row>
        <row r="1604">
          <cell r="Y1604">
            <v>23233.285125375172</v>
          </cell>
        </row>
        <row r="1612">
          <cell r="Y1612">
            <v>0</v>
          </cell>
        </row>
        <row r="1615">
          <cell r="F1615">
            <v>0</v>
          </cell>
        </row>
        <row r="1624">
          <cell r="Y1624">
            <v>19958.422072887028</v>
          </cell>
        </row>
        <row r="1632">
          <cell r="Y1632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39">
          <cell r="Y1639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5">
          <cell r="Y1645">
            <v>0</v>
          </cell>
        </row>
        <row r="1649">
          <cell r="Y1649">
            <v>46797.503955018146</v>
          </cell>
        </row>
        <row r="1650">
          <cell r="Y1650">
            <v>0</v>
          </cell>
        </row>
        <row r="1651">
          <cell r="Y1651">
            <v>1257522.8152706756</v>
          </cell>
        </row>
        <row r="1652">
          <cell r="Y1652">
            <v>0</v>
          </cell>
        </row>
        <row r="1653">
          <cell r="Y1653">
            <v>0</v>
          </cell>
        </row>
        <row r="1655">
          <cell r="Y1655">
            <v>0</v>
          </cell>
        </row>
        <row r="1666">
          <cell r="Y1666">
            <v>-662.55832646592307</v>
          </cell>
        </row>
        <row r="1674">
          <cell r="Y1674">
            <v>126748.78570137861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79">
          <cell r="Y1679">
            <v>0</v>
          </cell>
        </row>
        <row r="1686">
          <cell r="Y1686">
            <v>0</v>
          </cell>
        </row>
        <row r="1690">
          <cell r="Y1690">
            <v>0</v>
          </cell>
        </row>
        <row r="1695">
          <cell r="Y1695">
            <v>0</v>
          </cell>
        </row>
        <row r="1702">
          <cell r="Y1702">
            <v>0</v>
          </cell>
        </row>
        <row r="1710">
          <cell r="Y1710">
            <v>0</v>
          </cell>
        </row>
        <row r="1717">
          <cell r="Y1717">
            <v>0</v>
          </cell>
        </row>
        <row r="1725">
          <cell r="Y1725">
            <v>0</v>
          </cell>
        </row>
        <row r="1729">
          <cell r="Y1729">
            <v>0</v>
          </cell>
        </row>
        <row r="1733">
          <cell r="Y1733">
            <v>0</v>
          </cell>
        </row>
        <row r="1750">
          <cell r="Y1750">
            <v>0</v>
          </cell>
        </row>
        <row r="1751">
          <cell r="Y1751">
            <v>326413.26253198227</v>
          </cell>
        </row>
        <row r="1756">
          <cell r="Y1756">
            <v>0</v>
          </cell>
        </row>
        <row r="1761">
          <cell r="Y1761">
            <v>-436.94256924239335</v>
          </cell>
        </row>
        <row r="1769">
          <cell r="Y1769">
            <v>0</v>
          </cell>
        </row>
        <row r="1771">
          <cell r="Y1771">
            <v>64927.889389617223</v>
          </cell>
        </row>
        <row r="1779">
          <cell r="Y1779">
            <v>0</v>
          </cell>
        </row>
        <row r="1781">
          <cell r="Y1781">
            <v>926056.30533440481</v>
          </cell>
        </row>
        <row r="1789">
          <cell r="Y1789">
            <v>0</v>
          </cell>
        </row>
        <row r="1792">
          <cell r="Y1792">
            <v>572.24530709810028</v>
          </cell>
        </row>
        <row r="1810">
          <cell r="Y1810">
            <v>0</v>
          </cell>
        </row>
        <row r="1811">
          <cell r="Y1811">
            <v>84701.060188249583</v>
          </cell>
        </row>
        <row r="1825">
          <cell r="Y1825">
            <v>0</v>
          </cell>
        </row>
        <row r="1830">
          <cell r="Y1830">
            <v>0</v>
          </cell>
        </row>
        <row r="1835">
          <cell r="Y1835">
            <v>0</v>
          </cell>
        </row>
        <row r="1844">
          <cell r="Y1844">
            <v>0</v>
          </cell>
        </row>
        <row r="1848">
          <cell r="F1848">
            <v>0</v>
          </cell>
          <cell r="Y1848">
            <v>0</v>
          </cell>
        </row>
        <row r="1851">
          <cell r="F1851">
            <v>-14128344.699379824</v>
          </cell>
        </row>
        <row r="1852">
          <cell r="F1852">
            <v>-14128344.699379824</v>
          </cell>
          <cell r="Y1852">
            <v>-113692.18593519613</v>
          </cell>
        </row>
        <row r="1857">
          <cell r="F1857">
            <v>-1407040.38060816</v>
          </cell>
          <cell r="Y1857">
            <v>-11322.59298412036</v>
          </cell>
        </row>
        <row r="1861">
          <cell r="F1861">
            <v>-627455.69229318167</v>
          </cell>
          <cell r="Y1861">
            <v>0</v>
          </cell>
        </row>
        <row r="1865">
          <cell r="Y1865">
            <v>0</v>
          </cell>
        </row>
        <row r="1866">
          <cell r="F1866">
            <v>-785401.74153845687</v>
          </cell>
          <cell r="Y1866">
            <v>0</v>
          </cell>
        </row>
        <row r="1869">
          <cell r="F1869">
            <v>-2099103.0174970319</v>
          </cell>
        </row>
        <row r="1870">
          <cell r="F1870">
            <v>-2099103.0174970319</v>
          </cell>
          <cell r="Y1870">
            <v>0</v>
          </cell>
        </row>
        <row r="1878">
          <cell r="Y1878">
            <v>-110359.71644512851</v>
          </cell>
        </row>
        <row r="1882">
          <cell r="F1882">
            <v>-23868.33297788144</v>
          </cell>
          <cell r="Y1882">
            <v>0</v>
          </cell>
        </row>
        <row r="1889">
          <cell r="F1889">
            <v>-11241833.052997844</v>
          </cell>
          <cell r="Y1889">
            <v>-85576.788344633489</v>
          </cell>
        </row>
        <row r="1893">
          <cell r="Y1893">
            <v>0</v>
          </cell>
        </row>
        <row r="1894">
          <cell r="Y1894">
            <v>1217251.7361776016</v>
          </cell>
        </row>
        <row r="1896">
          <cell r="Y1896">
            <v>0</v>
          </cell>
        </row>
        <row r="1903">
          <cell r="Y1903">
            <v>0</v>
          </cell>
        </row>
        <row r="1904">
          <cell r="Y1904">
            <v>1217251.7361776016</v>
          </cell>
        </row>
        <row r="1910">
          <cell r="Y1910">
            <v>0</v>
          </cell>
        </row>
        <row r="1914">
          <cell r="F1914">
            <v>3.9580702381867585</v>
          </cell>
        </row>
        <row r="1916">
          <cell r="Y1916">
            <v>264609.0364710922</v>
          </cell>
        </row>
        <row r="1928">
          <cell r="Y1928">
            <v>-13786129.384899383</v>
          </cell>
        </row>
        <row r="1934">
          <cell r="Y1934">
            <v>-1827867.0216975494</v>
          </cell>
        </row>
        <row r="1941">
          <cell r="Y1941">
            <v>-1900003.5146291936</v>
          </cell>
        </row>
        <row r="1954">
          <cell r="Y1954">
            <v>-649.73292392779013</v>
          </cell>
        </row>
        <row r="1964">
          <cell r="Y1964">
            <v>0</v>
          </cell>
        </row>
        <row r="1970">
          <cell r="Y1970">
            <v>0</v>
          </cell>
        </row>
        <row r="1977">
          <cell r="Y1977">
            <v>0</v>
          </cell>
        </row>
        <row r="1985">
          <cell r="Y1985">
            <v>0</v>
          </cell>
        </row>
        <row r="1990">
          <cell r="Y1990">
            <v>0</v>
          </cell>
        </row>
        <row r="2004">
          <cell r="Y2004">
            <v>0</v>
          </cell>
        </row>
        <row r="2008">
          <cell r="Y2008">
            <v>0</v>
          </cell>
        </row>
        <row r="2012">
          <cell r="Y2012">
            <v>0</v>
          </cell>
        </row>
        <row r="2016">
          <cell r="Y2016">
            <v>0</v>
          </cell>
        </row>
        <row r="2020">
          <cell r="Y2020">
            <v>0</v>
          </cell>
        </row>
        <row r="2024">
          <cell r="Y2024">
            <v>0</v>
          </cell>
        </row>
        <row r="2028">
          <cell r="Y2028">
            <v>0</v>
          </cell>
        </row>
        <row r="2032">
          <cell r="Y2032">
            <v>0</v>
          </cell>
        </row>
        <row r="2036">
          <cell r="Y2036">
            <v>0</v>
          </cell>
        </row>
        <row r="2040">
          <cell r="Y2040">
            <v>0</v>
          </cell>
        </row>
        <row r="2044">
          <cell r="Y2044">
            <v>-27116856.64456293</v>
          </cell>
        </row>
        <row r="2048">
          <cell r="Y2048">
            <v>0</v>
          </cell>
        </row>
        <row r="2052">
          <cell r="Y2052">
            <v>0</v>
          </cell>
        </row>
        <row r="2056">
          <cell r="Y2056">
            <v>0</v>
          </cell>
        </row>
        <row r="2059">
          <cell r="F2059">
            <v>0</v>
          </cell>
        </row>
        <row r="2060">
          <cell r="Y2060">
            <v>0</v>
          </cell>
        </row>
        <row r="2063">
          <cell r="F2063">
            <v>0</v>
          </cell>
        </row>
        <row r="2064">
          <cell r="Y2064">
            <v>0</v>
          </cell>
        </row>
        <row r="2067">
          <cell r="F2067">
            <v>3030553.9546153801</v>
          </cell>
        </row>
        <row r="2068">
          <cell r="Y2068">
            <v>92779.774951356463</v>
          </cell>
        </row>
        <row r="2074">
          <cell r="Y2074">
            <v>-1501604.8655022571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0</v>
          </cell>
        </row>
        <row r="2078">
          <cell r="Y2078">
            <v>0</v>
          </cell>
        </row>
        <row r="2079">
          <cell r="Y2079">
            <v>-265619.23503894266</v>
          </cell>
        </row>
        <row r="2080">
          <cell r="Y2080">
            <v>0</v>
          </cell>
        </row>
        <row r="2081">
          <cell r="Y2081">
            <v>0</v>
          </cell>
        </row>
        <row r="2082">
          <cell r="Y2082">
            <v>0</v>
          </cell>
        </row>
        <row r="2094">
          <cell r="Y2094">
            <v>0</v>
          </cell>
        </row>
        <row r="2101">
          <cell r="Y2101">
            <v>0</v>
          </cell>
        </row>
        <row r="2109">
          <cell r="Y2109">
            <v>0</v>
          </cell>
        </row>
        <row r="2121">
          <cell r="Y2121">
            <v>0</v>
          </cell>
        </row>
        <row r="2126">
          <cell r="Y2126">
            <v>0</v>
          </cell>
        </row>
        <row r="2128">
          <cell r="Y2128">
            <v>-51825.063233324749</v>
          </cell>
        </row>
        <row r="2129">
          <cell r="Y2129">
            <v>0</v>
          </cell>
        </row>
        <row r="2130">
          <cell r="Y2130">
            <v>-52146.071073746993</v>
          </cell>
        </row>
        <row r="2136">
          <cell r="Y2136">
            <v>0</v>
          </cell>
        </row>
        <row r="2140">
          <cell r="Y2140">
            <v>-1344.551315976054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4">
          <cell r="Y2144">
            <v>0</v>
          </cell>
        </row>
        <row r="2145">
          <cell r="Y2145">
            <v>0</v>
          </cell>
        </row>
        <row r="2147">
          <cell r="Y2147">
            <v>0</v>
          </cell>
        </row>
        <row r="2148">
          <cell r="Y2148">
            <v>-980099.786721866</v>
          </cell>
        </row>
        <row r="2161">
          <cell r="Y2161">
            <v>0</v>
          </cell>
        </row>
      </sheetData>
      <sheetData sheetId="20"/>
      <sheetData sheetId="2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0.75884936120426938</v>
          </cell>
          <cell r="C11">
            <v>0.12466040993902058</v>
          </cell>
          <cell r="D11">
            <v>0.11649022885671019</v>
          </cell>
          <cell r="E11">
            <v>0.11383515972336802</v>
          </cell>
          <cell r="F11">
            <v>2.6550691333421641E-3</v>
          </cell>
          <cell r="G11">
            <v>0</v>
          </cell>
          <cell r="H11">
            <v>1.0000000000000002</v>
          </cell>
        </row>
        <row r="12">
          <cell r="A12" t="str">
            <v>BOOKDEPR</v>
          </cell>
          <cell r="B12">
            <v>0.53374186994749784</v>
          </cell>
          <cell r="C12">
            <v>0.16921138031832392</v>
          </cell>
          <cell r="D12">
            <v>0.29704674973417827</v>
          </cell>
          <cell r="E12">
            <v>0.29405102135674682</v>
          </cell>
          <cell r="F12">
            <v>2.9957283774314251E-3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0.73018613447568481</v>
          </cell>
          <cell r="C14">
            <v>0.11012530148573915</v>
          </cell>
          <cell r="D14">
            <v>0.15968856403857618</v>
          </cell>
          <cell r="E14">
            <v>0.12357544709325863</v>
          </cell>
          <cell r="F14">
            <v>2.9186172995961601E-2</v>
          </cell>
          <cell r="G14">
            <v>6.926943949355939E-3</v>
          </cell>
          <cell r="H14">
            <v>1.0000000000000002</v>
          </cell>
        </row>
        <row r="15">
          <cell r="A15" t="str">
            <v>DDS2</v>
          </cell>
          <cell r="B15">
            <v>0.8346114184848098</v>
          </cell>
          <cell r="C15">
            <v>1.0842843436198272E-2</v>
          </cell>
          <cell r="D15">
            <v>0.15454573807899197</v>
          </cell>
          <cell r="E15">
            <v>1.2266770728822238E-2</v>
          </cell>
          <cell r="F15">
            <v>0.20647002462443814</v>
          </cell>
          <cell r="G15">
            <v>-6.4191057274268409E-2</v>
          </cell>
          <cell r="H15">
            <v>1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0.12174462693738081</v>
          </cell>
          <cell r="C17">
            <v>4.0581542312460271E-2</v>
          </cell>
          <cell r="D17">
            <v>0.83767383075015889</v>
          </cell>
          <cell r="E17">
            <v>0.24348925387476161</v>
          </cell>
          <cell r="F17">
            <v>0</v>
          </cell>
          <cell r="G17">
            <v>0.59418457687539727</v>
          </cell>
          <cell r="H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</row>
        <row r="19">
          <cell r="A19" t="str">
            <v>DEFSG</v>
          </cell>
          <cell r="B19">
            <v>0.71880045322127173</v>
          </cell>
          <cell r="C19">
            <v>0.28119954677872822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0.53552737981222298</v>
          </cell>
          <cell r="C24">
            <v>0.46447262018777702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-0.47159685666273921</v>
          </cell>
          <cell r="C25">
            <v>0.53688879954812319</v>
          </cell>
          <cell r="D25">
            <v>0.93470805711462257</v>
          </cell>
          <cell r="E25">
            <v>0.90800813054687501</v>
          </cell>
          <cell r="F25">
            <v>-2.311457920506281E-2</v>
          </cell>
          <cell r="G25">
            <v>4.9814505772810339E-2</v>
          </cell>
          <cell r="H25">
            <v>1.0000000000000067</v>
          </cell>
        </row>
        <row r="26">
          <cell r="A26" t="str">
            <v>G</v>
          </cell>
          <cell r="B26">
            <v>0.22768115207366432</v>
          </cell>
          <cell r="C26">
            <v>0.31587318219250599</v>
          </cell>
          <cell r="D26">
            <v>0.45644566573382978</v>
          </cell>
          <cell r="E26">
            <v>0.43315507380497675</v>
          </cell>
          <cell r="F26">
            <v>2.3290591928853015E-2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0.50485130726490091</v>
          </cell>
          <cell r="C29">
            <v>0.2291041445041237</v>
          </cell>
          <cell r="D29">
            <v>0.26604454823097551</v>
          </cell>
          <cell r="E29">
            <v>0.2602402184286699</v>
          </cell>
          <cell r="F29">
            <v>5.8043298023055887E-3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0.49015193398945944</v>
          </cell>
          <cell r="C30">
            <v>0.50984806601054056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0.28515608665422792</v>
          </cell>
          <cell r="D31">
            <v>0.71484391334577224</v>
          </cell>
          <cell r="E31">
            <v>0.71484391334577224</v>
          </cell>
          <cell r="F31">
            <v>0</v>
          </cell>
          <cell r="G31">
            <v>0</v>
          </cell>
          <cell r="H31">
            <v>1.0000000000000002</v>
          </cell>
        </row>
        <row r="32">
          <cell r="A32" t="str">
            <v>I</v>
          </cell>
          <cell r="B32">
            <v>0.54555249756190904</v>
          </cell>
          <cell r="C32">
            <v>0.15558298746609936</v>
          </cell>
          <cell r="D32">
            <v>0.29886451497199151</v>
          </cell>
          <cell r="E32">
            <v>0.14049981933022609</v>
          </cell>
          <cell r="F32">
            <v>0.15836469564176545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0.10213800966678464</v>
          </cell>
          <cell r="C33">
            <v>0.327570722896947</v>
          </cell>
          <cell r="D33">
            <v>0.57029126743627201</v>
          </cell>
          <cell r="E33">
            <v>0.55400090292419113</v>
          </cell>
          <cell r="F33">
            <v>-1.4102844808895088E-2</v>
          </cell>
          <cell r="G33">
            <v>3.0393209320975983E-2</v>
          </cell>
          <cell r="H33">
            <v>1.0000000000000036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0.85170329991651883</v>
          </cell>
          <cell r="C36">
            <v>0.148296700083481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0.99999999999999978</v>
          </cell>
        </row>
        <row r="37">
          <cell r="A37" t="str">
            <v>I-SITUS</v>
          </cell>
          <cell r="B37">
            <v>1.7415216099955024E-2</v>
          </cell>
          <cell r="C37">
            <v>0.47614636955887957</v>
          </cell>
          <cell r="D37">
            <v>0.50643841434116554</v>
          </cell>
          <cell r="E37">
            <v>0.50643841434116554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LABOR</v>
          </cell>
          <cell r="B38">
            <v>0.44037754002527002</v>
          </cell>
          <cell r="C38">
            <v>7.3398818350960335E-2</v>
          </cell>
          <cell r="D38">
            <v>0.48622364162376963</v>
          </cell>
          <cell r="E38">
            <v>0.34017577812492666</v>
          </cell>
          <cell r="F38">
            <v>0.14604786349884299</v>
          </cell>
          <cell r="G38">
            <v>0</v>
          </cell>
          <cell r="H38">
            <v>0.99999999999999989</v>
          </cell>
        </row>
        <row r="39">
          <cell r="A39" t="str">
            <v>MSS</v>
          </cell>
          <cell r="B39">
            <v>0.87069451336117754</v>
          </cell>
          <cell r="C39">
            <v>6.6654622233269607E-3</v>
          </cell>
          <cell r="D39">
            <v>0.1226400244154955</v>
          </cell>
          <cell r="E39">
            <v>0.1226400244154955</v>
          </cell>
          <cell r="F39">
            <v>0</v>
          </cell>
          <cell r="G39">
            <v>0</v>
          </cell>
          <cell r="H39">
            <v>1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0.58084691832672641</v>
          </cell>
          <cell r="C42">
            <v>0.4191530816732737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0.58084691832672641</v>
          </cell>
          <cell r="C43">
            <v>0.4191530816732737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0.58084691832672641</v>
          </cell>
          <cell r="C45">
            <v>0.4191530816732737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0.58084691832672641</v>
          </cell>
          <cell r="C46">
            <v>0.4191530816732737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0.68465647608362934</v>
          </cell>
          <cell r="C50">
            <v>0.31534352391637066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0.50469449698517799</v>
          </cell>
          <cell r="C51">
            <v>0.23245546743512588</v>
          </cell>
          <cell r="D51">
            <v>0.26285003557969605</v>
          </cell>
          <cell r="E51">
            <v>0.26285003557969605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0.67532125625308936</v>
          </cell>
          <cell r="C52">
            <v>0.1467189426381478</v>
          </cell>
          <cell r="D52">
            <v>0.177959801108763</v>
          </cell>
          <cell r="E52">
            <v>0.15128231441287296</v>
          </cell>
          <cell r="F52">
            <v>1.9588617675693202E-2</v>
          </cell>
          <cell r="G52">
            <v>7.0888690201968314E-3</v>
          </cell>
          <cell r="H52">
            <v>1.0000000000000002</v>
          </cell>
        </row>
        <row r="53">
          <cell r="A53" t="str">
            <v>SCHMA</v>
          </cell>
          <cell r="B53">
            <v>0.50019169061738278</v>
          </cell>
          <cell r="C53">
            <v>0.20660637731119727</v>
          </cell>
          <cell r="D53">
            <v>0.29320193207141976</v>
          </cell>
          <cell r="E53">
            <v>0.28657683258736649</v>
          </cell>
          <cell r="F53">
            <v>4.3025863953297903E-3</v>
          </cell>
          <cell r="G53">
            <v>2.3225130887234717E-3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0.85743338393304669</v>
          </cell>
          <cell r="C55">
            <v>8.1043608414898827E-2</v>
          </cell>
          <cell r="D55">
            <v>6.1523007652054457E-2</v>
          </cell>
          <cell r="E55">
            <v>7.2449303239484397E-2</v>
          </cell>
          <cell r="F55">
            <v>-1.0926295587429942E-2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0.51990690392496175</v>
          </cell>
          <cell r="C56">
            <v>0.27023841979284263</v>
          </cell>
          <cell r="D56">
            <v>0.20985467628219567</v>
          </cell>
          <cell r="E56">
            <v>0.24458304593650496</v>
          </cell>
          <cell r="F56">
            <v>-3.4728369654309296E-2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0.50191537744245696</v>
          </cell>
          <cell r="C57">
            <v>0.2060005384785078</v>
          </cell>
          <cell r="D57">
            <v>0.29208408407903508</v>
          </cell>
          <cell r="E57">
            <v>0.285543669862722</v>
          </cell>
          <cell r="F57">
            <v>4.2291072249937096E-3</v>
          </cell>
          <cell r="G57">
            <v>2.3113069913193889E-3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1.1238395449561136</v>
          </cell>
          <cell r="C60">
            <v>0.16932247363149225</v>
          </cell>
          <cell r="D60">
            <v>-0.29316201858760549</v>
          </cell>
          <cell r="E60">
            <v>-0.40641528357948686</v>
          </cell>
          <cell r="F60">
            <v>2.1321586223432389E-4</v>
          </cell>
          <cell r="G60">
            <v>0.11304004912964703</v>
          </cell>
          <cell r="H60">
            <v>1.0000000000000004</v>
          </cell>
        </row>
        <row r="61">
          <cell r="A61" t="str">
            <v>SCHMAT-SNP</v>
          </cell>
          <cell r="B61">
            <v>0.50463302705541802</v>
          </cell>
          <cell r="C61">
            <v>0.23236052143558114</v>
          </cell>
          <cell r="D61">
            <v>0.26300645150900082</v>
          </cell>
          <cell r="E61">
            <v>0.26289518371096732</v>
          </cell>
          <cell r="F61">
            <v>1.1126779803350418E-4</v>
          </cell>
          <cell r="G61">
            <v>0</v>
          </cell>
          <cell r="H61">
            <v>0.99999999999999989</v>
          </cell>
        </row>
        <row r="62">
          <cell r="A62" t="str">
            <v>SCHMAT-SO</v>
          </cell>
          <cell r="B62">
            <v>0.49066957543131612</v>
          </cell>
          <cell r="C62">
            <v>0.19787440472070775</v>
          </cell>
          <cell r="D62">
            <v>0.31145601984797627</v>
          </cell>
          <cell r="E62">
            <v>0.27972574010067663</v>
          </cell>
          <cell r="F62">
            <v>3.1730279747299632E-2</v>
          </cell>
          <cell r="G62">
            <v>0</v>
          </cell>
          <cell r="H62">
            <v>1</v>
          </cell>
        </row>
        <row r="63">
          <cell r="A63" t="str">
            <v>SCHMD</v>
          </cell>
          <cell r="B63">
            <v>0.62396966569330425</v>
          </cell>
          <cell r="C63">
            <v>0.16992605881966094</v>
          </cell>
          <cell r="D63">
            <v>0.20610427548703444</v>
          </cell>
          <cell r="E63">
            <v>0.19299875075874562</v>
          </cell>
          <cell r="F63">
            <v>-6.6400927679848866E-4</v>
          </cell>
          <cell r="G63">
            <v>1.376953400508733E-2</v>
          </cell>
          <cell r="H63">
            <v>0.99999999999999967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0.92275013249319782</v>
          </cell>
          <cell r="C65">
            <v>0.11315372197803431</v>
          </cell>
          <cell r="D65">
            <v>-3.5903854471232066E-2</v>
          </cell>
          <cell r="E65">
            <v>2.3472705995517314E-2</v>
          </cell>
          <cell r="F65">
            <v>-5.9376560466749377E-2</v>
          </cell>
          <cell r="G65">
            <v>0</v>
          </cell>
          <cell r="H65">
            <v>1.0000000000000002</v>
          </cell>
        </row>
        <row r="66">
          <cell r="A66" t="str">
            <v>SCHMDP-SO</v>
          </cell>
          <cell r="B66">
            <v>0.44037754002527002</v>
          </cell>
          <cell r="C66">
            <v>7.3398818350960335E-2</v>
          </cell>
          <cell r="D66">
            <v>0.48622364162376963</v>
          </cell>
          <cell r="E66">
            <v>0.34017577812492666</v>
          </cell>
          <cell r="F66">
            <v>0.14604786349884299</v>
          </cell>
          <cell r="G66">
            <v>0</v>
          </cell>
          <cell r="H66">
            <v>0.99999999999999989</v>
          </cell>
        </row>
        <row r="67">
          <cell r="A67" t="str">
            <v>SCHMDT</v>
          </cell>
          <cell r="B67">
            <v>0.62385286660684491</v>
          </cell>
          <cell r="C67">
            <v>0.16994825222858853</v>
          </cell>
          <cell r="D67">
            <v>0.20619888116456625</v>
          </cell>
          <cell r="E67">
            <v>0.19306502178165247</v>
          </cell>
          <cell r="F67">
            <v>-6.4105740040531437E-4</v>
          </cell>
          <cell r="G67">
            <v>1.377491678331909E-2</v>
          </cell>
          <cell r="H67">
            <v>0.99999999999999978</v>
          </cell>
        </row>
        <row r="68">
          <cell r="A68" t="str">
            <v>SCHMDT-GPS</v>
          </cell>
          <cell r="B68">
            <v>0.50462876088753772</v>
          </cell>
          <cell r="C68">
            <v>0.23242416555019974</v>
          </cell>
          <cell r="D68">
            <v>0.26294707356226266</v>
          </cell>
          <cell r="E68">
            <v>0.26294707356226266</v>
          </cell>
          <cell r="F68">
            <v>0</v>
          </cell>
          <cell r="G68">
            <v>0</v>
          </cell>
          <cell r="H68">
            <v>0.99999999999999989</v>
          </cell>
        </row>
        <row r="69">
          <cell r="A69" t="str">
            <v>SCHMDT-SG</v>
          </cell>
          <cell r="B69">
            <v>0.99763248413758299</v>
          </cell>
          <cell r="C69">
            <v>2.3675158624169791E-3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-1.7836583322750756</v>
          </cell>
          <cell r="C70">
            <v>1.5792541031604099</v>
          </cell>
          <cell r="D70">
            <v>1.204404229114667</v>
          </cell>
          <cell r="E70">
            <v>1.7934989900253582</v>
          </cell>
          <cell r="F70">
            <v>3.790019146047309E-2</v>
          </cell>
          <cell r="G70">
            <v>-0.6269949523711642</v>
          </cell>
          <cell r="H70">
            <v>1.0000000000000018</v>
          </cell>
        </row>
        <row r="71">
          <cell r="A71" t="str">
            <v>SCHMDT-SNP</v>
          </cell>
          <cell r="B71">
            <v>0.50462876088753772</v>
          </cell>
          <cell r="C71">
            <v>0.23242416555019968</v>
          </cell>
          <cell r="D71">
            <v>0.26294707356226266</v>
          </cell>
          <cell r="E71">
            <v>0.26294707356226266</v>
          </cell>
          <cell r="F71">
            <v>0</v>
          </cell>
          <cell r="G71">
            <v>0</v>
          </cell>
          <cell r="H71">
            <v>0.99999999999999989</v>
          </cell>
        </row>
        <row r="72">
          <cell r="A72" t="str">
            <v>SCHMDT-SO</v>
          </cell>
          <cell r="B72">
            <v>0.50041867551388475</v>
          </cell>
          <cell r="C72">
            <v>-8.2407237908806129E-3</v>
          </cell>
          <cell r="D72">
            <v>0.50782204827699595</v>
          </cell>
          <cell r="E72">
            <v>0.21255653786767501</v>
          </cell>
          <cell r="F72">
            <v>0.29526551040932097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0.10213800966678424</v>
          </cell>
          <cell r="C73">
            <v>0.32757072289694572</v>
          </cell>
          <cell r="D73">
            <v>0.57029126743626979</v>
          </cell>
          <cell r="E73">
            <v>0.55400090292418891</v>
          </cell>
          <cell r="F73">
            <v>-1.4102844808895032E-2</v>
          </cell>
          <cell r="G73">
            <v>3.0393209320975865E-2</v>
          </cell>
          <cell r="H73">
            <v>0.99999999999999944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0.59356537084907768</v>
          </cell>
          <cell r="C75">
            <v>0.19147339699453164</v>
          </cell>
          <cell r="D75">
            <v>0.21496123215639068</v>
          </cell>
          <cell r="E75">
            <v>0.21079358449280244</v>
          </cell>
          <cell r="F75">
            <v>4.1676476635882408E-3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0.46919188519427402</v>
          </cell>
          <cell r="D76">
            <v>0.53080811480572609</v>
          </cell>
          <cell r="E76">
            <v>0.53080811480572609</v>
          </cell>
          <cell r="F76">
            <v>0</v>
          </cell>
          <cell r="G76">
            <v>0</v>
          </cell>
          <cell r="H76">
            <v>1</v>
          </cell>
        </row>
      </sheetData>
      <sheetData sheetId="22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0.18268684674707628</v>
          </cell>
          <cell r="C19">
            <v>0.50581044471036496</v>
          </cell>
          <cell r="D19">
            <v>0.18284238538999506</v>
          </cell>
          <cell r="E19">
            <v>3.0614790675499298E-2</v>
          </cell>
          <cell r="F19">
            <v>9.8045532477064393E-2</v>
          </cell>
          <cell r="G19">
            <v>1</v>
          </cell>
        </row>
        <row r="20">
          <cell r="A20" t="str">
            <v>PLNT2</v>
          </cell>
          <cell r="B20">
            <v>0.26534141675467854</v>
          </cell>
          <cell r="C20">
            <v>0.73465858324532152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0.10457961964205044</v>
          </cell>
          <cell r="C21">
            <v>0.79418924286808334</v>
          </cell>
          <cell r="D21">
            <v>7.9238258041000719E-3</v>
          </cell>
          <cell r="E21">
            <v>9.3307311685766156E-2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0.18268684674707625</v>
          </cell>
          <cell r="C22">
            <v>0.50581044471036496</v>
          </cell>
          <cell r="D22">
            <v>0.18284238538999503</v>
          </cell>
          <cell r="E22">
            <v>3.0614790675499298E-2</v>
          </cell>
          <cell r="F22">
            <v>9.8045532477064393E-2</v>
          </cell>
          <cell r="G22">
            <v>0.99999999999999989</v>
          </cell>
        </row>
        <row r="23">
          <cell r="A23" t="str">
            <v>GENL</v>
          </cell>
          <cell r="B23">
            <v>0.18268684674707628</v>
          </cell>
          <cell r="C23">
            <v>0.50581044471036496</v>
          </cell>
          <cell r="D23">
            <v>0.18284238538999509</v>
          </cell>
          <cell r="E23">
            <v>3.0614790675499302E-2</v>
          </cell>
          <cell r="F23">
            <v>9.8045532477064393E-2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0.22224532091478286</v>
          </cell>
          <cell r="C25">
            <v>0.4460491782490813</v>
          </cell>
          <cell r="D25">
            <v>0.20276731585728536</v>
          </cell>
          <cell r="E25">
            <v>2.7527402069996116E-2</v>
          </cell>
          <cell r="F25">
            <v>0.10141078290885472</v>
          </cell>
          <cell r="G25">
            <v>1.0000000000000004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0.3326987111381467</v>
          </cell>
          <cell r="G15">
            <v>0.27242544766697407</v>
          </cell>
          <cell r="H15">
            <v>9.0675928577715809E-2</v>
          </cell>
          <cell r="I15">
            <v>1.8684362776505573E-3</v>
          </cell>
          <cell r="J15">
            <v>0.18650401430639474</v>
          </cell>
          <cell r="K15">
            <v>7.2472094568056577E-3</v>
          </cell>
          <cell r="L15">
            <v>2.307928718690436E-4</v>
          </cell>
          <cell r="M15">
            <v>4.120737817295235E-4</v>
          </cell>
          <cell r="N15">
            <v>6.9577148653907128E-2</v>
          </cell>
          <cell r="O15">
            <v>1.9613209888220271E-2</v>
          </cell>
          <cell r="P15">
            <v>1.8747027380586489E-2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0.31495962923246512</v>
          </cell>
          <cell r="G16">
            <v>0.27282985635762064</v>
          </cell>
          <cell r="H16">
            <v>9.2925652239119777E-2</v>
          </cell>
          <cell r="I16">
            <v>2.5289636453796898E-3</v>
          </cell>
          <cell r="J16">
            <v>0.19713099616965074</v>
          </cell>
          <cell r="K16">
            <v>7.6829667824662336E-3</v>
          </cell>
          <cell r="L16">
            <v>2.4663343145647613E-4</v>
          </cell>
          <cell r="M16">
            <v>5.3805285634249671E-4</v>
          </cell>
          <cell r="N16">
            <v>6.7271116393956387E-2</v>
          </cell>
          <cell r="O16">
            <v>2.0767310131133213E-2</v>
          </cell>
          <cell r="P16">
            <v>2.3118822760409205E-2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0.35043779304382827</v>
          </cell>
          <cell r="G17">
            <v>0.27202103897632757</v>
          </cell>
          <cell r="H17">
            <v>8.8426204916311854E-2</v>
          </cell>
          <cell r="I17">
            <v>1.2079089099214246E-3</v>
          </cell>
          <cell r="J17">
            <v>0.17587703244313871</v>
          </cell>
          <cell r="K17">
            <v>6.8114521311450809E-3</v>
          </cell>
          <cell r="L17">
            <v>2.1495231228161113E-4</v>
          </cell>
          <cell r="M17">
            <v>2.8609470711655035E-4</v>
          </cell>
          <cell r="N17">
            <v>7.1883180913857869E-2</v>
          </cell>
          <cell r="O17">
            <v>1.845910964530733E-2</v>
          </cell>
          <cell r="P17">
            <v>1.4375232000763776E-2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F18">
            <v>0.48185384449784452</v>
          </cell>
          <cell r="G18">
            <v>0.31157440623203314</v>
          </cell>
          <cell r="H18">
            <v>9.8833884475618791E-2</v>
          </cell>
          <cell r="I18">
            <v>6.9917563780139515E-4</v>
          </cell>
          <cell r="J18">
            <v>0</v>
          </cell>
          <cell r="K18">
            <v>1.3505359359867476E-2</v>
          </cell>
          <cell r="L18">
            <v>2.1092886397717852E-4</v>
          </cell>
          <cell r="M18">
            <v>1.6090354124717585E-4</v>
          </cell>
          <cell r="N18">
            <v>9.3161497391610545E-2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F19">
            <v>0.58833266525621186</v>
          </cell>
          <cell r="G19">
            <v>0.25399798927437112</v>
          </cell>
          <cell r="H19">
            <v>6.0681542529829526E-2</v>
          </cell>
          <cell r="I19">
            <v>3.6442674445197687E-3</v>
          </cell>
          <cell r="J19">
            <v>0</v>
          </cell>
          <cell r="K19">
            <v>1.8740864572651769E-2</v>
          </cell>
          <cell r="L19">
            <v>1.1866486860554856E-4</v>
          </cell>
          <cell r="M19">
            <v>7.0168637588579729E-4</v>
          </cell>
          <cell r="N19">
            <v>7.3782319677924674E-2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F20">
            <v>0.88856570028351778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0.11143429971648222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F21">
            <v>0.27948146542110203</v>
          </cell>
          <cell r="G21">
            <v>0.27363867373891371</v>
          </cell>
          <cell r="H21">
            <v>9.7425099561927686E-2</v>
          </cell>
          <cell r="I21">
            <v>3.8500183808379551E-3</v>
          </cell>
          <cell r="J21">
            <v>0.2183849598961628</v>
          </cell>
          <cell r="K21">
            <v>8.5544814337873872E-3</v>
          </cell>
          <cell r="L21">
            <v>2.7831455063134108E-4</v>
          </cell>
          <cell r="M21">
            <v>7.9001100556844303E-4</v>
          </cell>
          <cell r="N21">
            <v>6.2659051874054919E-2</v>
          </cell>
          <cell r="O21">
            <v>2.3075510616959095E-2</v>
          </cell>
          <cell r="P21">
            <v>3.186241352005463E-2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F22">
            <v>0.86639548067903349</v>
          </cell>
          <cell r="G22">
            <v>1.7996331158627477E-2</v>
          </cell>
          <cell r="H22">
            <v>3.1994023103155088E-4</v>
          </cell>
          <cell r="I22">
            <v>1.134579027089248E-2</v>
          </cell>
          <cell r="J22">
            <v>1.8512081009412404E-4</v>
          </cell>
          <cell r="K22">
            <v>3.5620402321428607E-3</v>
          </cell>
          <cell r="L22">
            <v>2.8851161113984699E-3</v>
          </cell>
          <cell r="M22">
            <v>6.0264183675717484E-4</v>
          </cell>
          <cell r="N22">
            <v>9.6705199070526743E-2</v>
          </cell>
          <cell r="O22">
            <v>1.1697997478301677E-6</v>
          </cell>
          <cell r="P22">
            <v>1.1697997478301677E-6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F23">
            <v>0.84357805995167301</v>
          </cell>
          <cell r="G23">
            <v>1.8435275837167413E-2</v>
          </cell>
          <cell r="H23">
            <v>2.3311072633136049E-2</v>
          </cell>
          <cell r="I23">
            <v>0</v>
          </cell>
          <cell r="J23">
            <v>1.3130534664860982E-2</v>
          </cell>
          <cell r="K23">
            <v>3.7964451523138901E-3</v>
          </cell>
          <cell r="L23">
            <v>2.8091335957585333E-3</v>
          </cell>
          <cell r="M23">
            <v>5.8677064093050606E-4</v>
          </cell>
          <cell r="N23">
            <v>9.4158367672022708E-2</v>
          </cell>
          <cell r="O23">
            <v>9.7169926068502215E-5</v>
          </cell>
          <cell r="P23">
            <v>9.7169926068502215E-5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F24">
            <v>0.87083139955935285</v>
          </cell>
          <cell r="G24">
            <v>1.9459829672089236E-2</v>
          </cell>
          <cell r="H24">
            <v>3.4595842598384894E-4</v>
          </cell>
          <cell r="I24">
            <v>1.0307045851633702E-2</v>
          </cell>
          <cell r="J24">
            <v>6.5144830588063777E-4</v>
          </cell>
          <cell r="K24">
            <v>3.4419518680686586E-3</v>
          </cell>
          <cell r="L24">
            <v>2.6223261067933588E-3</v>
          </cell>
          <cell r="M24">
            <v>5.4775037140818183E-4</v>
          </cell>
          <cell r="N24">
            <v>9.178405668484485E-2</v>
          </cell>
          <cell r="O24">
            <v>4.1165769723894958E-6</v>
          </cell>
          <cell r="P24">
            <v>4.1165769723894958E-6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F26">
            <v>0</v>
          </cell>
          <cell r="G26">
            <v>0.14954894829198281</v>
          </cell>
          <cell r="H26">
            <v>1.771637071444181E-3</v>
          </cell>
          <cell r="I26">
            <v>0</v>
          </cell>
          <cell r="J26">
            <v>3.8440342283469929E-4</v>
          </cell>
          <cell r="K26">
            <v>0</v>
          </cell>
          <cell r="L26">
            <v>0</v>
          </cell>
          <cell r="M26">
            <v>0</v>
          </cell>
          <cell r="N26">
            <v>0.84829501121373829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F27">
            <v>0</v>
          </cell>
          <cell r="G27">
            <v>0.17500822410237038</v>
          </cell>
          <cell r="H27">
            <v>1.3657184567698802E-2</v>
          </cell>
          <cell r="I27">
            <v>0</v>
          </cell>
          <cell r="J27">
            <v>1.5265156724391458E-2</v>
          </cell>
          <cell r="K27">
            <v>0.38654804345756333</v>
          </cell>
          <cell r="L27">
            <v>0</v>
          </cell>
          <cell r="M27">
            <v>0</v>
          </cell>
          <cell r="N27">
            <v>0.40926750080744562</v>
          </cell>
          <cell r="O27">
            <v>1.2694517026520962E-4</v>
          </cell>
          <cell r="P27">
            <v>1.2694517026520962E-4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F28">
            <v>0</v>
          </cell>
          <cell r="G28">
            <v>0</v>
          </cell>
          <cell r="H28">
            <v>0</v>
          </cell>
          <cell r="I28">
            <v>0.7648736568856177</v>
          </cell>
          <cell r="J28">
            <v>0</v>
          </cell>
          <cell r="K28">
            <v>0</v>
          </cell>
          <cell r="L28">
            <v>0.19449939210725198</v>
          </cell>
          <cell r="M28">
            <v>4.0626951007130423E-2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F29">
            <v>0.84501580290429745</v>
          </cell>
          <cell r="G29">
            <v>1.8466695795998602E-2</v>
          </cell>
          <cell r="H29">
            <v>2.3350802602403301E-2</v>
          </cell>
          <cell r="I29">
            <v>0</v>
          </cell>
          <cell r="J29">
            <v>1.3152913546644223E-2</v>
          </cell>
          <cell r="K29">
            <v>2.0985766225851007E-3</v>
          </cell>
          <cell r="L29">
            <v>2.8139213115871238E-3</v>
          </cell>
          <cell r="M29">
            <v>5.877706969939048E-4</v>
          </cell>
          <cell r="N29">
            <v>9.431884544637216E-2</v>
          </cell>
          <cell r="O29">
            <v>9.7335536559154423E-5</v>
          </cell>
          <cell r="P29">
            <v>9.7335536559154423E-5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F30">
            <v>0.8721767908289928</v>
          </cell>
          <cell r="G30">
            <v>1.9489894142620222E-2</v>
          </cell>
          <cell r="H30">
            <v>3.4649291457281413E-4</v>
          </cell>
          <cell r="I30">
            <v>1.0322969725659815E-2</v>
          </cell>
          <cell r="J30">
            <v>6.5245476116440105E-4</v>
          </cell>
          <cell r="K30">
            <v>1.9023191695640171E-3</v>
          </cell>
          <cell r="L30">
            <v>2.6263774704120956E-3</v>
          </cell>
          <cell r="M30">
            <v>5.4859661853249014E-4</v>
          </cell>
          <cell r="N30">
            <v>9.1925858494722623E-2</v>
          </cell>
          <cell r="O30">
            <v>4.1229368793958985E-6</v>
          </cell>
          <cell r="P30">
            <v>4.1229368793958985E-6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F31">
            <v>0.3903724654670887</v>
          </cell>
          <cell r="G31">
            <v>5.5204783015432655E-2</v>
          </cell>
          <cell r="H31">
            <v>1.7687171638026796E-2</v>
          </cell>
          <cell r="I31">
            <v>9.5727964680011781E-4</v>
          </cell>
          <cell r="J31">
            <v>0.17243958688734101</v>
          </cell>
          <cell r="K31">
            <v>3.7704508937679939E-3</v>
          </cell>
          <cell r="L31">
            <v>2.8829628303520989E-3</v>
          </cell>
          <cell r="M31">
            <v>7.4093430854058747E-3</v>
          </cell>
          <cell r="N31">
            <v>0.34927595653578469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F32">
            <v>0.30790618562626315</v>
          </cell>
          <cell r="G32">
            <v>4.3118912685377882E-2</v>
          </cell>
          <cell r="H32">
            <v>0.10854889796137142</v>
          </cell>
          <cell r="I32">
            <v>1.6339777521456856E-3</v>
          </cell>
          <cell r="J32">
            <v>0.1830209451537054</v>
          </cell>
          <cell r="K32">
            <v>8.4299691261803377E-3</v>
          </cell>
          <cell r="L32">
            <v>0</v>
          </cell>
          <cell r="M32">
            <v>0</v>
          </cell>
          <cell r="N32">
            <v>0.34734111169495613</v>
          </cell>
          <cell r="O32">
            <v>0</v>
          </cell>
          <cell r="P32">
            <v>0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F33">
            <v>0.69207039078932875</v>
          </cell>
          <cell r="G33">
            <v>0.11668216993772153</v>
          </cell>
          <cell r="H33">
            <v>1.3380058378638931E-2</v>
          </cell>
          <cell r="I33">
            <v>0</v>
          </cell>
          <cell r="J33">
            <v>4.3044113766125575E-2</v>
          </cell>
          <cell r="K33">
            <v>9.8778779929939754E-3</v>
          </cell>
          <cell r="L33">
            <v>2.2441272515058845E-3</v>
          </cell>
          <cell r="M33">
            <v>4.6875235399409994E-4</v>
          </cell>
          <cell r="N33">
            <v>0.11637529157454736</v>
          </cell>
          <cell r="O33">
            <v>2.9286089775720624E-3</v>
          </cell>
          <cell r="P33">
            <v>2.9286089775720624E-3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F34">
            <v>0.79963259447844093</v>
          </cell>
          <cell r="G34">
            <v>7.6728663408577744E-2</v>
          </cell>
          <cell r="H34">
            <v>6.8875427433031404E-3</v>
          </cell>
          <cell r="I34">
            <v>0</v>
          </cell>
          <cell r="J34">
            <v>0</v>
          </cell>
          <cell r="K34">
            <v>0</v>
          </cell>
          <cell r="L34">
            <v>2.8991380892467692E-3</v>
          </cell>
          <cell r="M34">
            <v>6.0557074157735946E-4</v>
          </cell>
          <cell r="N34">
            <v>0.11324649053885388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F35">
            <v>0.88073750797343053</v>
          </cell>
          <cell r="G35">
            <v>5.4687449870511343E-2</v>
          </cell>
          <cell r="H35">
            <v>1.7051813441055764E-2</v>
          </cell>
          <cell r="I35">
            <v>0</v>
          </cell>
          <cell r="J35">
            <v>2.8855266766568535E-2</v>
          </cell>
          <cell r="K35">
            <v>4.2086547322533596E-3</v>
          </cell>
          <cell r="L35">
            <v>0</v>
          </cell>
          <cell r="M35">
            <v>0</v>
          </cell>
          <cell r="N35">
            <v>1.4459307216180496E-2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Utah Share</v>
          </cell>
          <cell r="F36">
            <v>0.33178093357257871</v>
          </cell>
          <cell r="G36">
            <v>0.27275355474966922</v>
          </cell>
          <cell r="H36">
            <v>9.081144361387769E-2</v>
          </cell>
          <cell r="I36">
            <v>1.9362748762726634E-3</v>
          </cell>
          <cell r="J36">
            <v>0.18726129574689407</v>
          </cell>
          <cell r="K36">
            <v>7.1214406833520561E-3</v>
          </cell>
          <cell r="L36">
            <v>2.3227893861017538E-4</v>
          </cell>
          <cell r="M36">
            <v>4.280502684555697E-4</v>
          </cell>
          <cell r="N36">
            <v>6.9172155471851571E-2</v>
          </cell>
          <cell r="O36">
            <v>1.9621926966962463E-2</v>
          </cell>
          <cell r="P36">
            <v>1.8880645111475872E-2</v>
          </cell>
          <cell r="Q36">
            <v>1</v>
          </cell>
        </row>
        <row r="37">
          <cell r="A37" t="str">
            <v>F86</v>
          </cell>
          <cell r="B37" t="str">
            <v>Non Firm Sales - Utah Share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Utah Share</v>
          </cell>
          <cell r="F38">
            <v>0.32778624088836</v>
          </cell>
          <cell r="G38">
            <v>0.27348176018048276</v>
          </cell>
          <cell r="H38">
            <v>9.1513607376624312E-2</v>
          </cell>
          <cell r="I38">
            <v>1.9055269726598019E-3</v>
          </cell>
          <cell r="J38">
            <v>0.1888422847497328</v>
          </cell>
          <cell r="K38">
            <v>6.7970413948296622E-3</v>
          </cell>
          <cell r="L38">
            <v>2.3559953922222771E-4</v>
          </cell>
          <cell r="M38">
            <v>4.2067851045360691E-4</v>
          </cell>
          <cell r="N38">
            <v>6.9380273172949383E-2</v>
          </cell>
          <cell r="O38">
            <v>1.9916231332846621E-2</v>
          </cell>
          <cell r="P38">
            <v>1.972075588183882E-2</v>
          </cell>
          <cell r="Q38">
            <v>1</v>
          </cell>
        </row>
        <row r="39">
          <cell r="A39" t="str">
            <v>F88</v>
          </cell>
          <cell r="B39" t="str">
            <v>Seasonal Purchases - Utah Share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Utah Share</v>
          </cell>
          <cell r="F40">
            <v>0.27824177214127283</v>
          </cell>
          <cell r="G40">
            <v>0.27336714453687844</v>
          </cell>
          <cell r="H40">
            <v>9.7516837350036162E-2</v>
          </cell>
          <cell r="I40">
            <v>3.8810607341448486E-3</v>
          </cell>
          <cell r="J40">
            <v>0.21983927921431723</v>
          </cell>
          <cell r="K40">
            <v>7.4675083185671365E-3</v>
          </cell>
          <cell r="L40">
            <v>2.8240060165010168E-4</v>
          </cell>
          <cell r="M40">
            <v>8.0761855433578156E-4</v>
          </cell>
          <cell r="N40">
            <v>6.2694701843039963E-2</v>
          </cell>
          <cell r="O40">
            <v>2.334085087655019E-2</v>
          </cell>
          <cell r="P40">
            <v>3.2560825829207371E-2</v>
          </cell>
          <cell r="Q40">
            <v>1</v>
          </cell>
        </row>
        <row r="41">
          <cell r="A41" t="str">
            <v>F90</v>
          </cell>
          <cell r="B41" t="str">
            <v>Coal (Non-Seasonal) - Utah Share</v>
          </cell>
          <cell r="F41">
            <v>0.27917447859556765</v>
          </cell>
          <cell r="G41">
            <v>0.27385863481936673</v>
          </cell>
          <cell r="H41">
            <v>9.7470040921628615E-2</v>
          </cell>
          <cell r="I41">
            <v>3.8498015621450626E-3</v>
          </cell>
          <cell r="J41">
            <v>0.21846336291027282</v>
          </cell>
          <cell r="K41">
            <v>8.5385895441897636E-3</v>
          </cell>
          <cell r="L41">
            <v>2.773156495363142E-4</v>
          </cell>
          <cell r="M41">
            <v>7.9288754323974251E-4</v>
          </cell>
          <cell r="N41">
            <v>6.2565639234767129E-2</v>
          </cell>
          <cell r="O41">
            <v>2.3032085821174816E-2</v>
          </cell>
          <cell r="P41">
            <v>3.197716339811129E-2</v>
          </cell>
          <cell r="Q41">
            <v>1</v>
          </cell>
        </row>
        <row r="42">
          <cell r="A42" t="str">
            <v>F91</v>
          </cell>
          <cell r="B42" t="str">
            <v>Seasonal Cholla Coal - Utah Share</v>
          </cell>
          <cell r="F42">
            <v>0.27937002992431537</v>
          </cell>
          <cell r="G42">
            <v>0.27359243711556813</v>
          </cell>
          <cell r="H42">
            <v>9.7359960343442867E-2</v>
          </cell>
          <cell r="I42">
            <v>3.8545685855770188E-3</v>
          </cell>
          <cell r="J42">
            <v>0.21865500494625675</v>
          </cell>
          <cell r="K42">
            <v>8.1169224819807005E-3</v>
          </cell>
          <cell r="L42">
            <v>2.7901338949601286E-4</v>
          </cell>
          <cell r="M42">
            <v>7.996279659685955E-4</v>
          </cell>
          <cell r="N42">
            <v>6.2622711472338055E-2</v>
          </cell>
          <cell r="O42">
            <v>2.3205041588440257E-2</v>
          </cell>
          <cell r="P42">
            <v>3.2144682186616334E-2</v>
          </cell>
          <cell r="Q42">
            <v>1</v>
          </cell>
        </row>
        <row r="43">
          <cell r="A43" t="str">
            <v>F92</v>
          </cell>
          <cell r="B43" t="str">
            <v>Gas (Non-Seasonal) - Utah Share</v>
          </cell>
          <cell r="F43">
            <v>0.28357816535768132</v>
          </cell>
          <cell r="G43">
            <v>0.27349194724704479</v>
          </cell>
          <cell r="H43">
            <v>9.6819377212575289E-2</v>
          </cell>
          <cell r="I43">
            <v>3.7842586967063718E-3</v>
          </cell>
          <cell r="J43">
            <v>0.21553579199274497</v>
          </cell>
          <cell r="K43">
            <v>9.8417907612726677E-3</v>
          </cell>
          <cell r="L43">
            <v>2.7119354915492453E-4</v>
          </cell>
          <cell r="M43">
            <v>7.727513846527746E-4</v>
          </cell>
          <cell r="N43">
            <v>6.2481577488805166E-2</v>
          </cell>
          <cell r="O43">
            <v>2.261757459140069E-2</v>
          </cell>
          <cell r="P43">
            <v>3.0805571717961128E-2</v>
          </cell>
          <cell r="Q43">
            <v>1</v>
          </cell>
        </row>
        <row r="44">
          <cell r="A44" t="str">
            <v>F93</v>
          </cell>
          <cell r="B44" t="str">
            <v>Seasonal CT Gas - Utah Share</v>
          </cell>
          <cell r="F44" t="e">
            <v>#DIV/0!</v>
          </cell>
          <cell r="G44" t="e">
            <v>#DIV/0!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  <cell r="L44" t="e">
            <v>#DIV/0!</v>
          </cell>
          <cell r="M44" t="e">
            <v>#DIV/0!</v>
          </cell>
          <cell r="N44" t="e">
            <v>#DIV/0!</v>
          </cell>
          <cell r="O44" t="e">
            <v>#DIV/0!</v>
          </cell>
          <cell r="P44" t="e">
            <v>#DIV/0!</v>
          </cell>
          <cell r="Q44">
            <v>1</v>
          </cell>
        </row>
        <row r="45">
          <cell r="A45" t="str">
            <v>F94</v>
          </cell>
          <cell r="B45" t="str">
            <v>Other Generation - Utah Share</v>
          </cell>
          <cell r="F45">
            <v>0.27909712793044311</v>
          </cell>
          <cell r="G45">
            <v>0.2737623467719939</v>
          </cell>
          <cell r="H45">
            <v>9.7325365336778227E-2</v>
          </cell>
          <cell r="I45">
            <v>3.8566178221255921E-3</v>
          </cell>
          <cell r="J45">
            <v>0.21874198967671213</v>
          </cell>
          <cell r="K45">
            <v>8.0986477739319399E-3</v>
          </cell>
          <cell r="L45">
            <v>2.8003831124333366E-4</v>
          </cell>
          <cell r="M45">
            <v>8.0175997520870804E-4</v>
          </cell>
          <cell r="N45">
            <v>6.2638801646537803E-2</v>
          </cell>
          <cell r="O45">
            <v>2.308484496474595E-2</v>
          </cell>
          <cell r="P45">
            <v>3.2312459790279226E-2</v>
          </cell>
          <cell r="Q45">
            <v>1</v>
          </cell>
        </row>
        <row r="46">
          <cell r="A46" t="str">
            <v>F95</v>
          </cell>
          <cell r="B46" t="str">
            <v>Firm Wheeling - Utah Share</v>
          </cell>
          <cell r="F46">
            <v>0.32808453524935888</v>
          </cell>
          <cell r="G46">
            <v>0.27350717212565057</v>
          </cell>
          <cell r="H46">
            <v>9.1374779870456793E-2</v>
          </cell>
          <cell r="I46">
            <v>1.9346672164150319E-3</v>
          </cell>
          <cell r="J46">
            <v>0.18893637910463609</v>
          </cell>
          <cell r="K46">
            <v>6.6677906200526722E-3</v>
          </cell>
          <cell r="L46">
            <v>2.3603804776978275E-4</v>
          </cell>
          <cell r="M46">
            <v>4.2850618023118983E-4</v>
          </cell>
          <cell r="N46">
            <v>6.9168206857180781E-2</v>
          </cell>
          <cell r="O46">
            <v>1.9866800294256855E-2</v>
          </cell>
          <cell r="P46">
            <v>1.9795124433991389E-2</v>
          </cell>
          <cell r="Q46">
            <v>1</v>
          </cell>
        </row>
        <row r="47">
          <cell r="A47" t="str">
            <v>F96</v>
          </cell>
          <cell r="B47" t="str">
            <v>Non-Firm Wheeling - Utah Share</v>
          </cell>
          <cell r="F47">
            <v>0.28699273073394016</v>
          </cell>
          <cell r="G47">
            <v>0.27057244694621863</v>
          </cell>
          <cell r="H47">
            <v>9.6176603002655195E-2</v>
          </cell>
          <cell r="I47">
            <v>3.8438599374955979E-3</v>
          </cell>
          <cell r="J47">
            <v>0.21884353755041461</v>
          </cell>
          <cell r="K47">
            <v>4.3975268823086451E-3</v>
          </cell>
          <cell r="L47">
            <v>2.8795355572710499E-4</v>
          </cell>
          <cell r="M47">
            <v>8.542359902764488E-4</v>
          </cell>
          <cell r="N47">
            <v>6.2316856877864465E-2</v>
          </cell>
          <cell r="O47">
            <v>2.3313713938775103E-2</v>
          </cell>
          <cell r="P47">
            <v>3.2400534584323799E-2</v>
          </cell>
          <cell r="Q47">
            <v>1</v>
          </cell>
        </row>
        <row r="48">
          <cell r="A48" t="str">
            <v>F101</v>
          </cell>
          <cell r="B48" t="str">
            <v>Rate Base</v>
          </cell>
          <cell r="F48">
            <v>0.391488495259535</v>
          </cell>
          <cell r="G48">
            <v>0.26433180190924938</v>
          </cell>
          <cell r="H48">
            <v>8.5423993757931083E-2</v>
          </cell>
          <cell r="I48">
            <v>4.2784322024904007E-3</v>
          </cell>
          <cell r="J48">
            <v>0.14197618966733269</v>
          </cell>
          <cell r="K48">
            <v>8.3834509505665775E-3</v>
          </cell>
          <cell r="L48">
            <v>2.9538731159559252E-4</v>
          </cell>
          <cell r="M48">
            <v>3.8870489621927595E-4</v>
          </cell>
          <cell r="N48">
            <v>7.3888407379365029E-2</v>
          </cell>
          <cell r="O48">
            <v>1.4935731145216869E-2</v>
          </cell>
          <cell r="P48">
            <v>1.4609405520498093E-2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F49">
            <v>0.328865916299101</v>
          </cell>
          <cell r="G49">
            <v>0.27263460829370306</v>
          </cell>
          <cell r="H49">
            <v>9.1166612296460295E-2</v>
          </cell>
          <cell r="I49">
            <v>2.0155952191166712E-3</v>
          </cell>
          <cell r="J49">
            <v>0.18867537370676743</v>
          </cell>
          <cell r="K49">
            <v>7.3437307338186661E-3</v>
          </cell>
          <cell r="L49">
            <v>2.3406096462037136E-4</v>
          </cell>
          <cell r="M49">
            <v>4.4031556965468311E-4</v>
          </cell>
          <cell r="N49">
            <v>6.906964920832917E-2</v>
          </cell>
          <cell r="O49">
            <v>1.9857528196509391E-2</v>
          </cell>
          <cell r="P49">
            <v>1.9696609511919025E-2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F50">
            <v>0.33100406071854677</v>
          </cell>
          <cell r="G50">
            <v>0.27228225917000898</v>
          </cell>
          <cell r="H50">
            <v>9.0597841735731585E-2</v>
          </cell>
          <cell r="I50">
            <v>1.8664659338878636E-3</v>
          </cell>
          <cell r="J50">
            <v>0.1899023431249233</v>
          </cell>
          <cell r="K50">
            <v>7.2312049673405277E-3</v>
          </cell>
          <cell r="L50">
            <v>2.1780621200293281E-4</v>
          </cell>
          <cell r="M50">
            <v>3.7961417397960759E-4</v>
          </cell>
          <cell r="N50">
            <v>6.8023133067801916E-2</v>
          </cell>
          <cell r="O50">
            <v>1.9754419718882688E-2</v>
          </cell>
          <cell r="P50">
            <v>1.8740851176894124E-2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F51">
            <v>0.57759767903455972</v>
          </cell>
          <cell r="G51">
            <v>0.2371370686832551</v>
          </cell>
          <cell r="H51">
            <v>6.8832632078095993E-2</v>
          </cell>
          <cell r="I51">
            <v>1.1154579308340783E-2</v>
          </cell>
          <cell r="J51">
            <v>4.6814272997131831E-4</v>
          </cell>
          <cell r="K51">
            <v>1.1614087363087035E-2</v>
          </cell>
          <cell r="L51">
            <v>4.8966283805242788E-4</v>
          </cell>
          <cell r="M51">
            <v>2.8528373995585099E-4</v>
          </cell>
          <cell r="N51">
            <v>9.2323027258703366E-2</v>
          </cell>
          <cell r="O51">
            <v>4.7946229294368348E-5</v>
          </cell>
          <cell r="P51">
            <v>4.9890736684160423E-5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F52">
            <v>0.35591527190607469</v>
          </cell>
          <cell r="G52">
            <v>5.4313220764654536E-2</v>
          </cell>
          <cell r="H52">
            <v>9.775539486632083E-2</v>
          </cell>
          <cell r="I52">
            <v>1.508072868551507E-3</v>
          </cell>
          <cell r="J52">
            <v>0.16482123306449756</v>
          </cell>
          <cell r="K52">
            <v>7.3797405613841216E-3</v>
          </cell>
          <cell r="L52">
            <v>-1.8832739329044279E-4</v>
          </cell>
          <cell r="M52">
            <v>-9.2440533690021961E-5</v>
          </cell>
          <cell r="N52">
            <v>0.31632316598030669</v>
          </cell>
          <cell r="O52">
            <v>1.1583592589472582E-3</v>
          </cell>
          <cell r="P52">
            <v>1.1063086562426636E-3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F53">
            <v>0.39113817486957592</v>
          </cell>
          <cell r="G53">
            <v>0.26311318141662871</v>
          </cell>
          <cell r="H53">
            <v>8.5319907482170276E-2</v>
          </cell>
          <cell r="I53">
            <v>5.118273939490864E-3</v>
          </cell>
          <cell r="J53">
            <v>0.14193777588974288</v>
          </cell>
          <cell r="K53">
            <v>8.2950643151348084E-3</v>
          </cell>
          <cell r="L53">
            <v>2.9402890845650929E-4</v>
          </cell>
          <cell r="M53">
            <v>3.8861496769790533E-4</v>
          </cell>
          <cell r="N53">
            <v>7.5191461714818025E-2</v>
          </cell>
          <cell r="O53">
            <v>1.4849242205818795E-2</v>
          </cell>
          <cell r="P53">
            <v>1.4354274290465357E-2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F54">
            <v>0.39578177383049296</v>
          </cell>
          <cell r="G54">
            <v>0.2624799384930932</v>
          </cell>
          <cell r="H54">
            <v>8.4856614896367102E-2</v>
          </cell>
          <cell r="I54">
            <v>5.2729342501785766E-3</v>
          </cell>
          <cell r="J54">
            <v>0.13861734102739534</v>
          </cell>
          <cell r="K54">
            <v>8.3330738435376216E-3</v>
          </cell>
          <cell r="L54">
            <v>2.9699516639877311E-4</v>
          </cell>
          <cell r="M54">
            <v>3.7904145157454674E-4</v>
          </cell>
          <cell r="N54">
            <v>7.5664397121128865E-2</v>
          </cell>
          <cell r="O54">
            <v>1.4495040947447952E-2</v>
          </cell>
          <cell r="P54">
            <v>1.3822848972384958E-2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F55">
            <v>0.3326987111381467</v>
          </cell>
          <cell r="G55">
            <v>0.27242544766697402</v>
          </cell>
          <cell r="H55">
            <v>9.0675928577715809E-2</v>
          </cell>
          <cell r="I55">
            <v>1.8684362776505575E-3</v>
          </cell>
          <cell r="J55">
            <v>0.18650401430639474</v>
          </cell>
          <cell r="K55">
            <v>7.2472094568056585E-3</v>
          </cell>
          <cell r="L55">
            <v>2.307928718690436E-4</v>
          </cell>
          <cell r="M55">
            <v>4.120737817295235E-4</v>
          </cell>
          <cell r="N55">
            <v>6.9577148653907142E-2</v>
          </cell>
          <cell r="O55">
            <v>1.9613209888220271E-2</v>
          </cell>
          <cell r="P55">
            <v>1.8747027380586492E-2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F56">
            <v>0.33122761652223148</v>
          </cell>
          <cell r="G56">
            <v>0.27122086347147117</v>
          </cell>
          <cell r="H56">
            <v>9.0274986626761256E-2</v>
          </cell>
          <cell r="I56">
            <v>1.860174608890767E-3</v>
          </cell>
          <cell r="J56">
            <v>0.18995230934787696</v>
          </cell>
          <cell r="K56">
            <v>7.2151644549604604E-3</v>
          </cell>
          <cell r="L56">
            <v>2.2977237452465445E-4</v>
          </cell>
          <cell r="M56">
            <v>4.1025171419103394E-4</v>
          </cell>
          <cell r="N56">
            <v>6.9269499224111172E-2</v>
          </cell>
          <cell r="O56">
            <v>1.967522804620888E-2</v>
          </cell>
          <cell r="P56">
            <v>1.8664133608772188E-2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F57">
            <v>0.57399609783642525</v>
          </cell>
          <cell r="G57">
            <v>0.23565354093949839</v>
          </cell>
          <cell r="H57">
            <v>6.8891215784747384E-2</v>
          </cell>
          <cell r="I57">
            <v>1.4827987282042739E-2</v>
          </cell>
          <cell r="J57">
            <v>1.2719742675068942E-3</v>
          </cell>
          <cell r="K57">
            <v>1.1406666465071335E-2</v>
          </cell>
          <cell r="L57">
            <v>4.835587296723664E-4</v>
          </cell>
          <cell r="M57">
            <v>2.8801528380426137E-4</v>
          </cell>
          <cell r="N57">
            <v>9.3007859803131129E-2</v>
          </cell>
          <cell r="O57">
            <v>8.6541804050171723E-5</v>
          </cell>
          <cell r="P57">
            <v>8.6541804050171723E-5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F58">
            <v>0.39578177383049296</v>
          </cell>
          <cell r="G58">
            <v>0.2624799384930932</v>
          </cell>
          <cell r="H58">
            <v>8.4856614896367102E-2</v>
          </cell>
          <cell r="I58">
            <v>5.2729342501785766E-3</v>
          </cell>
          <cell r="J58">
            <v>0.13861734102739534</v>
          </cell>
          <cell r="K58">
            <v>8.3330738435376216E-3</v>
          </cell>
          <cell r="L58">
            <v>2.9699516639877311E-4</v>
          </cell>
          <cell r="M58">
            <v>3.7904145157454674E-4</v>
          </cell>
          <cell r="N58">
            <v>7.5664397121128865E-2</v>
          </cell>
          <cell r="O58">
            <v>1.4495040947447952E-2</v>
          </cell>
          <cell r="P58">
            <v>1.3822848972384958E-2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F59">
            <v>0.39578177383049296</v>
          </cell>
          <cell r="G59">
            <v>0.2624799384930932</v>
          </cell>
          <cell r="H59">
            <v>8.4856614896367102E-2</v>
          </cell>
          <cell r="I59">
            <v>5.2729342501785766E-3</v>
          </cell>
          <cell r="J59">
            <v>0.13861734102739534</v>
          </cell>
          <cell r="K59">
            <v>8.3330738435376216E-3</v>
          </cell>
          <cell r="L59">
            <v>2.9699516639877311E-4</v>
          </cell>
          <cell r="M59">
            <v>3.7904145157454674E-4</v>
          </cell>
          <cell r="N59">
            <v>7.5664397121128865E-2</v>
          </cell>
          <cell r="O59">
            <v>1.4495040947447952E-2</v>
          </cell>
          <cell r="P59">
            <v>1.3822848972384958E-2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F61">
            <v>0.39461478523637833</v>
          </cell>
          <cell r="G61">
            <v>0.26268804632705789</v>
          </cell>
          <cell r="H61">
            <v>8.496333404123857E-2</v>
          </cell>
          <cell r="I61">
            <v>4.2563873974047674E-3</v>
          </cell>
          <cell r="J61">
            <v>0.14021484448658039</v>
          </cell>
          <cell r="K61">
            <v>8.3689862041214091E-3</v>
          </cell>
          <cell r="L61">
            <v>3.0194026291135469E-4</v>
          </cell>
          <cell r="M61">
            <v>3.9037728867742926E-4</v>
          </cell>
          <cell r="N61">
            <v>7.5388575067527774E-2</v>
          </cell>
          <cell r="O61">
            <v>1.4662467724628724E-2</v>
          </cell>
          <cell r="P61">
            <v>1.4150255963473269E-2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F62">
            <v>0.33058876622021099</v>
          </cell>
          <cell r="G62">
            <v>0.27221447423880413</v>
          </cell>
          <cell r="H62">
            <v>9.0929734478486721E-2</v>
          </cell>
          <cell r="I62">
            <v>1.9332123106534866E-3</v>
          </cell>
          <cell r="J62">
            <v>0.18804346509292275</v>
          </cell>
          <cell r="K62">
            <v>7.2874539820256103E-3</v>
          </cell>
          <cell r="L62">
            <v>2.3291931416996052E-4</v>
          </cell>
          <cell r="M62">
            <v>4.250873408346051E-4</v>
          </cell>
          <cell r="N62">
            <v>6.9363612257148113E-2</v>
          </cell>
          <cell r="O62">
            <v>1.974439970786105E-2</v>
          </cell>
          <cell r="P62">
            <v>1.9236875056882412E-2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F63">
            <v>0.33104012821491346</v>
          </cell>
          <cell r="G63">
            <v>0.27103441884872448</v>
          </cell>
          <cell r="H63">
            <v>9.0289131344130247E-2</v>
          </cell>
          <cell r="I63">
            <v>1.8574060843336163E-3</v>
          </cell>
          <cell r="J63">
            <v>0.19026126231989454</v>
          </cell>
          <cell r="K63">
            <v>7.2115061929745108E-3</v>
          </cell>
          <cell r="L63">
            <v>2.3012637879243566E-4</v>
          </cell>
          <cell r="M63">
            <v>4.101760530038686E-4</v>
          </cell>
          <cell r="N63">
            <v>6.9290488751345095E-2</v>
          </cell>
          <cell r="O63">
            <v>1.9684012449594831E-2</v>
          </cell>
          <cell r="P63">
            <v>1.8691343362292907E-2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F64">
            <v>0.57678497099412973</v>
          </cell>
          <cell r="G64">
            <v>0.23662379159491087</v>
          </cell>
          <cell r="H64">
            <v>6.8802467710146975E-2</v>
          </cell>
          <cell r="I64">
            <v>1.1006450684674009E-2</v>
          </cell>
          <cell r="J64">
            <v>1.2164250241910998E-3</v>
          </cell>
          <cell r="K64">
            <v>1.1572202282808107E-2</v>
          </cell>
          <cell r="L64">
            <v>4.9614668835487846E-4</v>
          </cell>
          <cell r="M64">
            <v>3.0324653812634602E-4</v>
          </cell>
          <cell r="N64">
            <v>9.3029037616726956E-2</v>
          </cell>
          <cell r="O64">
            <v>8.2630432965579567E-5</v>
          </cell>
          <cell r="P64">
            <v>8.2630432965579567E-5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F65">
            <v>0.86202833186085193</v>
          </cell>
          <cell r="G65">
            <v>1.9475207867597401E-2</v>
          </cell>
          <cell r="H65">
            <v>2.3596090027591939E-4</v>
          </cell>
          <cell r="I65">
            <v>8.4750495327868408E-3</v>
          </cell>
          <cell r="J65">
            <v>-3.6126982270377602E-3</v>
          </cell>
          <cell r="K65">
            <v>2.4785969411679739E-3</v>
          </cell>
          <cell r="L65">
            <v>1.6920537006960001E-3</v>
          </cell>
          <cell r="M65">
            <v>2.0188466264427826E-4</v>
          </cell>
          <cell r="N65">
            <v>0.10907563257143914</v>
          </cell>
          <cell r="O65">
            <v>-2.5009905211254069E-5</v>
          </cell>
          <cell r="P65">
            <v>-2.5009905211254069E-5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F66">
            <v>0.39461478523637833</v>
          </cell>
          <cell r="G66">
            <v>0.26268804632705789</v>
          </cell>
          <cell r="H66">
            <v>8.496333404123857E-2</v>
          </cell>
          <cell r="I66">
            <v>4.2563873974047674E-3</v>
          </cell>
          <cell r="J66">
            <v>0.14021484448658039</v>
          </cell>
          <cell r="K66">
            <v>8.3689862041214091E-3</v>
          </cell>
          <cell r="L66">
            <v>3.0194026291135469E-4</v>
          </cell>
          <cell r="M66">
            <v>3.9037728867742926E-4</v>
          </cell>
          <cell r="N66">
            <v>7.5388575067527774E-2</v>
          </cell>
          <cell r="O66">
            <v>1.4662467724628724E-2</v>
          </cell>
          <cell r="P66">
            <v>1.4150255963473269E-2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F67">
            <v>0.3322348109779496</v>
          </cell>
          <cell r="G67">
            <v>0.27204558984191018</v>
          </cell>
          <cell r="H67">
            <v>9.0549494130015909E-2</v>
          </cell>
          <cell r="I67">
            <v>1.8658310139104157E-3</v>
          </cell>
          <cell r="J67">
            <v>0.18759141181627909</v>
          </cell>
          <cell r="K67">
            <v>7.2371042729998877E-3</v>
          </cell>
          <cell r="L67">
            <v>2.3047106464031664E-4</v>
          </cell>
          <cell r="M67">
            <v>4.1149920453112263E-4</v>
          </cell>
          <cell r="N67">
            <v>6.9480133398584415E-2</v>
          </cell>
          <cell r="O67">
            <v>1.9632766912707204E-2</v>
          </cell>
          <cell r="P67">
            <v>1.8720887366471848E-2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F68">
            <v>0.3326987111381467</v>
          </cell>
          <cell r="G68">
            <v>0.27242544766697402</v>
          </cell>
          <cell r="H68">
            <v>9.0675928577715809E-2</v>
          </cell>
          <cell r="I68">
            <v>1.8684362776505575E-3</v>
          </cell>
          <cell r="J68">
            <v>0.18650401430639474</v>
          </cell>
          <cell r="K68">
            <v>7.2472094568056585E-3</v>
          </cell>
          <cell r="L68">
            <v>2.307928718690436E-4</v>
          </cell>
          <cell r="M68">
            <v>4.120737817295235E-4</v>
          </cell>
          <cell r="N68">
            <v>6.9577148653907142E-2</v>
          </cell>
          <cell r="O68">
            <v>1.9613209888220271E-2</v>
          </cell>
          <cell r="P68">
            <v>1.8747027380586492E-2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F69">
            <v>0.33122761652223148</v>
          </cell>
          <cell r="G69">
            <v>0.27122086347147117</v>
          </cell>
          <cell r="H69">
            <v>9.0274986626761256E-2</v>
          </cell>
          <cell r="I69">
            <v>1.860174608890767E-3</v>
          </cell>
          <cell r="J69">
            <v>0.18995230934787696</v>
          </cell>
          <cell r="K69">
            <v>7.2151644549604604E-3</v>
          </cell>
          <cell r="L69">
            <v>2.2977237452465445E-4</v>
          </cell>
          <cell r="M69">
            <v>4.1025171419103394E-4</v>
          </cell>
          <cell r="N69">
            <v>6.9269499224111172E-2</v>
          </cell>
          <cell r="O69">
            <v>1.967522804620888E-2</v>
          </cell>
          <cell r="P69">
            <v>1.8664133608772188E-2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F73">
            <v>0.33122761652223148</v>
          </cell>
          <cell r="G73">
            <v>0.27122086347147117</v>
          </cell>
          <cell r="H73">
            <v>9.0274986626761256E-2</v>
          </cell>
          <cell r="I73">
            <v>1.860174608890767E-3</v>
          </cell>
          <cell r="J73">
            <v>0.18995230934787696</v>
          </cell>
          <cell r="K73">
            <v>7.2151644549604604E-3</v>
          </cell>
          <cell r="L73">
            <v>2.2977237452465445E-4</v>
          </cell>
          <cell r="M73">
            <v>4.1025171419103394E-4</v>
          </cell>
          <cell r="N73">
            <v>6.9269499224111172E-2</v>
          </cell>
          <cell r="O73">
            <v>1.967522804620888E-2</v>
          </cell>
          <cell r="P73">
            <v>1.8664133608772188E-2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F74">
            <v>0.46006063687564169</v>
          </cell>
          <cell r="G74">
            <v>0.25234590259157197</v>
          </cell>
          <cell r="H74">
            <v>7.8926990506307887E-2</v>
          </cell>
          <cell r="I74">
            <v>8.7419677684285636E-3</v>
          </cell>
          <cell r="J74">
            <v>8.9822929627296461E-2</v>
          </cell>
          <cell r="K74">
            <v>9.4395218379977365E-3</v>
          </cell>
          <cell r="L74">
            <v>3.6445238933204347E-4</v>
          </cell>
          <cell r="M74">
            <v>3.4538296171255257E-4</v>
          </cell>
          <cell r="N74">
            <v>8.1867035259587717E-2</v>
          </cell>
          <cell r="O74">
            <v>9.279852173397633E-3</v>
          </cell>
          <cell r="P74">
            <v>8.8053280087259395E-3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F75">
            <v>0.3326987111381467</v>
          </cell>
          <cell r="G75">
            <v>0.27242544766697402</v>
          </cell>
          <cell r="H75">
            <v>9.0675928577715809E-2</v>
          </cell>
          <cell r="I75">
            <v>1.8684362776505575E-3</v>
          </cell>
          <cell r="J75">
            <v>0.18650401430639474</v>
          </cell>
          <cell r="K75">
            <v>7.2472094568056585E-3</v>
          </cell>
          <cell r="L75">
            <v>2.307928718690436E-4</v>
          </cell>
          <cell r="M75">
            <v>4.120737817295235E-4</v>
          </cell>
          <cell r="N75">
            <v>6.9577148653907142E-2</v>
          </cell>
          <cell r="O75">
            <v>1.9613209888220271E-2</v>
          </cell>
          <cell r="P75">
            <v>1.8747027380586492E-2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F76">
            <v>0.33122761652223148</v>
          </cell>
          <cell r="G76">
            <v>0.27122086347147117</v>
          </cell>
          <cell r="H76">
            <v>9.0274986626761256E-2</v>
          </cell>
          <cell r="I76">
            <v>1.860174608890767E-3</v>
          </cell>
          <cell r="J76">
            <v>0.18995230934787696</v>
          </cell>
          <cell r="K76">
            <v>7.2151644549604604E-3</v>
          </cell>
          <cell r="L76">
            <v>2.2977237452465445E-4</v>
          </cell>
          <cell r="M76">
            <v>4.1025171419103394E-4</v>
          </cell>
          <cell r="N76">
            <v>6.9269499224111172E-2</v>
          </cell>
          <cell r="O76">
            <v>1.967522804620888E-2</v>
          </cell>
          <cell r="P76">
            <v>1.8664133608772188E-2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F77">
            <v>0.57399609783642525</v>
          </cell>
          <cell r="G77">
            <v>0.23565354093949839</v>
          </cell>
          <cell r="H77">
            <v>6.8891215784747384E-2</v>
          </cell>
          <cell r="I77">
            <v>1.4827987282042739E-2</v>
          </cell>
          <cell r="J77">
            <v>1.2719742675068942E-3</v>
          </cell>
          <cell r="K77">
            <v>1.1406666465071335E-2</v>
          </cell>
          <cell r="L77">
            <v>4.835587296723664E-4</v>
          </cell>
          <cell r="M77">
            <v>2.8801528380426137E-4</v>
          </cell>
          <cell r="N77">
            <v>9.3007859803131129E-2</v>
          </cell>
          <cell r="O77">
            <v>8.6541804050171723E-5</v>
          </cell>
          <cell r="P77">
            <v>8.6541804050171723E-5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F78">
            <v>0.57399609783642525</v>
          </cell>
          <cell r="G78">
            <v>0.23565354093949839</v>
          </cell>
          <cell r="H78">
            <v>6.8891215784747384E-2</v>
          </cell>
          <cell r="I78">
            <v>1.4827987282042739E-2</v>
          </cell>
          <cell r="J78">
            <v>1.2719742675068942E-3</v>
          </cell>
          <cell r="K78">
            <v>1.1406666465071335E-2</v>
          </cell>
          <cell r="L78">
            <v>4.835587296723664E-4</v>
          </cell>
          <cell r="M78">
            <v>2.8801528380426137E-4</v>
          </cell>
          <cell r="N78">
            <v>9.3007859803131129E-2</v>
          </cell>
          <cell r="O78">
            <v>8.6541804050171723E-5</v>
          </cell>
          <cell r="P78">
            <v>8.6541804050171723E-5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F79">
            <v>0.57399609783642525</v>
          </cell>
          <cell r="G79">
            <v>0.23565354093949839</v>
          </cell>
          <cell r="H79">
            <v>6.8891215784747384E-2</v>
          </cell>
          <cell r="I79">
            <v>1.4827987282042739E-2</v>
          </cell>
          <cell r="J79">
            <v>1.2719742675068942E-3</v>
          </cell>
          <cell r="K79">
            <v>1.1406666465071335E-2</v>
          </cell>
          <cell r="L79">
            <v>4.835587296723664E-4</v>
          </cell>
          <cell r="M79">
            <v>2.8801528380426137E-4</v>
          </cell>
          <cell r="N79">
            <v>9.3007859803131129E-2</v>
          </cell>
          <cell r="O79">
            <v>8.6541804050171723E-5</v>
          </cell>
          <cell r="P79">
            <v>8.6541804050171723E-5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F80">
            <v>0.38995198238435058</v>
          </cell>
          <cell r="G80">
            <v>0.25843882087742975</v>
          </cell>
          <cell r="H80">
            <v>8.537085766025479E-2</v>
          </cell>
          <cell r="I80">
            <v>6.220355320955248E-3</v>
          </cell>
          <cell r="J80">
            <v>0.14369784354360116</v>
          </cell>
          <cell r="K80">
            <v>8.7547178138130902E-3</v>
          </cell>
          <cell r="L80">
            <v>3.5353800990037E-4</v>
          </cell>
          <cell r="M80">
            <v>5.0338952091012626E-4</v>
          </cell>
          <cell r="N80">
            <v>7.4053995511779491E-2</v>
          </cell>
          <cell r="O80">
            <v>1.5069197498168117E-2</v>
          </cell>
          <cell r="P80">
            <v>1.7585301858837409E-2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F81">
            <v>0.2974658507418465</v>
          </cell>
          <cell r="G81">
            <v>0.27322867271640783</v>
          </cell>
          <cell r="H81">
            <v>9.5144265784452078E-2</v>
          </cell>
          <cell r="I81">
            <v>3.1803569654784E-3</v>
          </cell>
          <cell r="J81">
            <v>0.20761102370027962</v>
          </cell>
          <cell r="K81">
            <v>8.1126982742819962E-3</v>
          </cell>
          <cell r="L81">
            <v>2.6225494118642639E-4</v>
          </cell>
          <cell r="M81">
            <v>6.6228983982621426E-4</v>
          </cell>
          <cell r="N81">
            <v>6.4996972908837353E-2</v>
          </cell>
          <cell r="O81">
            <v>2.1905450995064947E-2</v>
          </cell>
          <cell r="P81">
            <v>2.7430163132338686E-2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F82">
            <v>0.33122901352112161</v>
          </cell>
          <cell r="G82">
            <v>0.27122200738347108</v>
          </cell>
          <cell r="H82">
            <v>9.0275367374168275E-2</v>
          </cell>
          <cell r="I82">
            <v>1.8601824544378608E-3</v>
          </cell>
          <cell r="J82">
            <v>0.18994903473569802</v>
          </cell>
          <cell r="K82">
            <v>7.2151948859276657E-3</v>
          </cell>
          <cell r="L82">
            <v>2.2977334362184374E-4</v>
          </cell>
          <cell r="M82">
            <v>4.102534444851302E-4</v>
          </cell>
          <cell r="N82">
            <v>6.9269791377931406E-2</v>
          </cell>
          <cell r="O82">
            <v>1.9675169151765967E-2</v>
          </cell>
          <cell r="P82">
            <v>1.8664212327371227E-2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F83">
            <v>0.57399609783642525</v>
          </cell>
          <cell r="G83">
            <v>0.23565354093949839</v>
          </cell>
          <cell r="H83">
            <v>6.8891215784747384E-2</v>
          </cell>
          <cell r="I83">
            <v>1.4827987282042737E-2</v>
          </cell>
          <cell r="J83">
            <v>1.2719742675068942E-3</v>
          </cell>
          <cell r="K83">
            <v>1.1406666465071335E-2</v>
          </cell>
          <cell r="L83">
            <v>4.8355872967236635E-4</v>
          </cell>
          <cell r="M83">
            <v>2.8801528380426137E-4</v>
          </cell>
          <cell r="N83">
            <v>9.3007859803131115E-2</v>
          </cell>
          <cell r="O83">
            <v>8.6541804050171709E-5</v>
          </cell>
          <cell r="P83">
            <v>8.6541804050171709E-5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F84">
            <v>0.87083139955935285</v>
          </cell>
          <cell r="G84">
            <v>1.9459829672089233E-2</v>
          </cell>
          <cell r="H84">
            <v>3.4595842598384894E-4</v>
          </cell>
          <cell r="I84">
            <v>1.03070458516337E-2</v>
          </cell>
          <cell r="J84">
            <v>6.5144830588063777E-4</v>
          </cell>
          <cell r="K84">
            <v>3.441951868068659E-3</v>
          </cell>
          <cell r="L84">
            <v>2.6223261067933588E-3</v>
          </cell>
          <cell r="M84">
            <v>5.4775037140818194E-4</v>
          </cell>
          <cell r="N84">
            <v>9.178405668484485E-2</v>
          </cell>
          <cell r="O84">
            <v>4.1165769723894958E-6</v>
          </cell>
          <cell r="P84">
            <v>4.1165769723894958E-6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F86">
            <v>0.456961510678844</v>
          </cell>
          <cell r="G86">
            <v>0.22353033550536525</v>
          </cell>
          <cell r="H86">
            <v>7.2133384068099562E-2</v>
          </cell>
          <cell r="I86">
            <v>5.0307457635510484E-3</v>
          </cell>
          <cell r="J86">
            <v>0.13089418738271022</v>
          </cell>
          <cell r="K86">
            <v>7.1305504763783485E-3</v>
          </cell>
          <cell r="L86">
            <v>6.7901528990891777E-4</v>
          </cell>
          <cell r="M86">
            <v>4.2148941098892783E-4</v>
          </cell>
          <cell r="N86">
            <v>7.6388930229941018E-2</v>
          </cell>
          <cell r="O86">
            <v>1.3698966435150183E-2</v>
          </cell>
          <cell r="P86">
            <v>1.3130884759062574E-2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F87">
            <v>0.48185384449784452</v>
          </cell>
          <cell r="G87">
            <v>0.31157440623203314</v>
          </cell>
          <cell r="H87">
            <v>9.8833884475618791E-2</v>
          </cell>
          <cell r="I87">
            <v>6.9917563780139515E-4</v>
          </cell>
          <cell r="J87">
            <v>0</v>
          </cell>
          <cell r="K87">
            <v>1.3505359359867476E-2</v>
          </cell>
          <cell r="L87">
            <v>2.1092886397717852E-4</v>
          </cell>
          <cell r="M87">
            <v>1.6090354124717585E-4</v>
          </cell>
          <cell r="N87">
            <v>9.3161497391610545E-2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F88">
            <v>0.48185384449784452</v>
          </cell>
          <cell r="G88">
            <v>0.31157440623203314</v>
          </cell>
          <cell r="H88">
            <v>9.8833884475618791E-2</v>
          </cell>
          <cell r="I88">
            <v>6.9917563780139515E-4</v>
          </cell>
          <cell r="J88">
            <v>0</v>
          </cell>
          <cell r="K88">
            <v>1.3505359359867476E-2</v>
          </cell>
          <cell r="L88">
            <v>2.1092886397717852E-4</v>
          </cell>
          <cell r="M88">
            <v>1.6090354124717585E-4</v>
          </cell>
          <cell r="N88">
            <v>9.3161497391610532E-2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F89">
            <v>0.48185384449784452</v>
          </cell>
          <cell r="G89">
            <v>0.3115744062320332</v>
          </cell>
          <cell r="H89">
            <v>9.8833884475618791E-2</v>
          </cell>
          <cell r="I89">
            <v>6.9917563780139515E-4</v>
          </cell>
          <cell r="J89">
            <v>0</v>
          </cell>
          <cell r="K89">
            <v>1.3505359359867478E-2</v>
          </cell>
          <cell r="L89">
            <v>2.1092886397717852E-4</v>
          </cell>
          <cell r="M89">
            <v>1.6090354124717585E-4</v>
          </cell>
          <cell r="N89">
            <v>9.3161497391610545E-2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F90">
            <v>0.47728536827533213</v>
          </cell>
          <cell r="G90">
            <v>0.30720056894242442</v>
          </cell>
          <cell r="H90">
            <v>9.744646843389676E-2</v>
          </cell>
          <cell r="I90">
            <v>1.2256135706272308E-2</v>
          </cell>
          <cell r="J90">
            <v>0</v>
          </cell>
          <cell r="K90">
            <v>1.3315773042133267E-2</v>
          </cell>
          <cell r="L90">
            <v>2.0796787452404886E-4</v>
          </cell>
          <cell r="M90">
            <v>1.5864480017390269E-4</v>
          </cell>
          <cell r="N90">
            <v>9.2129072925243291E-2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F91">
            <v>0.6331720706805366</v>
          </cell>
          <cell r="G91">
            <v>0.19055426646468338</v>
          </cell>
          <cell r="H91">
            <v>6.0445331777609093E-2</v>
          </cell>
          <cell r="I91">
            <v>7.9168838076370974E-3</v>
          </cell>
          <cell r="J91">
            <v>0</v>
          </cell>
          <cell r="K91">
            <v>8.2596766444448383E-3</v>
          </cell>
          <cell r="L91">
            <v>1.2900095177094788E-4</v>
          </cell>
          <cell r="M91">
            <v>9.8406209433941807E-5</v>
          </cell>
          <cell r="N91">
            <v>9.9424363463884211E-2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F92">
            <v>0.61240133399423002</v>
          </cell>
          <cell r="G92">
            <v>0.21146619615258039</v>
          </cell>
          <cell r="H92">
            <v>6.7078762513883047E-2</v>
          </cell>
          <cell r="I92">
            <v>6.1879329348561414E-4</v>
          </cell>
          <cell r="J92">
            <v>0</v>
          </cell>
          <cell r="K92">
            <v>9.1661154266245489E-3</v>
          </cell>
          <cell r="L92">
            <v>1.4315785774400742E-4</v>
          </cell>
          <cell r="M92">
            <v>1.0920556738437877E-4</v>
          </cell>
          <cell r="N92">
            <v>9.9016435194068192E-2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F93">
            <v>0.58801113178297126</v>
          </cell>
          <cell r="G93">
            <v>0.22847113330021493</v>
          </cell>
          <cell r="H93">
            <v>7.2472864083037145E-2</v>
          </cell>
          <cell r="I93">
            <v>3.1248685008323125E-3</v>
          </cell>
          <cell r="J93">
            <v>0</v>
          </cell>
          <cell r="K93">
            <v>9.9032035265365012E-3</v>
          </cell>
          <cell r="L93">
            <v>1.546698176573089E-4</v>
          </cell>
          <cell r="M93">
            <v>1.179872726560961E-4</v>
          </cell>
          <cell r="N93">
            <v>9.7744141716094621E-2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F94">
            <v>0.58833266525621186</v>
          </cell>
          <cell r="G94">
            <v>0.25399798927437112</v>
          </cell>
          <cell r="H94">
            <v>6.0681542529829526E-2</v>
          </cell>
          <cell r="I94">
            <v>3.6442674445197687E-3</v>
          </cell>
          <cell r="J94">
            <v>0</v>
          </cell>
          <cell r="K94">
            <v>1.8740864572651769E-2</v>
          </cell>
          <cell r="L94">
            <v>1.1866486860554856E-4</v>
          </cell>
          <cell r="M94">
            <v>7.0168637588579729E-4</v>
          </cell>
          <cell r="N94">
            <v>7.3782319677924674E-2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F95">
            <v>0.79963259447844093</v>
          </cell>
          <cell r="G95">
            <v>7.6728663408577744E-2</v>
          </cell>
          <cell r="H95">
            <v>6.8875427433031404E-3</v>
          </cell>
          <cell r="I95">
            <v>0</v>
          </cell>
          <cell r="J95">
            <v>0</v>
          </cell>
          <cell r="K95">
            <v>0</v>
          </cell>
          <cell r="L95">
            <v>2.8991380892467692E-3</v>
          </cell>
          <cell r="M95">
            <v>6.0557074157735946E-4</v>
          </cell>
          <cell r="N95">
            <v>0.11324649053885387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F96">
            <v>0.69207039078932875</v>
          </cell>
          <cell r="G96">
            <v>0.11668216993772151</v>
          </cell>
          <cell r="H96">
            <v>1.3380058378638931E-2</v>
          </cell>
          <cell r="I96">
            <v>0</v>
          </cell>
          <cell r="J96">
            <v>4.3044113766125575E-2</v>
          </cell>
          <cell r="K96">
            <v>9.8778779929939754E-3</v>
          </cell>
          <cell r="L96">
            <v>2.2441272515058845E-3</v>
          </cell>
          <cell r="M96">
            <v>4.6875235399409989E-4</v>
          </cell>
          <cell r="N96">
            <v>0.11637529157454736</v>
          </cell>
          <cell r="O96">
            <v>2.9286089775720624E-3</v>
          </cell>
          <cell r="P96">
            <v>2.9286089775720624E-3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F100">
            <v>0.55466081139251322</v>
          </cell>
          <cell r="G100">
            <v>0.23361804991302976</v>
          </cell>
          <cell r="H100">
            <v>7.0500234265707867E-2</v>
          </cell>
          <cell r="I100">
            <v>3.0578751931953477E-2</v>
          </cell>
          <cell r="J100">
            <v>3.3893610226347218E-3</v>
          </cell>
          <cell r="K100">
            <v>1.0250448016649432E-2</v>
          </cell>
          <cell r="L100">
            <v>5.9118761844210912E-4</v>
          </cell>
          <cell r="M100">
            <v>2.0888400524118273E-4</v>
          </cell>
          <cell r="N100">
            <v>9.5741065306355302E-2</v>
          </cell>
          <cell r="O100">
            <v>2.3060326373666512E-4</v>
          </cell>
          <cell r="P100">
            <v>2.3060326373666512E-4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F101">
            <v>0.53892662577935324</v>
          </cell>
          <cell r="G101">
            <v>0.26107588571426532</v>
          </cell>
          <cell r="H101">
            <v>8.2815351363737022E-2</v>
          </cell>
          <cell r="I101">
            <v>1.0540293754831714E-2</v>
          </cell>
          <cell r="J101">
            <v>0</v>
          </cell>
          <cell r="K101">
            <v>1.1316473966546045E-2</v>
          </cell>
          <cell r="L101">
            <v>1.7674250157933562E-4</v>
          </cell>
          <cell r="M101">
            <v>1.3482504886612665E-4</v>
          </cell>
          <cell r="N101">
            <v>9.5013801870821396E-2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F102">
            <v>0.59454060742505677</v>
          </cell>
          <cell r="G102">
            <v>0.22391875927973956</v>
          </cell>
          <cell r="H102">
            <v>7.1028814767592402E-2</v>
          </cell>
          <cell r="I102">
            <v>2.4539697160714698E-3</v>
          </cell>
          <cell r="J102">
            <v>0</v>
          </cell>
          <cell r="K102">
            <v>9.7058784386688576E-3</v>
          </cell>
          <cell r="L102">
            <v>1.5158796285366693E-4</v>
          </cell>
          <cell r="M102">
            <v>1.1563633148016835E-4</v>
          </cell>
          <cell r="N102">
            <v>9.8084746078537247E-2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F103">
            <v>0.5746926325278473</v>
          </cell>
          <cell r="G103">
            <v>0.23578546359638292</v>
          </cell>
          <cell r="H103">
            <v>7.2398886681061314E-2</v>
          </cell>
          <cell r="I103">
            <v>9.0942807638459029E-3</v>
          </cell>
          <cell r="J103">
            <v>0</v>
          </cell>
          <cell r="K103">
            <v>9.7639775420249458E-3</v>
          </cell>
          <cell r="L103">
            <v>5.5022539284742744E-4</v>
          </cell>
          <cell r="M103">
            <v>1.9940620788733702E-4</v>
          </cell>
          <cell r="N103">
            <v>9.7515127288102965E-2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F104">
            <v>0.63315811517557363</v>
          </cell>
          <cell r="G104">
            <v>0.19620380683440405</v>
          </cell>
          <cell r="H104">
            <v>5.8951424006922375E-2</v>
          </cell>
          <cell r="I104">
            <v>1.9919029337877891E-3</v>
          </cell>
          <cell r="J104">
            <v>0</v>
          </cell>
          <cell r="K104">
            <v>7.878323685233727E-3</v>
          </cell>
          <cell r="L104">
            <v>6.6893405630831277E-4</v>
          </cell>
          <cell r="M104">
            <v>2.0788784335541482E-4</v>
          </cell>
          <cell r="N104">
            <v>0.10093960546441481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F105">
            <v>0.86903698554123632</v>
          </cell>
          <cell r="G105">
            <v>2.3196969899500031E-2</v>
          </cell>
          <cell r="H105">
            <v>5.6334511436638224E-3</v>
          </cell>
          <cell r="I105">
            <v>7.6404524420265948E-3</v>
          </cell>
          <cell r="J105">
            <v>5.6231638263466019E-3</v>
          </cell>
          <cell r="K105">
            <v>2.1847675920868216E-3</v>
          </cell>
          <cell r="L105">
            <v>2.3664605092576798E-3</v>
          </cell>
          <cell r="M105">
            <v>4.9430527328797743E-4</v>
          </cell>
          <cell r="N105">
            <v>8.3788106599257617E-2</v>
          </cell>
          <cell r="O105">
            <v>1.7668586668326553E-5</v>
          </cell>
          <cell r="P105">
            <v>1.7668586668326553E-5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F106">
            <v>0.34696826335087089</v>
          </cell>
          <cell r="G106">
            <v>0.26147308882104431</v>
          </cell>
          <cell r="H106">
            <v>8.8930690392295911E-2</v>
          </cell>
          <cell r="I106">
            <v>5.064666476831934E-3</v>
          </cell>
          <cell r="J106">
            <v>0.1786182205208835</v>
          </cell>
          <cell r="K106">
            <v>7.8851591176067812E-3</v>
          </cell>
          <cell r="L106">
            <v>3.5120686794119549E-4</v>
          </cell>
          <cell r="M106">
            <v>5.5489878267074382E-4</v>
          </cell>
          <cell r="N106">
            <v>6.9366599050761021E-2</v>
          </cell>
          <cell r="O106">
            <v>1.8792850039406069E-2</v>
          </cell>
          <cell r="P106">
            <v>2.199435657968752E-2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F107">
            <v>0.30569662378911733</v>
          </cell>
          <cell r="G107">
            <v>0.27300245474857221</v>
          </cell>
          <cell r="H107">
            <v>9.4107463721420953E-2</v>
          </cell>
          <cell r="I107">
            <v>2.8953776628828005E-3</v>
          </cell>
          <cell r="J107">
            <v>0.20264876947634014</v>
          </cell>
          <cell r="K107">
            <v>7.9202360313300364E-3</v>
          </cell>
          <cell r="L107">
            <v>2.5544142452206905E-4</v>
          </cell>
          <cell r="M107">
            <v>6.0545373283685006E-4</v>
          </cell>
          <cell r="N107">
            <v>6.605777231896745E-2</v>
          </cell>
          <cell r="O107">
            <v>2.1366879521351068E-2</v>
          </cell>
          <cell r="P107">
            <v>2.5443527572659042E-2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F108">
            <v>0.33268612845395684</v>
          </cell>
          <cell r="G108">
            <v>0.27153679621029148</v>
          </cell>
          <cell r="H108">
            <v>9.05450246070333E-2</v>
          </cell>
          <cell r="I108">
            <v>2.0887381864566922E-3</v>
          </cell>
          <cell r="J108">
            <v>0.18708580313525666</v>
          </cell>
          <cell r="K108">
            <v>7.3325680513341525E-3</v>
          </cell>
          <cell r="L108">
            <v>2.3614464146717851E-4</v>
          </cell>
          <cell r="M108">
            <v>4.2611331373528178E-4</v>
          </cell>
          <cell r="N108">
            <v>6.9428289409331032E-2</v>
          </cell>
          <cell r="O108">
            <v>1.9568421874995124E-2</v>
          </cell>
          <cell r="P108">
            <v>1.9065972116142117E-2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F109">
            <v>0.54996270517597035</v>
          </cell>
          <cell r="G109">
            <v>0.23483046531667601</v>
          </cell>
          <cell r="H109">
            <v>7.0938327682330299E-2</v>
          </cell>
          <cell r="I109">
            <v>2.7987167181242931E-2</v>
          </cell>
          <cell r="J109">
            <v>8.8544211040894518E-3</v>
          </cell>
          <cell r="K109">
            <v>1.0307732533158399E-2</v>
          </cell>
          <cell r="L109">
            <v>5.7059579384131432E-4</v>
          </cell>
          <cell r="M109">
            <v>2.2887329799929336E-4</v>
          </cell>
          <cell r="N109">
            <v>9.4584415951559558E-2</v>
          </cell>
          <cell r="O109">
            <v>8.1671143723597228E-4</v>
          </cell>
          <cell r="P109">
            <v>9.18584525896537E-4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F110">
            <v>0.86824174311995705</v>
          </cell>
          <cell r="G110">
            <v>2.2757172822085364E-2</v>
          </cell>
          <cell r="H110">
            <v>5.0575291676256537E-3</v>
          </cell>
          <cell r="I110">
            <v>8.0977825044518219E-3</v>
          </cell>
          <cell r="J110">
            <v>5.1137957524747899E-3</v>
          </cell>
          <cell r="K110">
            <v>2.3624116494233211E-3</v>
          </cell>
          <cell r="L110">
            <v>2.4280656133020694E-3</v>
          </cell>
          <cell r="M110">
            <v>5.0822422287727354E-4</v>
          </cell>
          <cell r="N110">
            <v>8.5346487163363682E-2</v>
          </cell>
          <cell r="O110">
            <v>3.3013071900913328E-5</v>
          </cell>
          <cell r="P110">
            <v>5.3774912537881844E-5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F111">
            <v>0.3957817738304929</v>
          </cell>
          <cell r="G111">
            <v>0.2624799384930932</v>
          </cell>
          <cell r="H111">
            <v>8.4856614896367116E-2</v>
          </cell>
          <cell r="I111">
            <v>5.2729342501785766E-3</v>
          </cell>
          <cell r="J111">
            <v>0.13861734102739534</v>
          </cell>
          <cell r="K111">
            <v>8.3330738435376216E-3</v>
          </cell>
          <cell r="L111">
            <v>2.9699516639877311E-4</v>
          </cell>
          <cell r="M111">
            <v>3.7904145157454674E-4</v>
          </cell>
          <cell r="N111">
            <v>7.5664397121128865E-2</v>
          </cell>
          <cell r="O111">
            <v>1.4495040947447952E-2</v>
          </cell>
          <cell r="P111">
            <v>1.3822848972384958E-2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F112">
            <v>0.45060873117938577</v>
          </cell>
          <cell r="G112">
            <v>0.23339311232158219</v>
          </cell>
          <cell r="H112">
            <v>7.5600859739049467E-2</v>
          </cell>
          <cell r="I112">
            <v>9.7956789057632859E-3</v>
          </cell>
          <cell r="J112">
            <v>0.11984028765809498</v>
          </cell>
          <cell r="K112">
            <v>7.4304104729325483E-3</v>
          </cell>
          <cell r="L112">
            <v>5.7829172918482557E-4</v>
          </cell>
          <cell r="M112">
            <v>3.7394799506907132E-4</v>
          </cell>
          <cell r="N112">
            <v>7.7917651541049765E-2</v>
          </cell>
          <cell r="O112">
            <v>1.2487835977733472E-2</v>
          </cell>
          <cell r="P112">
            <v>1.1973192480154033E-2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F113">
            <v>0.3322466167961069</v>
          </cell>
          <cell r="G113">
            <v>0.2724357543379668</v>
          </cell>
          <cell r="H113">
            <v>9.073326454041554E-2</v>
          </cell>
          <cell r="I113">
            <v>1.8852703329472382E-3</v>
          </cell>
          <cell r="J113">
            <v>0.18677485123013596</v>
          </cell>
          <cell r="K113">
            <v>7.2583150722191746E-3</v>
          </cell>
          <cell r="L113">
            <v>2.3119658088861377E-4</v>
          </cell>
          <cell r="M113">
            <v>4.1528445673236274E-4</v>
          </cell>
          <cell r="N113">
            <v>6.9518377622642527E-2</v>
          </cell>
          <cell r="O113">
            <v>1.9642623033316563E-2</v>
          </cell>
          <cell r="P113">
            <v>1.885844599662764E-2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F114">
            <v>0.33122761652223126</v>
          </cell>
          <cell r="G114">
            <v>0.27122086347147112</v>
          </cell>
          <cell r="H114">
            <v>9.0274986626761242E-2</v>
          </cell>
          <cell r="I114">
            <v>1.860174608890767E-3</v>
          </cell>
          <cell r="J114">
            <v>0.18995230934787694</v>
          </cell>
          <cell r="K114">
            <v>7.2151644549604604E-3</v>
          </cell>
          <cell r="L114">
            <v>2.2977237452465445E-4</v>
          </cell>
          <cell r="M114">
            <v>4.1025171419103383E-4</v>
          </cell>
          <cell r="N114">
            <v>6.9269499224111145E-2</v>
          </cell>
          <cell r="O114">
            <v>1.967522804620888E-2</v>
          </cell>
          <cell r="P114">
            <v>1.8664133608772181E-2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F115">
            <v>0.554660811392513</v>
          </cell>
          <cell r="G115">
            <v>0.2336180499130297</v>
          </cell>
          <cell r="H115">
            <v>7.0500234265707853E-2</v>
          </cell>
          <cell r="I115">
            <v>3.057875193195347E-2</v>
          </cell>
          <cell r="J115">
            <v>3.3893610226347218E-3</v>
          </cell>
          <cell r="K115">
            <v>1.0250448016649431E-2</v>
          </cell>
          <cell r="L115">
            <v>5.911876184421089E-4</v>
          </cell>
          <cell r="M115">
            <v>2.0888400524118271E-4</v>
          </cell>
          <cell r="N115">
            <v>9.5741065306355289E-2</v>
          </cell>
          <cell r="O115">
            <v>2.3060326373666506E-4</v>
          </cell>
          <cell r="P115">
            <v>2.3060326373666506E-4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F116">
            <v>0.86871734683137647</v>
          </cell>
          <cell r="G116">
            <v>2.2567659887103304E-2</v>
          </cell>
          <cell r="H116">
            <v>4.9904828882418499E-3</v>
          </cell>
          <cell r="I116">
            <v>8.0888216349666153E-3</v>
          </cell>
          <cell r="J116">
            <v>4.9651264027747435E-3</v>
          </cell>
          <cell r="K116">
            <v>2.3514262479506815E-3</v>
          </cell>
          <cell r="L116">
            <v>2.4292211007303512E-3</v>
          </cell>
          <cell r="M116">
            <v>5.074146791699903E-4</v>
          </cell>
          <cell r="N116">
            <v>8.5351156068419573E-2</v>
          </cell>
          <cell r="O116">
            <v>1.5672129633180426E-5</v>
          </cell>
          <cell r="P116">
            <v>1.5672129633180426E-5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F118">
            <v>0.36313280167565115</v>
          </cell>
          <cell r="G118">
            <v>0.26857883632951757</v>
          </cell>
          <cell r="H118">
            <v>8.7356943809797638E-2</v>
          </cell>
          <cell r="I118">
            <v>5.544857875423536E-3</v>
          </cell>
          <cell r="J118">
            <v>0.15875249024774588</v>
          </cell>
          <cell r="K118">
            <v>7.9045320781971108E-3</v>
          </cell>
          <cell r="L118">
            <v>3.1632310183308838E-4</v>
          </cell>
          <cell r="M118">
            <v>5.7012613821642464E-4</v>
          </cell>
          <cell r="N118">
            <v>7.2629479173308517E-2</v>
          </cell>
          <cell r="O118">
            <v>1.637262202023098E-2</v>
          </cell>
          <cell r="P118">
            <v>1.8840987499888349E-2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F119">
            <v>0.31087827470937784</v>
          </cell>
          <cell r="G119">
            <v>0.27874483233380304</v>
          </cell>
          <cell r="H119">
            <v>9.3505764457428114E-2</v>
          </cell>
          <cell r="I119">
            <v>2.7238950506426212E-3</v>
          </cell>
          <cell r="J119">
            <v>0.19400271633794408</v>
          </cell>
          <cell r="K119">
            <v>7.6393289054718398E-3</v>
          </cell>
          <cell r="L119">
            <v>2.3951874151643797E-4</v>
          </cell>
          <cell r="M119">
            <v>6.2403417434525729E-4</v>
          </cell>
          <cell r="N119">
            <v>6.7915515341234356E-2</v>
          </cell>
          <cell r="O119">
            <v>2.0129550886631188E-2</v>
          </cell>
          <cell r="P119">
            <v>2.3596569061605118E-2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F120">
            <v>0.32656660726256176</v>
          </cell>
          <cell r="G120">
            <v>0.28448008450785561</v>
          </cell>
          <cell r="H120">
            <v>9.131409744328961E-2</v>
          </cell>
          <cell r="I120">
            <v>2.1688206727237033E-3</v>
          </cell>
          <cell r="J120">
            <v>0.18016714442267165</v>
          </cell>
          <cell r="K120">
            <v>7.068674798345909E-3</v>
          </cell>
          <cell r="L120">
            <v>2.0759267150089399E-4</v>
          </cell>
          <cell r="M120">
            <v>5.323809129998354E-4</v>
          </cell>
          <cell r="N120">
            <v>7.0501128737745208E-2</v>
          </cell>
          <cell r="O120">
            <v>1.809923144832009E-2</v>
          </cell>
          <cell r="P120">
            <v>1.8894237121985753E-2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F121">
            <v>0.56111715665312556</v>
          </cell>
          <cell r="G121">
            <v>0.23986430888257718</v>
          </cell>
          <cell r="H121">
            <v>6.7467945068140606E-2</v>
          </cell>
          <cell r="I121">
            <v>2.0953727832324687E-2</v>
          </cell>
          <cell r="J121">
            <v>3.4294509177577952E-3</v>
          </cell>
          <cell r="K121">
            <v>1.0612285543601892E-2</v>
          </cell>
          <cell r="L121">
            <v>4.8350793558739997E-4</v>
          </cell>
          <cell r="M121">
            <v>3.7427453524046438E-4</v>
          </cell>
          <cell r="N121">
            <v>9.5051697970984561E-2</v>
          </cell>
          <cell r="O121">
            <v>3.0445392305945964E-4</v>
          </cell>
          <cell r="P121">
            <v>3.4119073760045484E-4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F122">
            <v>0.89230904854050819</v>
          </cell>
          <cell r="G122">
            <v>1.9414722216060425E-2</v>
          </cell>
          <cell r="H122">
            <v>8.5460126379677899E-4</v>
          </cell>
          <cell r="I122">
            <v>8.2730409238168101E-3</v>
          </cell>
          <cell r="J122">
            <v>-9.5441806697934412E-4</v>
          </cell>
          <cell r="K122">
            <v>2.2360565199205677E-3</v>
          </cell>
          <cell r="L122">
            <v>2.4955320114911682E-3</v>
          </cell>
          <cell r="M122">
            <v>5.2401117923257096E-4</v>
          </cell>
          <cell r="N122">
            <v>7.5132580134527005E-2</v>
          </cell>
          <cell r="O122">
            <v>-1.5248537602572475E-4</v>
          </cell>
          <cell r="P122">
            <v>-1.3268934634867252E-4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F123">
            <v>0.38532135878795598</v>
          </cell>
          <cell r="G123">
            <v>0.27664418209045177</v>
          </cell>
          <cell r="H123">
            <v>8.579786070384586E-2</v>
          </cell>
          <cell r="I123">
            <v>5.9124683318324458E-3</v>
          </cell>
          <cell r="J123">
            <v>0.13241970479751741</v>
          </cell>
          <cell r="K123">
            <v>8.0303009477809984E-3</v>
          </cell>
          <cell r="L123">
            <v>2.6630265356333344E-4</v>
          </cell>
          <cell r="M123">
            <v>5.4503465589130168E-4</v>
          </cell>
          <cell r="N123">
            <v>7.7667421902499367E-2</v>
          </cell>
          <cell r="O123">
            <v>1.3256817303512761E-2</v>
          </cell>
          <cell r="P123">
            <v>1.4138540745893073E-2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F124">
            <v>0.35748442675349185</v>
          </cell>
          <cell r="G124">
            <v>0.28242151654330827</v>
          </cell>
          <cell r="H124">
            <v>8.7928451405412486E-2</v>
          </cell>
          <cell r="I124">
            <v>6.550665447298625E-3</v>
          </cell>
          <cell r="J124">
            <v>0.14860322826041317</v>
          </cell>
          <cell r="K124">
            <v>7.6482821501796371E-3</v>
          </cell>
          <cell r="L124">
            <v>2.9259225696807198E-4</v>
          </cell>
          <cell r="M124">
            <v>7.4550190295359382E-4</v>
          </cell>
          <cell r="N124">
            <v>7.4696526466217258E-2</v>
          </cell>
          <cell r="O124">
            <v>1.4683978840252359E-2</v>
          </cell>
          <cell r="P124">
            <v>1.894482997350461E-2</v>
          </cell>
          <cell r="Q124">
            <v>1</v>
          </cell>
        </row>
        <row r="125">
          <cell r="A125" t="str">
            <v>F150</v>
          </cell>
          <cell r="B125" t="str">
            <v>Income Before State Taxes</v>
          </cell>
          <cell r="F125">
            <v>0.37014162062175976</v>
          </cell>
          <cell r="G125">
            <v>0.42305395232650966</v>
          </cell>
          <cell r="H125">
            <v>8.6469372163486477E-2</v>
          </cell>
          <cell r="I125">
            <v>1.6239907230339783E-2</v>
          </cell>
          <cell r="J125">
            <v>-1.2626747878347697E-2</v>
          </cell>
          <cell r="K125">
            <v>6.1952657771573169E-3</v>
          </cell>
          <cell r="L125">
            <v>1.7160142061060633E-5</v>
          </cell>
          <cell r="M125">
            <v>2.344507924870873E-3</v>
          </cell>
          <cell r="N125">
            <v>0.1071420024359339</v>
          </cell>
          <cell r="O125">
            <v>-8.6461950916533192E-3</v>
          </cell>
          <cell r="P125">
            <v>9.6691530739834528E-3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F126">
            <v>-0.12005616348635731</v>
          </cell>
          <cell r="G126">
            <v>1.2939489378140827</v>
          </cell>
          <cell r="H126">
            <v>0.15794758879586174</v>
          </cell>
          <cell r="I126">
            <v>2.34021495162995E-2</v>
          </cell>
          <cell r="J126">
            <v>-0.50172210784458504</v>
          </cell>
          <cell r="K126">
            <v>-7.8746950560248212E-3</v>
          </cell>
          <cell r="L126">
            <v>-1.2922747433985241E-3</v>
          </cell>
          <cell r="M126">
            <v>1.3291812758205958E-2</v>
          </cell>
          <cell r="N126">
            <v>0.21618709766782437</v>
          </cell>
          <cell r="O126">
            <v>-0.10722548145987121</v>
          </cell>
          <cell r="P126">
            <v>3.3393136037944991E-2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F127">
            <v>0.27721699420255852</v>
          </cell>
          <cell r="G127">
            <v>0.40676227728295022</v>
          </cell>
          <cell r="H127">
            <v>9.8982714550142792E-2</v>
          </cell>
          <cell r="I127">
            <v>4.2919932561392652E-3</v>
          </cell>
          <cell r="J127">
            <v>9.6278795296390884E-2</v>
          </cell>
          <cell r="K127">
            <v>5.1617660823768206E-3</v>
          </cell>
          <cell r="L127">
            <v>2.2385888173648882E-5</v>
          </cell>
          <cell r="M127">
            <v>1.787380004823258E-3</v>
          </cell>
          <cell r="N127">
            <v>8.7222647139605133E-2</v>
          </cell>
          <cell r="O127">
            <v>2.9301592568402811E-3</v>
          </cell>
          <cell r="P127">
            <v>1.9342887039999517E-2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F128">
            <v>0.50402142996556976</v>
          </cell>
          <cell r="G128">
            <v>0.29069076561096824</v>
          </cell>
          <cell r="H128">
            <v>6.7638592790883426E-2</v>
          </cell>
          <cell r="I128">
            <v>2.1948620755172971E-2</v>
          </cell>
          <cell r="J128">
            <v>7.6528027211958979E-4</v>
          </cell>
          <cell r="K128">
            <v>8.9946005225440377E-3</v>
          </cell>
          <cell r="L128">
            <v>2.3238139047379521E-4</v>
          </cell>
          <cell r="M128">
            <v>9.1677734411022818E-4</v>
          </cell>
          <cell r="N128">
            <v>0.10467509412337074</v>
          </cell>
          <cell r="O128">
            <v>4.5053678656994138E-5</v>
          </cell>
          <cell r="P128">
            <v>7.1403546129259566E-5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F129">
            <v>0.45955092472191733</v>
          </cell>
          <cell r="G129">
            <v>0.12718316504550808</v>
          </cell>
          <cell r="H129">
            <v>7.6431872666689382E-2</v>
          </cell>
          <cell r="I129">
            <v>5.3118927525101995E-3</v>
          </cell>
          <cell r="J129">
            <v>9.8902304718801071E-2</v>
          </cell>
          <cell r="K129">
            <v>6.361688320802924E-3</v>
          </cell>
          <cell r="L129">
            <v>6.6120771913820203E-4</v>
          </cell>
          <cell r="M129">
            <v>1.195321428535938E-4</v>
          </cell>
          <cell r="N129">
            <v>0.21495847526095693</v>
          </cell>
          <cell r="O129">
            <v>5.2348338515042451E-3</v>
          </cell>
          <cell r="P129">
            <v>5.2841027993177168E-3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F130">
            <v>0.34825874953932695</v>
          </cell>
          <cell r="G130">
            <v>0.33846908752747118</v>
          </cell>
          <cell r="H130">
            <v>8.9039256165921982E-2</v>
          </cell>
          <cell r="I130">
            <v>9.0811430335778175E-3</v>
          </cell>
          <cell r="J130">
            <v>9.79629107123524E-2</v>
          </cell>
          <cell r="K130">
            <v>6.7591155564575081E-3</v>
          </cell>
          <cell r="L130">
            <v>1.3561540909651964E-4</v>
          </cell>
          <cell r="M130">
            <v>1.2651408611119123E-3</v>
          </cell>
          <cell r="N130">
            <v>8.7568138600260276E-2</v>
          </cell>
          <cell r="O130">
            <v>7.0091262795135608E-3</v>
          </cell>
          <cell r="P130">
            <v>1.4451674427137505E-2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F131">
            <v>0.38521392343484101</v>
          </cell>
          <cell r="G131">
            <v>0.25864222199696052</v>
          </cell>
          <cell r="H131">
            <v>8.4000122882636294E-2</v>
          </cell>
          <cell r="I131">
            <v>7.0196190588563794E-3</v>
          </cell>
          <cell r="J131">
            <v>0.15160688011202644</v>
          </cell>
          <cell r="K131">
            <v>7.8544032323653624E-3</v>
          </cell>
          <cell r="L131">
            <v>2.9791535353976322E-4</v>
          </cell>
          <cell r="M131">
            <v>3.9441170722021295E-4</v>
          </cell>
          <cell r="N131">
            <v>7.3942788235211845E-2</v>
          </cell>
          <cell r="O131">
            <v>1.5875423109105058E-2</v>
          </cell>
          <cell r="P131">
            <v>1.5152290877237183E-2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F132">
            <v>0.33269174527410483</v>
          </cell>
          <cell r="G132">
            <v>0.27242560647203357</v>
          </cell>
          <cell r="H132">
            <v>9.0676812009521379E-2</v>
          </cell>
          <cell r="I132">
            <v>1.8686956565667815E-3</v>
          </cell>
          <cell r="J132">
            <v>0.18650818735837274</v>
          </cell>
          <cell r="K132">
            <v>7.2473805719908699E-3</v>
          </cell>
          <cell r="L132">
            <v>2.3079909221263413E-4</v>
          </cell>
          <cell r="M132">
            <v>4.1212325177033703E-4</v>
          </cell>
          <cell r="N132">
            <v>6.9576243110582831E-2</v>
          </cell>
          <cell r="O132">
            <v>1.9613663085596863E-2</v>
          </cell>
          <cell r="P132">
            <v>1.8748744117247185E-2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F133">
            <v>0.33122761652223143</v>
          </cell>
          <cell r="G133">
            <v>0.27122086347147117</v>
          </cell>
          <cell r="H133">
            <v>9.0274986626761256E-2</v>
          </cell>
          <cell r="I133">
            <v>1.860174608890767E-3</v>
          </cell>
          <cell r="J133">
            <v>0.18995230934787696</v>
          </cell>
          <cell r="K133">
            <v>7.2151644549604613E-3</v>
          </cell>
          <cell r="L133">
            <v>2.2977237452465445E-4</v>
          </cell>
          <cell r="M133">
            <v>4.1025171419103394E-4</v>
          </cell>
          <cell r="N133">
            <v>6.9269499224111172E-2</v>
          </cell>
          <cell r="O133">
            <v>1.9675228046208883E-2</v>
          </cell>
          <cell r="P133">
            <v>1.8664133608772188E-2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F134">
            <v>0.60312310505113886</v>
          </cell>
          <cell r="G134">
            <v>0.20433476525532682</v>
          </cell>
          <cell r="H134">
            <v>5.7110967926018191E-2</v>
          </cell>
          <cell r="I134">
            <v>2.8847661259153317E-2</v>
          </cell>
          <cell r="J134">
            <v>2.3549932915112276E-3</v>
          </cell>
          <cell r="K134">
            <v>1.0517290187513748E-2</v>
          </cell>
          <cell r="L134">
            <v>5.5339940721565572E-4</v>
          </cell>
          <cell r="M134">
            <v>3.1890869819545226E-4</v>
          </cell>
          <cell r="N134">
            <v>9.2518453749353455E-2</v>
          </cell>
          <cell r="O134">
            <v>1.6022758728672862E-4</v>
          </cell>
          <cell r="P134">
            <v>1.6022758728672862E-4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F135">
            <v>0.87083139955935274</v>
          </cell>
          <cell r="G135">
            <v>1.9459829672089236E-2</v>
          </cell>
          <cell r="H135">
            <v>3.4595842598384894E-4</v>
          </cell>
          <cell r="I135">
            <v>1.0307045851633702E-2</v>
          </cell>
          <cell r="J135">
            <v>6.5144830588063777E-4</v>
          </cell>
          <cell r="K135">
            <v>3.4419518680686586E-3</v>
          </cell>
          <cell r="L135">
            <v>2.6223261067933588E-3</v>
          </cell>
          <cell r="M135">
            <v>5.4775037140818183E-4</v>
          </cell>
          <cell r="N135">
            <v>9.178405668484485E-2</v>
          </cell>
          <cell r="O135">
            <v>4.1165769723894958E-6</v>
          </cell>
          <cell r="P135">
            <v>4.1165769723894958E-6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I13" sqref="I13"/>
    </sheetView>
  </sheetViews>
  <sheetFormatPr defaultRowHeight="15.75"/>
  <cols>
    <col min="1" max="1" width="9.140625" style="39"/>
    <col min="2" max="2" width="10.5703125" style="39" bestFit="1" customWidth="1"/>
    <col min="3" max="3" width="11.85546875" style="39" bestFit="1" customWidth="1"/>
    <col min="4" max="4" width="1.7109375" style="39" customWidth="1"/>
    <col min="5" max="6" width="22.7109375" style="39" customWidth="1"/>
    <col min="7" max="16384" width="9.140625" style="39"/>
  </cols>
  <sheetData>
    <row r="1" spans="1:7">
      <c r="A1" s="65"/>
      <c r="B1" s="65"/>
      <c r="C1" s="65"/>
      <c r="D1" s="65"/>
      <c r="E1" s="65"/>
      <c r="F1" s="65"/>
      <c r="G1" s="65"/>
    </row>
    <row r="2" spans="1:7">
      <c r="A2" s="65"/>
      <c r="B2" s="40"/>
      <c r="C2" s="56" t="s">
        <v>58</v>
      </c>
      <c r="D2" s="41"/>
      <c r="E2" s="56" t="s">
        <v>59</v>
      </c>
      <c r="F2" s="42" t="s">
        <v>59</v>
      </c>
      <c r="G2" s="65"/>
    </row>
    <row r="3" spans="1:7">
      <c r="A3" s="65"/>
      <c r="B3" s="43"/>
      <c r="C3" s="57" t="s">
        <v>59</v>
      </c>
      <c r="D3" s="44"/>
      <c r="E3" s="57" t="s">
        <v>61</v>
      </c>
      <c r="F3" s="45" t="s">
        <v>62</v>
      </c>
      <c r="G3" s="65"/>
    </row>
    <row r="4" spans="1:7">
      <c r="A4" s="65"/>
      <c r="B4" s="46" t="s">
        <v>64</v>
      </c>
      <c r="C4" s="58" t="s">
        <v>60</v>
      </c>
      <c r="D4" s="47"/>
      <c r="E4" s="58" t="s">
        <v>63</v>
      </c>
      <c r="F4" s="48" t="s">
        <v>63</v>
      </c>
      <c r="G4" s="65"/>
    </row>
    <row r="5" spans="1:7">
      <c r="A5" s="65"/>
      <c r="B5" s="40" t="s">
        <v>65</v>
      </c>
      <c r="C5" s="62">
        <f>'ACOS - Unit Costs'!D116</f>
        <v>0.62947189446249274</v>
      </c>
      <c r="D5" s="49"/>
      <c r="E5" s="59">
        <f>'ACOS - NEM Breakout -Unit Costs'!D116</f>
        <v>0.62964175459959582</v>
      </c>
      <c r="F5" s="50">
        <f>'ACOS - NEM Breakout -Unit Costs'!E116</f>
        <v>0.647862996603224</v>
      </c>
      <c r="G5" s="65"/>
    </row>
    <row r="6" spans="1:7">
      <c r="A6" s="65"/>
      <c r="B6" s="43" t="s">
        <v>66</v>
      </c>
      <c r="C6" s="63">
        <f>'ACOS - Unit Costs'!D117</f>
        <v>0.28570373873877614</v>
      </c>
      <c r="D6" s="51"/>
      <c r="E6" s="60">
        <f>'ACOS - NEM Breakout -Unit Costs'!D117</f>
        <v>0.2861005185106123</v>
      </c>
      <c r="F6" s="52">
        <f>'ACOS - NEM Breakout -Unit Costs'!E117</f>
        <v>0.20315289743919113</v>
      </c>
      <c r="G6" s="65"/>
    </row>
    <row r="7" spans="1:7">
      <c r="A7" s="65"/>
      <c r="B7" s="53" t="s">
        <v>67</v>
      </c>
      <c r="C7" s="64">
        <f>'ACOS - Unit Costs'!D118</f>
        <v>8.4824366798731107E-2</v>
      </c>
      <c r="D7" s="54"/>
      <c r="E7" s="61">
        <f>'ACOS - NEM Breakout -Unit Costs'!D118</f>
        <v>8.4257726889791815E-2</v>
      </c>
      <c r="F7" s="55">
        <f>'ACOS - NEM Breakout -Unit Costs'!E118</f>
        <v>0.14898410595758491</v>
      </c>
      <c r="G7" s="65"/>
    </row>
    <row r="8" spans="1:7">
      <c r="A8" s="65"/>
      <c r="B8" s="65"/>
      <c r="C8" s="65"/>
      <c r="D8" s="65"/>
      <c r="E8" s="65"/>
      <c r="F8" s="65"/>
      <c r="G8" s="6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4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/>
    </sheetView>
  </sheetViews>
  <sheetFormatPr defaultRowHeight="12.75"/>
  <cols>
    <col min="1" max="1" width="5.140625" style="1" customWidth="1"/>
    <col min="2" max="2" width="45.7109375" style="1" bestFit="1" customWidth="1"/>
    <col min="3" max="3" width="16.5703125" style="1" bestFit="1" customWidth="1"/>
    <col min="4" max="4" width="15" style="1" bestFit="1" customWidth="1"/>
    <col min="5" max="5" width="12.85546875" style="1" bestFit="1" customWidth="1"/>
    <col min="6" max="6" width="15" style="1" bestFit="1" customWidth="1"/>
    <col min="7" max="7" width="14.42578125" style="1" bestFit="1" customWidth="1"/>
    <col min="8" max="8" width="15" style="1" bestFit="1" customWidth="1"/>
    <col min="9" max="9" width="12.85546875" style="1" bestFit="1" customWidth="1"/>
    <col min="10" max="10" width="13.42578125" style="1" bestFit="1" customWidth="1"/>
    <col min="11" max="11" width="15" style="1" bestFit="1" customWidth="1"/>
    <col min="12" max="12" width="14" style="1" bestFit="1" customWidth="1"/>
    <col min="13" max="13" width="14.140625" style="1" bestFit="1" customWidth="1"/>
    <col min="14" max="14" width="11.28515625" style="1" bestFit="1" customWidth="1"/>
    <col min="15" max="15" width="11.42578125" style="1" bestFit="1" customWidth="1"/>
    <col min="16" max="16384" width="9.140625" style="1"/>
  </cols>
  <sheetData>
    <row r="1" spans="1:15">
      <c r="B1" s="2" t="s">
        <v>68</v>
      </c>
    </row>
    <row r="2" spans="1:15">
      <c r="A2" s="3"/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>
      <c r="A3" s="5"/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>
      <c r="A4" s="5"/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>
      <c r="A5" s="5"/>
      <c r="B5" s="5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>
      <c r="A6" s="5"/>
      <c r="B6" s="5" t="s">
        <v>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5"/>
      <c r="B7" s="5" t="s">
        <v>69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>
      <c r="A8" s="6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>
      <c r="A9" s="5"/>
    </row>
    <row r="10" spans="1:15">
      <c r="A10" s="5"/>
      <c r="B10" s="7"/>
      <c r="C10" s="2"/>
      <c r="D10" s="8"/>
      <c r="E10" s="8"/>
      <c r="F10" s="9"/>
      <c r="G10" s="9"/>
      <c r="H10" s="9"/>
      <c r="I10" s="9"/>
      <c r="J10" s="9"/>
      <c r="K10" s="9"/>
      <c r="L10" s="8"/>
      <c r="M10" s="8"/>
      <c r="N10" s="9"/>
      <c r="O10" s="9"/>
    </row>
    <row r="11" spans="1:15">
      <c r="A11" s="5"/>
      <c r="B11" s="11"/>
      <c r="C11" s="2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51.75" thickBot="1">
      <c r="A12" s="5"/>
      <c r="B12" s="13" t="s">
        <v>5</v>
      </c>
      <c r="C12" s="14" t="s">
        <v>6</v>
      </c>
      <c r="D12" s="14" t="s">
        <v>7</v>
      </c>
      <c r="E12" s="14" t="s">
        <v>9</v>
      </c>
      <c r="F12" s="14" t="s">
        <v>11</v>
      </c>
      <c r="G12" s="14" t="s">
        <v>13</v>
      </c>
      <c r="H12" s="14" t="s">
        <v>14</v>
      </c>
      <c r="I12" s="14" t="s">
        <v>15</v>
      </c>
      <c r="J12" s="14" t="s">
        <v>17</v>
      </c>
      <c r="K12" s="14" t="s">
        <v>18</v>
      </c>
      <c r="L12" s="14" t="s">
        <v>19</v>
      </c>
      <c r="M12" s="14" t="s">
        <v>21</v>
      </c>
      <c r="N12" s="14" t="s">
        <v>22</v>
      </c>
      <c r="O12" s="15" t="s">
        <v>23</v>
      </c>
    </row>
    <row r="13" spans="1:15">
      <c r="A13" s="16"/>
      <c r="B13" s="3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s="22" customFormat="1">
      <c r="A14" s="18">
        <v>14</v>
      </c>
      <c r="B14" s="19" t="s">
        <v>24</v>
      </c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s="22" customFormat="1">
      <c r="A15" s="18">
        <v>15</v>
      </c>
      <c r="B15" s="22" t="s">
        <v>25</v>
      </c>
      <c r="C15" s="21">
        <v>96014165.840143368</v>
      </c>
      <c r="D15" s="21">
        <v>56478512.318754278</v>
      </c>
      <c r="E15" s="21">
        <v>16251463.0250207</v>
      </c>
      <c r="F15" s="21">
        <v>4370526.2473064996</v>
      </c>
      <c r="G15" s="21">
        <v>235653.83566183943</v>
      </c>
      <c r="H15" s="21">
        <v>8866448.1068645008</v>
      </c>
      <c r="I15" s="21">
        <v>614724.75032800005</v>
      </c>
      <c r="J15" s="21">
        <v>9431</v>
      </c>
      <c r="K15" s="21">
        <v>51320.164338160568</v>
      </c>
      <c r="L15" s="21">
        <v>6387486.3918693997</v>
      </c>
      <c r="M15" s="21">
        <v>1185360</v>
      </c>
      <c r="N15" s="21">
        <v>1563240</v>
      </c>
      <c r="O15" s="21">
        <v>2748600</v>
      </c>
    </row>
    <row r="16" spans="1:15" s="22" customFormat="1">
      <c r="A16" s="18">
        <v>16</v>
      </c>
      <c r="B16" s="22" t="s">
        <v>26</v>
      </c>
      <c r="C16" s="21">
        <v>22879810548.849091</v>
      </c>
      <c r="D16" s="21">
        <v>6547168078.9402122</v>
      </c>
      <c r="E16" s="21">
        <v>6189011953.8867893</v>
      </c>
      <c r="F16" s="21">
        <v>2058745888.7326882</v>
      </c>
      <c r="G16" s="21">
        <v>90773003.999999985</v>
      </c>
      <c r="H16" s="21">
        <v>4916718085.9214706</v>
      </c>
      <c r="I16" s="21">
        <v>234236992.71179101</v>
      </c>
      <c r="J16" s="21">
        <v>6880251.9999999991</v>
      </c>
      <c r="K16" s="21">
        <v>18279797.000000004</v>
      </c>
      <c r="L16" s="21">
        <v>1353167831.6561341</v>
      </c>
      <c r="M16" s="21">
        <v>558948000</v>
      </c>
      <c r="N16" s="21">
        <v>905880664</v>
      </c>
      <c r="O16" s="21">
        <v>1464828664</v>
      </c>
    </row>
    <row r="17" spans="1:25" s="22" customFormat="1" ht="14.25" customHeight="1">
      <c r="A17" s="18">
        <v>17</v>
      </c>
      <c r="B17" s="22" t="s">
        <v>27</v>
      </c>
      <c r="C17" s="21">
        <v>870592.59298500745</v>
      </c>
      <c r="D17" s="21">
        <v>754063.14711114368</v>
      </c>
      <c r="E17" s="21">
        <v>15597.51944444439</v>
      </c>
      <c r="F17" s="21">
        <v>249.91966614906869</v>
      </c>
      <c r="G17" s="21">
        <v>9225.5833333333303</v>
      </c>
      <c r="H17" s="21">
        <v>161.06289999242921</v>
      </c>
      <c r="I17" s="21">
        <v>3354</v>
      </c>
      <c r="J17" s="21">
        <v>2604.0624804496547</v>
      </c>
      <c r="K17" s="21">
        <v>549.95184261974555</v>
      </c>
      <c r="L17" s="21">
        <v>84785.346206875154</v>
      </c>
      <c r="M17" s="21">
        <v>1</v>
      </c>
      <c r="N17" s="21">
        <v>1</v>
      </c>
      <c r="O17" s="21">
        <v>2</v>
      </c>
    </row>
    <row r="18" spans="1:25" s="22" customFormat="1" ht="14.25" customHeight="1">
      <c r="A18" s="18">
        <v>18</v>
      </c>
      <c r="B18" s="23" t="s">
        <v>28</v>
      </c>
      <c r="C18" s="24">
        <v>0.32643314616181351</v>
      </c>
      <c r="D18" s="24">
        <v>0.15879886044431721</v>
      </c>
      <c r="E18" s="24">
        <v>0.52168217433195718</v>
      </c>
      <c r="F18" s="24">
        <v>0.64527695018811027</v>
      </c>
      <c r="G18" s="24">
        <v>0.52766627147267708</v>
      </c>
      <c r="H18" s="24">
        <v>0.75963115934468251</v>
      </c>
      <c r="I18" s="24">
        <v>0.5219776698183527</v>
      </c>
      <c r="J18" s="24">
        <v>0.99936409073544974</v>
      </c>
      <c r="K18" s="24">
        <v>0.48793331298043741</v>
      </c>
      <c r="L18" s="24">
        <v>0.29020094137061808</v>
      </c>
      <c r="M18" s="24">
        <v>0.64594907182697403</v>
      </c>
      <c r="N18" s="24">
        <v>0.79382079299298647</v>
      </c>
      <c r="O18" s="24">
        <v>0.73004970101840139</v>
      </c>
    </row>
    <row r="19" spans="1:25" s="26" customFormat="1" ht="14.25" hidden="1" customHeight="1">
      <c r="A19" s="18">
        <v>19</v>
      </c>
      <c r="B19" s="25" t="s">
        <v>29</v>
      </c>
      <c r="C19" s="21"/>
      <c r="D19" s="24">
        <v>0.63435645246722761</v>
      </c>
      <c r="E19" s="24">
        <v>0.73382702299246771</v>
      </c>
      <c r="F19" s="24"/>
      <c r="G19" s="24">
        <v>5.2261177778157277</v>
      </c>
      <c r="H19" s="24">
        <v>0.9463246400052967</v>
      </c>
      <c r="I19" s="24">
        <v>1.0232693316282082</v>
      </c>
      <c r="J19" s="24">
        <v>0.99187417812073064</v>
      </c>
      <c r="K19" s="24">
        <v>6.3631715420058033</v>
      </c>
      <c r="L19" s="24">
        <v>0.66517986500527726</v>
      </c>
      <c r="M19" s="24">
        <v>0.94772617409041182</v>
      </c>
      <c r="N19" s="24">
        <v>1.6831465244204709</v>
      </c>
      <c r="O19" s="24">
        <v>1.2789878175172422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s="22" customFormat="1" ht="14.25" customHeight="1">
      <c r="A20" s="18">
        <v>20</v>
      </c>
      <c r="C20" s="27"/>
      <c r="D20" s="27"/>
      <c r="E20" s="27"/>
      <c r="F20" s="27"/>
      <c r="G20" s="27"/>
      <c r="H20" s="27"/>
      <c r="I20" s="28"/>
      <c r="J20" s="27"/>
      <c r="K20" s="27"/>
      <c r="L20" s="27"/>
      <c r="M20" s="27"/>
      <c r="N20" s="27"/>
      <c r="O20" s="21"/>
    </row>
    <row r="21" spans="1:25" s="22" customFormat="1" ht="14.25" customHeight="1">
      <c r="A21" s="18">
        <v>21</v>
      </c>
      <c r="B21" s="29" t="s">
        <v>30</v>
      </c>
      <c r="C21" s="30">
        <v>1</v>
      </c>
      <c r="D21" s="30">
        <v>0.39140836169672943</v>
      </c>
      <c r="E21" s="30">
        <v>0.25757005309737008</v>
      </c>
      <c r="F21" s="30">
        <v>7.7125187969900033E-2</v>
      </c>
      <c r="G21" s="30">
        <v>4.7759289151215545E-3</v>
      </c>
      <c r="H21" s="30">
        <v>0.15198657655855075</v>
      </c>
      <c r="I21" s="30">
        <v>9.700783220236783E-3</v>
      </c>
      <c r="J21" s="30">
        <v>3.3986124214282083E-4</v>
      </c>
      <c r="K21" s="30">
        <v>4.8540236822262948E-4</v>
      </c>
      <c r="L21" s="30">
        <v>6.6083238738926756E-2</v>
      </c>
      <c r="M21" s="30">
        <v>1.7671128120162964E-2</v>
      </c>
      <c r="N21" s="30">
        <v>2.2853478072642399E-2</v>
      </c>
      <c r="O21" s="30"/>
    </row>
    <row r="22" spans="1:25" s="22" customFormat="1" ht="14.25" customHeight="1">
      <c r="A22" s="18">
        <v>22</v>
      </c>
      <c r="B22" s="22" t="s">
        <v>31</v>
      </c>
      <c r="C22" s="21">
        <v>1924164165.4938643</v>
      </c>
      <c r="D22" s="21">
        <v>753133943.65149975</v>
      </c>
      <c r="E22" s="21">
        <v>495607066.27430701</v>
      </c>
      <c r="F22" s="21">
        <v>148401522.94865862</v>
      </c>
      <c r="G22" s="21">
        <v>9189671.2754229195</v>
      </c>
      <c r="H22" s="21">
        <v>292447124.25004804</v>
      </c>
      <c r="I22" s="21">
        <v>18665899.44960371</v>
      </c>
      <c r="J22" s="21">
        <v>653948.8233713978</v>
      </c>
      <c r="K22" s="21">
        <v>933993.84277983243</v>
      </c>
      <c r="L22" s="21">
        <v>127154999.92121808</v>
      </c>
      <c r="M22" s="21">
        <v>34002151.492667995</v>
      </c>
      <c r="N22" s="21">
        <v>43973843.564277627</v>
      </c>
      <c r="O22" s="21">
        <v>77975995.056945622</v>
      </c>
    </row>
    <row r="23" spans="1:25" s="22" customFormat="1" ht="14.25" customHeight="1">
      <c r="A23" s="18">
        <v>23</v>
      </c>
      <c r="B23" s="22" t="s">
        <v>32</v>
      </c>
      <c r="C23" s="31">
        <v>20.040419542856398</v>
      </c>
      <c r="D23" s="31">
        <v>13.334875738244504</v>
      </c>
      <c r="E23" s="31">
        <v>30.496150747244847</v>
      </c>
      <c r="F23" s="31">
        <v>33.955069607490998</v>
      </c>
      <c r="G23" s="31">
        <v>38.996485033284131</v>
      </c>
      <c r="H23" s="31">
        <v>32.983571405964952</v>
      </c>
      <c r="I23" s="31">
        <v>30.364646030022552</v>
      </c>
      <c r="J23" s="31">
        <v>69.340348146686225</v>
      </c>
      <c r="K23" s="31">
        <v>18.199354090636355</v>
      </c>
      <c r="L23" s="31">
        <v>19.906891713002015</v>
      </c>
      <c r="M23" s="31">
        <v>28.685084272008499</v>
      </c>
      <c r="N23" s="31">
        <v>28.12993754271745</v>
      </c>
      <c r="O23" s="31">
        <v>28.369349871551197</v>
      </c>
    </row>
    <row r="24" spans="1:25" s="22" customFormat="1" ht="14.25" customHeight="1">
      <c r="A24" s="18">
        <v>24</v>
      </c>
      <c r="B24" s="22" t="s">
        <v>33</v>
      </c>
      <c r="C24" s="32">
        <v>8.4098780511565663E-2</v>
      </c>
      <c r="D24" s="32">
        <v>0.11503201606722907</v>
      </c>
      <c r="E24" s="32">
        <v>8.007854403368192E-2</v>
      </c>
      <c r="F24" s="32">
        <v>7.2083458070685363E-2</v>
      </c>
      <c r="G24" s="32">
        <v>0.1012379327605256</v>
      </c>
      <c r="H24" s="32">
        <v>5.9480148981378669E-2</v>
      </c>
      <c r="I24" s="32">
        <v>7.9688093812622221E-2</v>
      </c>
      <c r="J24" s="32">
        <v>9.5047219690702886E-2</v>
      </c>
      <c r="K24" s="32">
        <v>5.1094322479611355E-2</v>
      </c>
      <c r="L24" s="32">
        <v>9.3968388064320021E-2</v>
      </c>
      <c r="M24" s="32">
        <v>6.0832405684729161E-2</v>
      </c>
      <c r="N24" s="32">
        <v>4.8542645087606848E-2</v>
      </c>
      <c r="O24" s="32">
        <v>5.3232160848093305E-2</v>
      </c>
    </row>
    <row r="25" spans="1:25" s="22" customFormat="1" ht="14.25" customHeight="1">
      <c r="A25" s="18">
        <v>25</v>
      </c>
      <c r="B25" s="22" t="s">
        <v>34</v>
      </c>
      <c r="C25" s="31">
        <v>2210.1775055269745</v>
      </c>
      <c r="D25" s="31">
        <v>998.76773787022512</v>
      </c>
      <c r="E25" s="31">
        <v>31774.736235436147</v>
      </c>
      <c r="F25" s="31">
        <v>593796.89976115001</v>
      </c>
      <c r="G25" s="31">
        <v>996.10734014177126</v>
      </c>
      <c r="H25" s="31">
        <v>1815732.3894192553</v>
      </c>
      <c r="I25" s="31">
        <v>5565.2651906987803</v>
      </c>
      <c r="J25" s="31">
        <v>251.12639511571075</v>
      </c>
      <c r="K25" s="31">
        <v>1698.3193261625745</v>
      </c>
      <c r="L25" s="31">
        <v>1499.7284980232494</v>
      </c>
      <c r="M25" s="31">
        <v>34002151.492667995</v>
      </c>
      <c r="N25" s="31">
        <v>43973843.564277627</v>
      </c>
      <c r="O25" s="31">
        <v>38987997.528472811</v>
      </c>
    </row>
    <row r="26" spans="1:25" s="22" customFormat="1" ht="14.25" customHeight="1">
      <c r="A26" s="18">
        <v>26</v>
      </c>
      <c r="D26" s="33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31"/>
    </row>
    <row r="27" spans="1:25" s="22" customFormat="1" ht="14.25" customHeight="1">
      <c r="A27" s="18">
        <v>27</v>
      </c>
      <c r="B27" s="29" t="s">
        <v>35</v>
      </c>
      <c r="C27" s="30">
        <v>1</v>
      </c>
      <c r="D27" s="30">
        <v>0.33639113082134653</v>
      </c>
      <c r="E27" s="30">
        <v>0.2688870295820282</v>
      </c>
      <c r="F27" s="30">
        <v>8.3354109002140256E-2</v>
      </c>
      <c r="G27" s="30">
        <v>2.6455627253143669E-3</v>
      </c>
      <c r="H27" s="30">
        <v>0.18629608975182496</v>
      </c>
      <c r="I27" s="30">
        <v>9.4674598327461369E-3</v>
      </c>
      <c r="J27" s="30">
        <v>2.6815928874335021E-4</v>
      </c>
      <c r="K27" s="30">
        <v>5.5816413839705021E-4</v>
      </c>
      <c r="L27" s="30">
        <v>6.1963086928939405E-2</v>
      </c>
      <c r="M27" s="30">
        <v>2.1537001763241092E-2</v>
      </c>
      <c r="N27" s="30">
        <v>2.8632206165282708E-2</v>
      </c>
      <c r="O27" s="30">
        <v>5.01692079285238E-2</v>
      </c>
    </row>
    <row r="28" spans="1:25" s="22" customFormat="1" ht="14.25" customHeight="1">
      <c r="A28" s="18">
        <v>28</v>
      </c>
      <c r="B28" s="22" t="s">
        <v>31</v>
      </c>
      <c r="C28" s="21">
        <v>1297521618.0600319</v>
      </c>
      <c r="D28" s="21">
        <v>436474764.3643564</v>
      </c>
      <c r="E28" s="21">
        <v>348886733.69862533</v>
      </c>
      <c r="F28" s="21">
        <v>108153758.38440809</v>
      </c>
      <c r="G28" s="21">
        <v>3432674.8280291911</v>
      </c>
      <c r="H28" s="21">
        <v>241723203.81304234</v>
      </c>
      <c r="I28" s="21">
        <v>12284233.801103011</v>
      </c>
      <c r="J28" s="21">
        <v>347942.47422810749</v>
      </c>
      <c r="K28" s="21">
        <v>724230.035996021</v>
      </c>
      <c r="L28" s="21">
        <v>80398444.81203115</v>
      </c>
      <c r="M28" s="21">
        <v>27944725.376002088</v>
      </c>
      <c r="N28" s="21">
        <v>37150906.472205728</v>
      </c>
      <c r="O28" s="21">
        <v>65095631.848207816</v>
      </c>
    </row>
    <row r="29" spans="1:25" s="22" customFormat="1" ht="14.25" customHeight="1">
      <c r="A29" s="18">
        <v>29</v>
      </c>
      <c r="B29" s="22" t="s">
        <v>32</v>
      </c>
      <c r="C29" s="31">
        <v>13.513856072241584</v>
      </c>
      <c r="D29" s="31">
        <v>7.7281561862142114</v>
      </c>
      <c r="E29" s="31">
        <v>21.468020027580312</v>
      </c>
      <c r="F29" s="31">
        <v>24.746163794591528</v>
      </c>
      <c r="G29" s="31">
        <v>14.566598580449336</v>
      </c>
      <c r="H29" s="31">
        <v>27.262687482025367</v>
      </c>
      <c r="I29" s="31">
        <v>19.983307642239044</v>
      </c>
      <c r="J29" s="31">
        <v>36.893486823041826</v>
      </c>
      <c r="K29" s="31">
        <v>14.111997600473371</v>
      </c>
      <c r="L29" s="31">
        <v>12.586867490531164</v>
      </c>
      <c r="M29" s="31">
        <v>23.574884740502537</v>
      </c>
      <c r="N29" s="31">
        <v>23.765324884346441</v>
      </c>
      <c r="O29" s="31">
        <v>23.683195753550105</v>
      </c>
    </row>
    <row r="30" spans="1:25" s="22" customFormat="1" ht="14.25" customHeight="1">
      <c r="A30" s="18">
        <v>30</v>
      </c>
      <c r="B30" s="22" t="s">
        <v>33</v>
      </c>
      <c r="C30" s="32">
        <v>5.6710330502509357E-2</v>
      </c>
      <c r="D30" s="32">
        <v>6.6666192024049636E-2</v>
      </c>
      <c r="E30" s="32">
        <v>5.6371959902181058E-2</v>
      </c>
      <c r="F30" s="32">
        <v>5.2533806613202179E-2</v>
      </c>
      <c r="G30" s="32">
        <v>3.7816032044386147E-2</v>
      </c>
      <c r="H30" s="32">
        <v>4.9163527293784141E-2</v>
      </c>
      <c r="I30" s="32">
        <v>5.2443611313853104E-2</v>
      </c>
      <c r="J30" s="32">
        <v>5.0571181728243028E-2</v>
      </c>
      <c r="K30" s="32">
        <v>3.9619150912672652E-2</v>
      </c>
      <c r="L30" s="32">
        <v>5.9414983811455206E-2</v>
      </c>
      <c r="M30" s="32">
        <v>4.9995214896559406E-2</v>
      </c>
      <c r="N30" s="32">
        <v>4.1010817372083494E-2</v>
      </c>
      <c r="O30" s="32">
        <v>4.4439075673499938E-2</v>
      </c>
    </row>
    <row r="31" spans="1:25" s="22" customFormat="1" ht="14.25" customHeight="1">
      <c r="A31" s="18">
        <v>31</v>
      </c>
      <c r="B31" s="22" t="s">
        <v>34</v>
      </c>
      <c r="C31" s="31">
        <v>1490.3889931009057</v>
      </c>
      <c r="D31" s="31">
        <v>578.83052107308868</v>
      </c>
      <c r="E31" s="31">
        <v>22368.090960956855</v>
      </c>
      <c r="F31" s="31">
        <v>432754.09274873952</v>
      </c>
      <c r="G31" s="31">
        <v>372.08214418555565</v>
      </c>
      <c r="H31" s="31">
        <v>1500800.0217579876</v>
      </c>
      <c r="I31" s="31">
        <v>3662.5622543539089</v>
      </c>
      <c r="J31" s="31">
        <v>133.61525571691612</v>
      </c>
      <c r="K31" s="31">
        <v>1316.8971896631629</v>
      </c>
      <c r="L31" s="31">
        <v>948.2587311238899</v>
      </c>
      <c r="M31" s="31">
        <v>27944725.376002088</v>
      </c>
      <c r="N31" s="31">
        <v>37150906.472205728</v>
      </c>
      <c r="O31" s="31">
        <v>32547815.924103908</v>
      </c>
    </row>
    <row r="32" spans="1:25" s="22" customFormat="1" ht="14.25" customHeight="1">
      <c r="A32" s="18">
        <v>32</v>
      </c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</row>
    <row r="33" spans="1:15" s="22" customFormat="1">
      <c r="A33" s="18">
        <v>33</v>
      </c>
      <c r="B33" s="29" t="s">
        <v>36</v>
      </c>
      <c r="C33" s="30">
        <v>1</v>
      </c>
      <c r="D33" s="30">
        <v>0.38484855426459347</v>
      </c>
      <c r="E33" s="30">
        <v>0.2637568652821275</v>
      </c>
      <c r="F33" s="30">
        <v>7.6261280271265705E-2</v>
      </c>
      <c r="G33" s="30">
        <v>1.2150077835704582E-3</v>
      </c>
      <c r="H33" s="30">
        <v>0.16311516173998253</v>
      </c>
      <c r="I33" s="30">
        <v>8.5077525673151518E-3</v>
      </c>
      <c r="J33" s="30">
        <v>2.3012012859965886E-4</v>
      </c>
      <c r="K33" s="30">
        <v>2.9658292467905228E-4</v>
      </c>
      <c r="L33" s="30">
        <v>6.4113657933467308E-2</v>
      </c>
      <c r="M33" s="30">
        <v>1.9248956766304545E-2</v>
      </c>
      <c r="N33" s="30">
        <v>1.8406060338090186E-2</v>
      </c>
      <c r="O33" s="30">
        <v>3.7655017104394735E-2</v>
      </c>
    </row>
    <row r="34" spans="1:15" s="22" customFormat="1">
      <c r="A34" s="18">
        <v>34</v>
      </c>
      <c r="B34" s="22" t="s">
        <v>31</v>
      </c>
      <c r="C34" s="21">
        <v>624923037.06140411</v>
      </c>
      <c r="D34" s="21">
        <v>240500727.33972067</v>
      </c>
      <c r="E34" s="21">
        <v>164827741.29790467</v>
      </c>
      <c r="F34" s="21">
        <v>47657430.877310939</v>
      </c>
      <c r="G34" s="21">
        <v>759286.35416210012</v>
      </c>
      <c r="H34" s="21">
        <v>101934422.2653133</v>
      </c>
      <c r="I34" s="21">
        <v>5316690.5729336012</v>
      </c>
      <c r="J34" s="21">
        <v>143807.36965345504</v>
      </c>
      <c r="K34" s="21">
        <v>185341.50203098808</v>
      </c>
      <c r="L34" s="21">
        <v>40066101.832898773</v>
      </c>
      <c r="M34" s="21">
        <v>12029116.522662822</v>
      </c>
      <c r="N34" s="21">
        <v>11502371.126814896</v>
      </c>
      <c r="O34" s="21">
        <v>23531487.64947772</v>
      </c>
    </row>
    <row r="35" spans="1:15" s="22" customFormat="1">
      <c r="A35" s="18">
        <v>35</v>
      </c>
      <c r="B35" s="22" t="s">
        <v>32</v>
      </c>
      <c r="C35" s="31">
        <v>6.5086545468910879</v>
      </c>
      <c r="D35" s="31">
        <v>4.2582695164203166</v>
      </c>
      <c r="E35" s="31">
        <v>10.142332480721054</v>
      </c>
      <c r="F35" s="31">
        <v>10.904277466971308</v>
      </c>
      <c r="G35" s="31">
        <v>3.2220411436530463</v>
      </c>
      <c r="H35" s="31">
        <v>11.496646801146285</v>
      </c>
      <c r="I35" s="31">
        <v>8.6488962256632131</v>
      </c>
      <c r="J35" s="31">
        <v>15.248369171185987</v>
      </c>
      <c r="K35" s="31">
        <v>3.6114752246257349</v>
      </c>
      <c r="L35" s="31">
        <v>6.2725929066398827</v>
      </c>
      <c r="M35" s="31">
        <v>10.148070225638474</v>
      </c>
      <c r="N35" s="31">
        <v>7.3580327568478907</v>
      </c>
      <c r="O35" s="31">
        <v>8.5612630610047731</v>
      </c>
    </row>
    <row r="36" spans="1:15" s="22" customFormat="1">
      <c r="A36" s="18">
        <v>36</v>
      </c>
      <c r="B36" s="22" t="s">
        <v>33</v>
      </c>
      <c r="C36" s="32">
        <v>2.7313295961396814E-2</v>
      </c>
      <c r="D36" s="32">
        <v>3.6733550206740746E-2</v>
      </c>
      <c r="E36" s="32">
        <v>2.6632319104568938E-2</v>
      </c>
      <c r="F36" s="32">
        <v>2.3148767965068116E-2</v>
      </c>
      <c r="G36" s="32">
        <v>8.3646714408845638E-3</v>
      </c>
      <c r="H36" s="32">
        <v>2.0732208046906796E-2</v>
      </c>
      <c r="I36" s="32">
        <v>2.2697911680736711E-2</v>
      </c>
      <c r="J36" s="32">
        <v>2.0901468384218348E-2</v>
      </c>
      <c r="K36" s="32">
        <v>1.0139144435301336E-2</v>
      </c>
      <c r="L36" s="32">
        <v>2.9609114919516014E-2</v>
      </c>
      <c r="M36" s="32">
        <v>2.152099394337724E-2</v>
      </c>
      <c r="N36" s="32">
        <v>1.2697446345774851E-2</v>
      </c>
      <c r="O36" s="32">
        <v>1.6064327677218174E-2</v>
      </c>
    </row>
    <row r="37" spans="1:15" s="22" customFormat="1">
      <c r="A37" s="18">
        <v>37</v>
      </c>
      <c r="B37" s="22" t="s">
        <v>34</v>
      </c>
      <c r="C37" s="31">
        <v>717.81340904673414</v>
      </c>
      <c r="D37" s="31">
        <v>318.93977084159576</v>
      </c>
      <c r="E37" s="31">
        <v>10567.561200035172</v>
      </c>
      <c r="F37" s="31">
        <v>190690.99927848368</v>
      </c>
      <c r="G37" s="31">
        <v>82.302259567554032</v>
      </c>
      <c r="H37" s="31">
        <v>632885.79970995639</v>
      </c>
      <c r="I37" s="31">
        <v>1585.1790616975554</v>
      </c>
      <c r="J37" s="31">
        <v>55.224239331086714</v>
      </c>
      <c r="K37" s="31">
        <v>337.01405771839404</v>
      </c>
      <c r="L37" s="31">
        <v>472.5592761647514</v>
      </c>
      <c r="M37" s="31">
        <v>12029116.522662822</v>
      </c>
      <c r="N37" s="31">
        <v>11502371.126814896</v>
      </c>
      <c r="O37" s="31">
        <v>11765743.82473886</v>
      </c>
    </row>
    <row r="38" spans="1:15" s="22" customFormat="1">
      <c r="A38" s="18">
        <v>38</v>
      </c>
      <c r="C38" s="32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5" s="22" customFormat="1">
      <c r="A39" s="18">
        <v>39</v>
      </c>
      <c r="B39" s="29" t="s">
        <v>37</v>
      </c>
      <c r="C39" s="30">
        <v>1</v>
      </c>
      <c r="D39" s="30">
        <v>0.29136849610010712</v>
      </c>
      <c r="E39" s="30">
        <v>0.27365355443873307</v>
      </c>
      <c r="F39" s="30">
        <v>8.9944179509384325E-2</v>
      </c>
      <c r="G39" s="30">
        <v>3.9747161968403614E-3</v>
      </c>
      <c r="H39" s="30">
        <v>0.20783389304833433</v>
      </c>
      <c r="I39" s="30">
        <v>1.0359140540892221E-2</v>
      </c>
      <c r="J39" s="30">
        <v>3.0350213387539713E-4</v>
      </c>
      <c r="K39" s="30">
        <v>8.0120379255770751E-4</v>
      </c>
      <c r="L39" s="30">
        <v>5.9964954013506995E-2</v>
      </c>
      <c r="M39" s="30">
        <v>2.366286415548035E-2</v>
      </c>
      <c r="N39" s="30">
        <v>3.8133496070285711E-2</v>
      </c>
      <c r="O39" s="30">
        <v>6.179636022576606E-2</v>
      </c>
    </row>
    <row r="40" spans="1:15" s="22" customFormat="1">
      <c r="A40" s="18">
        <v>40</v>
      </c>
      <c r="B40" s="22" t="s">
        <v>31</v>
      </c>
      <c r="C40" s="21">
        <v>672598580.99863029</v>
      </c>
      <c r="D40" s="21">
        <v>195974037.02463734</v>
      </c>
      <c r="E40" s="21">
        <v>184058992.4007242</v>
      </c>
      <c r="F40" s="21">
        <v>60496327.507098325</v>
      </c>
      <c r="G40" s="21">
        <v>2673388.473867109</v>
      </c>
      <c r="H40" s="21">
        <v>139788781.54773152</v>
      </c>
      <c r="I40" s="21">
        <v>6967543.2281695278</v>
      </c>
      <c r="J40" s="21">
        <v>204135.10457464622</v>
      </c>
      <c r="K40" s="21">
        <v>538888.53396503697</v>
      </c>
      <c r="L40" s="21">
        <v>40332342.979133092</v>
      </c>
      <c r="M40" s="21">
        <v>15915608.853339517</v>
      </c>
      <c r="N40" s="21">
        <v>25648535.345391151</v>
      </c>
      <c r="O40" s="21">
        <v>41564144.19873067</v>
      </c>
    </row>
    <row r="41" spans="1:15" s="22" customFormat="1">
      <c r="A41" s="18">
        <v>41</v>
      </c>
      <c r="B41" s="22" t="s">
        <v>32</v>
      </c>
      <c r="C41" s="31">
        <v>7.0052015253505218</v>
      </c>
      <c r="D41" s="31">
        <v>3.4698866697939232</v>
      </c>
      <c r="E41" s="31">
        <v>11.325687546859477</v>
      </c>
      <c r="F41" s="31">
        <v>13.84188632762049</v>
      </c>
      <c r="G41" s="31">
        <v>11.344557436796364</v>
      </c>
      <c r="H41" s="31">
        <v>15.766040680879362</v>
      </c>
      <c r="I41" s="31">
        <v>11.334411416576021</v>
      </c>
      <c r="J41" s="31">
        <v>21.64511765185518</v>
      </c>
      <c r="K41" s="31">
        <v>10.500522375847714</v>
      </c>
      <c r="L41" s="31">
        <v>6.3142745838913932</v>
      </c>
      <c r="M41" s="31">
        <v>13.426814514864276</v>
      </c>
      <c r="N41" s="31">
        <v>16.407292127498753</v>
      </c>
      <c r="O41" s="31">
        <v>15.12193269254554</v>
      </c>
    </row>
    <row r="42" spans="1:15" s="22" customFormat="1">
      <c r="A42" s="18">
        <v>42</v>
      </c>
      <c r="B42" s="22" t="s">
        <v>33</v>
      </c>
      <c r="C42" s="32">
        <v>2.939703454111265E-2</v>
      </c>
      <c r="D42" s="32">
        <v>2.993264181730914E-2</v>
      </c>
      <c r="E42" s="32">
        <v>2.9739640797612692E-2</v>
      </c>
      <c r="F42" s="32">
        <v>2.9385038648134632E-2</v>
      </c>
      <c r="G42" s="32">
        <v>2.9451360603501779E-2</v>
      </c>
      <c r="H42" s="32">
        <v>2.8431319246877848E-2</v>
      </c>
      <c r="I42" s="32">
        <v>2.97456996331169E-2</v>
      </c>
      <c r="J42" s="32">
        <v>2.9669713344023772E-2</v>
      </c>
      <c r="K42" s="32">
        <v>2.9480006477371541E-2</v>
      </c>
      <c r="L42" s="32">
        <v>2.9805868891939719E-2</v>
      </c>
      <c r="M42" s="32">
        <v>2.8474220953182618E-2</v>
      </c>
      <c r="N42" s="32">
        <v>2.831337102630899E-2</v>
      </c>
      <c r="O42" s="32">
        <v>2.8374747996282156E-2</v>
      </c>
    </row>
    <row r="43" spans="1:15" s="22" customFormat="1">
      <c r="A43" s="18">
        <v>43</v>
      </c>
      <c r="B43" s="22" t="s">
        <v>34</v>
      </c>
      <c r="C43" s="31">
        <v>772.57558405417444</v>
      </c>
      <c r="D43" s="31">
        <v>259.89075023149502</v>
      </c>
      <c r="E43" s="31">
        <v>11800.529760921911</v>
      </c>
      <c r="F43" s="31">
        <v>242063.09347026056</v>
      </c>
      <c r="G43" s="31">
        <v>289.77988461800356</v>
      </c>
      <c r="H43" s="31">
        <v>867914.22204804653</v>
      </c>
      <c r="I43" s="31">
        <v>2077.3831926563889</v>
      </c>
      <c r="J43" s="31">
        <v>78.391016385827015</v>
      </c>
      <c r="K43" s="31">
        <v>979.88313194477632</v>
      </c>
      <c r="L43" s="31">
        <v>475.69945495914698</v>
      </c>
      <c r="M43" s="31">
        <v>15915608.853339517</v>
      </c>
      <c r="N43" s="31">
        <v>25648535.345391151</v>
      </c>
      <c r="O43" s="31">
        <v>20782072.099365335</v>
      </c>
    </row>
    <row r="44" spans="1:15" s="22" customFormat="1">
      <c r="A44" s="18">
        <v>44</v>
      </c>
      <c r="C44" s="24"/>
      <c r="D44" s="21"/>
      <c r="E44" s="21"/>
      <c r="F44" s="21"/>
      <c r="G44" s="21"/>
      <c r="H44" s="21"/>
      <c r="I44" s="21"/>
      <c r="J44" s="21"/>
      <c r="K44" s="21"/>
      <c r="L44" s="21"/>
      <c r="M44" s="31"/>
      <c r="N44" s="31"/>
      <c r="O44" s="31"/>
    </row>
    <row r="45" spans="1:15" s="22" customFormat="1">
      <c r="A45" s="18">
        <v>45</v>
      </c>
      <c r="B45" s="29" t="s">
        <v>38</v>
      </c>
      <c r="C45" s="30">
        <v>1</v>
      </c>
      <c r="D45" s="30">
        <v>0.36286822373983724</v>
      </c>
      <c r="E45" s="30">
        <v>0.26572747399270091</v>
      </c>
      <c r="F45" s="30">
        <v>7.9267657080220585E-2</v>
      </c>
      <c r="G45" s="30">
        <v>1.8995672319664417E-3</v>
      </c>
      <c r="H45" s="30">
        <v>0.17484722532001895</v>
      </c>
      <c r="I45" s="30">
        <v>8.9487584902299289E-3</v>
      </c>
      <c r="J45" s="30">
        <v>2.3315030361741653E-4</v>
      </c>
      <c r="K45" s="30">
        <v>3.8499893906413787E-4</v>
      </c>
      <c r="L45" s="30">
        <v>6.2467821110671978E-2</v>
      </c>
      <c r="M45" s="30">
        <v>2.0406610988910875E-2</v>
      </c>
      <c r="N45" s="30">
        <v>2.294851280277007E-2</v>
      </c>
      <c r="O45" s="30">
        <v>4.3355123791680945E-2</v>
      </c>
    </row>
    <row r="46" spans="1:15" s="22" customFormat="1">
      <c r="A46" s="18">
        <v>46</v>
      </c>
      <c r="B46" s="22" t="s">
        <v>31</v>
      </c>
      <c r="C46" s="21">
        <v>282217001.02936947</v>
      </c>
      <c r="D46" s="21">
        <v>102407581.87271073</v>
      </c>
      <c r="E46" s="21">
        <v>74992810.801328152</v>
      </c>
      <c r="F46" s="21">
        <v>22370680.459803764</v>
      </c>
      <c r="G46" s="21">
        <v>536090.16745922342</v>
      </c>
      <c r="H46" s="21">
        <v>49344859.568121023</v>
      </c>
      <c r="I46" s="21">
        <v>2525491.7840487459</v>
      </c>
      <c r="J46" s="21">
        <v>65798.979475998014</v>
      </c>
      <c r="K46" s="21">
        <v>108653.24598216856</v>
      </c>
      <c r="L46" s="21">
        <v>17629481.134692647</v>
      </c>
      <c r="M46" s="21">
        <v>5759092.5544632869</v>
      </c>
      <c r="N46" s="21">
        <v>6476460.461281715</v>
      </c>
      <c r="O46" s="21">
        <v>12235553.015745003</v>
      </c>
    </row>
    <row r="47" spans="1:15" s="22" customFormat="1">
      <c r="A47" s="18">
        <v>47</v>
      </c>
      <c r="B47" s="22" t="s">
        <v>32</v>
      </c>
      <c r="C47" s="31">
        <v>2.9393266978878962</v>
      </c>
      <c r="D47" s="31">
        <v>1.8132131614009463</v>
      </c>
      <c r="E47" s="31">
        <v>4.6145267466608679</v>
      </c>
      <c r="F47" s="31">
        <v>5.1185324590123518</v>
      </c>
      <c r="G47" s="31">
        <v>2.2749053328735402</v>
      </c>
      <c r="H47" s="31">
        <v>5.5653469093128392</v>
      </c>
      <c r="I47" s="31">
        <v>4.108329431507701</v>
      </c>
      <c r="J47" s="31">
        <v>6.9768825655813824</v>
      </c>
      <c r="K47" s="31">
        <v>2.1171648100389335</v>
      </c>
      <c r="L47" s="31">
        <v>2.7600029265241375</v>
      </c>
      <c r="M47" s="31">
        <v>4.8585177114659572</v>
      </c>
      <c r="N47" s="31">
        <v>4.1429725834047968</v>
      </c>
      <c r="O47" s="31">
        <v>4.4515582535636335</v>
      </c>
    </row>
    <row r="48" spans="1:15" s="22" customFormat="1">
      <c r="A48" s="18">
        <v>48</v>
      </c>
      <c r="B48" s="22" t="s">
        <v>33</v>
      </c>
      <c r="C48" s="32">
        <v>1.233476127028358E-2</v>
      </c>
      <c r="D48" s="32">
        <v>1.5641507998262267E-2</v>
      </c>
      <c r="E48" s="32">
        <v>1.2117089344807546E-2</v>
      </c>
      <c r="F48" s="32">
        <v>1.0866168856601622E-2</v>
      </c>
      <c r="G48" s="32">
        <v>5.9058326136174092E-3</v>
      </c>
      <c r="H48" s="32">
        <v>1.0036137664556176E-2</v>
      </c>
      <c r="I48" s="32">
        <v>1.0781780259432171E-2</v>
      </c>
      <c r="J48" s="32">
        <v>9.5634548670598153E-3</v>
      </c>
      <c r="K48" s="32">
        <v>5.9438978442795916E-3</v>
      </c>
      <c r="L48" s="32">
        <v>1.3028303453767468E-2</v>
      </c>
      <c r="M48" s="32">
        <v>1.0303449613315169E-2</v>
      </c>
      <c r="N48" s="32">
        <v>7.1493527996108266E-3</v>
      </c>
      <c r="O48" s="32">
        <v>8.3528902160703508E-3</v>
      </c>
    </row>
    <row r="49" spans="1:15" s="22" customFormat="1">
      <c r="A49" s="18">
        <v>49</v>
      </c>
      <c r="B49" s="22" t="s">
        <v>34</v>
      </c>
      <c r="C49" s="31">
        <v>324.16655425671598</v>
      </c>
      <c r="D49" s="31">
        <v>135.80770027687956</v>
      </c>
      <c r="E49" s="31">
        <v>4807.9959809275633</v>
      </c>
      <c r="F49" s="31">
        <v>89511.485048401126</v>
      </c>
      <c r="G49" s="31">
        <v>58.109080812511252</v>
      </c>
      <c r="H49" s="31">
        <v>306370.11732956808</v>
      </c>
      <c r="I49" s="31">
        <v>752.97906501155217</v>
      </c>
      <c r="J49" s="31">
        <v>25.267819021238008</v>
      </c>
      <c r="K49" s="31">
        <v>197.56865522004429</v>
      </c>
      <c r="L49" s="31">
        <v>207.93075600206834</v>
      </c>
      <c r="M49" s="31">
        <v>5759092.5544632869</v>
      </c>
      <c r="N49" s="31">
        <v>6476460.461281715</v>
      </c>
      <c r="O49" s="31">
        <v>6117776.5078725014</v>
      </c>
    </row>
    <row r="50" spans="1:15" s="22" customFormat="1">
      <c r="A50" s="18">
        <v>50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s="22" customFormat="1">
      <c r="A51" s="18">
        <v>51</v>
      </c>
      <c r="B51" s="29" t="s">
        <v>39</v>
      </c>
      <c r="C51" s="30">
        <v>1</v>
      </c>
      <c r="D51" s="30">
        <v>0.38657295200358055</v>
      </c>
      <c r="E51" s="30">
        <v>0.26335154854885146</v>
      </c>
      <c r="F51" s="30">
        <v>7.5811089375863325E-2</v>
      </c>
      <c r="G51" s="30">
        <v>1.2061443223589105E-3</v>
      </c>
      <c r="H51" s="30">
        <v>0.16337513360109884</v>
      </c>
      <c r="I51" s="30">
        <v>8.4744604158109218E-3</v>
      </c>
      <c r="J51" s="30">
        <v>2.1487341250309624E-4</v>
      </c>
      <c r="K51" s="30">
        <v>2.5860321081454685E-4</v>
      </c>
      <c r="L51" s="30">
        <v>6.3558013549847081E-2</v>
      </c>
      <c r="M51" s="30">
        <v>1.9252410716388418E-2</v>
      </c>
      <c r="N51" s="30">
        <v>1.7924770842876865E-2</v>
      </c>
      <c r="O51" s="30">
        <v>3.7177181559265284E-2</v>
      </c>
    </row>
    <row r="52" spans="1:15" s="22" customFormat="1">
      <c r="A52" s="18">
        <v>52</v>
      </c>
      <c r="B52" s="22" t="s">
        <v>31</v>
      </c>
      <c r="C52" s="21">
        <v>215246397.85006425</v>
      </c>
      <c r="D52" s="21">
        <v>83208435.425036639</v>
      </c>
      <c r="E52" s="21">
        <v>56685472.193377554</v>
      </c>
      <c r="F52" s="21">
        <v>16318063.905244173</v>
      </c>
      <c r="G52" s="21">
        <v>259618.22067506326</v>
      </c>
      <c r="H52" s="21">
        <v>35165909.005910128</v>
      </c>
      <c r="I52" s="21">
        <v>1824097.0782262865</v>
      </c>
      <c r="J52" s="21">
        <v>46250.72803504028</v>
      </c>
      <c r="K52" s="21">
        <v>55663.409600292267</v>
      </c>
      <c r="L52" s="21">
        <v>13680633.471110355</v>
      </c>
      <c r="M52" s="21">
        <v>4144012.0566326417</v>
      </c>
      <c r="N52" s="21">
        <v>3858242.3562171548</v>
      </c>
      <c r="O52" s="21">
        <v>8002254.4128497969</v>
      </c>
    </row>
    <row r="53" spans="1:15" s="22" customFormat="1">
      <c r="A53" s="18">
        <v>53</v>
      </c>
      <c r="B53" s="22" t="s">
        <v>32</v>
      </c>
      <c r="C53" s="31">
        <v>2.241819172896153</v>
      </c>
      <c r="D53" s="31">
        <v>1.4732759771614312</v>
      </c>
      <c r="E53" s="31">
        <v>3.4880227156228818</v>
      </c>
      <c r="F53" s="31">
        <v>3.7336611158211879</v>
      </c>
      <c r="G53" s="31">
        <v>1.1016931676325967</v>
      </c>
      <c r="H53" s="31">
        <v>3.9661777277740224</v>
      </c>
      <c r="I53" s="31">
        <v>2.9673395731227656</v>
      </c>
      <c r="J53" s="31">
        <v>4.9041170644725138</v>
      </c>
      <c r="K53" s="31">
        <v>1.084630384920692</v>
      </c>
      <c r="L53" s="31">
        <v>2.1417867110487103</v>
      </c>
      <c r="M53" s="31">
        <v>3.4959945135930366</v>
      </c>
      <c r="N53" s="31">
        <v>2.4681062128765605</v>
      </c>
      <c r="O53" s="31">
        <v>2.9113928592191649</v>
      </c>
    </row>
    <row r="54" spans="1:15" s="22" customFormat="1">
      <c r="A54" s="18">
        <v>54</v>
      </c>
      <c r="B54" s="22" t="s">
        <v>33</v>
      </c>
      <c r="C54" s="32">
        <v>9.4077001813676151E-3</v>
      </c>
      <c r="D54" s="32">
        <v>1.2709072750505217E-2</v>
      </c>
      <c r="E54" s="32">
        <v>9.1590503646996925E-3</v>
      </c>
      <c r="F54" s="32">
        <v>7.9262156609765759E-3</v>
      </c>
      <c r="G54" s="32">
        <v>2.860081844102717E-3</v>
      </c>
      <c r="H54" s="32">
        <v>7.1523134723961868E-3</v>
      </c>
      <c r="I54" s="32">
        <v>7.7873996635138033E-3</v>
      </c>
      <c r="J54" s="32">
        <v>6.7222433182738493E-3</v>
      </c>
      <c r="K54" s="32">
        <v>3.0450781045485492E-3</v>
      </c>
      <c r="L54" s="32">
        <v>1.0110078846883841E-2</v>
      </c>
      <c r="M54" s="32">
        <v>7.4139491627712092E-3</v>
      </c>
      <c r="N54" s="32">
        <v>4.2591066456598471E-3</v>
      </c>
      <c r="O54" s="32">
        <v>5.4629286069526268E-3</v>
      </c>
    </row>
    <row r="55" spans="1:15" s="22" customFormat="1">
      <c r="A55" s="18">
        <v>55</v>
      </c>
      <c r="B55" s="22" t="s">
        <v>34</v>
      </c>
      <c r="C55" s="31">
        <v>247.24124646184652</v>
      </c>
      <c r="D55" s="31">
        <v>110.3467736671824</v>
      </c>
      <c r="E55" s="31">
        <v>3634.2619988570104</v>
      </c>
      <c r="F55" s="31">
        <v>65293.236649536004</v>
      </c>
      <c r="G55" s="31">
        <v>28.141117075711204</v>
      </c>
      <c r="H55" s="31">
        <v>218336.49467110742</v>
      </c>
      <c r="I55" s="31">
        <v>543.85720877349024</v>
      </c>
      <c r="J55" s="31">
        <v>17.760990138398665</v>
      </c>
      <c r="K55" s="31">
        <v>101.21506154999783</v>
      </c>
      <c r="L55" s="31">
        <v>161.35610790253526</v>
      </c>
      <c r="M55" s="31">
        <v>4144012.0566326417</v>
      </c>
      <c r="N55" s="31">
        <v>3858242.3562171548</v>
      </c>
      <c r="O55" s="31">
        <v>4001127.2064248985</v>
      </c>
    </row>
    <row r="56" spans="1:15" s="22" customFormat="1">
      <c r="A56" s="18">
        <v>56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s="22" customFormat="1">
      <c r="A57" s="18">
        <v>57</v>
      </c>
      <c r="B57" s="29" t="s">
        <v>40</v>
      </c>
      <c r="C57" s="30">
        <v>1</v>
      </c>
      <c r="D57" s="30">
        <v>0.2866802079752977</v>
      </c>
      <c r="E57" s="30">
        <v>0.27336380051611603</v>
      </c>
      <c r="F57" s="30">
        <v>9.0377214288406268E-2</v>
      </c>
      <c r="G57" s="30">
        <v>4.1282582754098773E-3</v>
      </c>
      <c r="H57" s="30">
        <v>0.21171902131819126</v>
      </c>
      <c r="I57" s="30">
        <v>1.0473172892658448E-2</v>
      </c>
      <c r="J57" s="30">
        <v>2.918930174276252E-4</v>
      </c>
      <c r="K57" s="30">
        <v>7.9124024372309218E-4</v>
      </c>
      <c r="L57" s="30">
        <v>5.8963895741090469E-2</v>
      </c>
      <c r="M57" s="30">
        <v>2.4116260286719055E-2</v>
      </c>
      <c r="N57" s="30">
        <v>3.9095035444949501E-2</v>
      </c>
      <c r="O57" s="30">
        <v>6.321129573166856E-2</v>
      </c>
    </row>
    <row r="58" spans="1:15" s="22" customFormat="1">
      <c r="A58" s="18">
        <v>58</v>
      </c>
      <c r="B58" s="22" t="s">
        <v>31</v>
      </c>
      <c r="C58" s="21">
        <v>66970603.179306477</v>
      </c>
      <c r="D58" s="21">
        <v>19199146.447674885</v>
      </c>
      <c r="E58" s="21">
        <v>18307338.607952312</v>
      </c>
      <c r="F58" s="21">
        <v>6052616.5545601631</v>
      </c>
      <c r="G58" s="21">
        <v>276471.94678416813</v>
      </c>
      <c r="H58" s="21">
        <v>14178950.56221208</v>
      </c>
      <c r="I58" s="21">
        <v>701394.7058225146</v>
      </c>
      <c r="J58" s="21">
        <v>19548.251440954977</v>
      </c>
      <c r="K58" s="21">
        <v>52989.836381877991</v>
      </c>
      <c r="L58" s="21">
        <v>3948847.663582643</v>
      </c>
      <c r="M58" s="21">
        <v>1615080.4978307653</v>
      </c>
      <c r="N58" s="21">
        <v>2618218.1050647087</v>
      </c>
      <c r="O58" s="21">
        <v>4233298.6028954741</v>
      </c>
    </row>
    <row r="59" spans="1:15" s="22" customFormat="1">
      <c r="A59" s="18">
        <v>59</v>
      </c>
      <c r="B59" s="22" t="s">
        <v>32</v>
      </c>
      <c r="C59" s="31">
        <v>0.69750752499175672</v>
      </c>
      <c r="D59" s="31">
        <v>0.33993718423952907</v>
      </c>
      <c r="E59" s="31">
        <v>1.1265040310380914</v>
      </c>
      <c r="F59" s="31">
        <v>1.3848713431912951</v>
      </c>
      <c r="G59" s="31">
        <v>1.1732121652409775</v>
      </c>
      <c r="H59" s="31">
        <v>1.5991691815389504</v>
      </c>
      <c r="I59" s="31">
        <v>1.1409898583850249</v>
      </c>
      <c r="J59" s="31">
        <v>2.0727655011085755</v>
      </c>
      <c r="K59" s="31">
        <v>1.0325344251182744</v>
      </c>
      <c r="L59" s="31">
        <v>0.61821621547548222</v>
      </c>
      <c r="M59" s="31">
        <v>1.3625231978730219</v>
      </c>
      <c r="N59" s="31">
        <v>1.6748663705283313</v>
      </c>
      <c r="O59" s="31">
        <v>1.5401653943445659</v>
      </c>
    </row>
    <row r="60" spans="1:15" s="22" customFormat="1">
      <c r="A60" s="18">
        <v>60</v>
      </c>
      <c r="B60" s="22" t="s">
        <v>33</v>
      </c>
      <c r="C60" s="32">
        <v>2.9270610889160207E-3</v>
      </c>
      <c r="D60" s="32">
        <v>2.9324352477571713E-3</v>
      </c>
      <c r="E60" s="32">
        <v>2.9580389801081314E-3</v>
      </c>
      <c r="F60" s="32">
        <v>2.9399531956253232E-3</v>
      </c>
      <c r="G60" s="32">
        <v>3.0457507695147799E-3</v>
      </c>
      <c r="H60" s="32">
        <v>2.8838241921602305E-3</v>
      </c>
      <c r="I60" s="32">
        <v>2.9943805959186044E-3</v>
      </c>
      <c r="J60" s="32">
        <v>2.8412115487855649E-3</v>
      </c>
      <c r="K60" s="32">
        <v>2.8988197397311348E-3</v>
      </c>
      <c r="L60" s="32">
        <v>2.9182246068838865E-3</v>
      </c>
      <c r="M60" s="32">
        <v>2.8895004505441746E-3</v>
      </c>
      <c r="N60" s="32">
        <v>2.8902461539511443E-3</v>
      </c>
      <c r="O60" s="32">
        <v>2.8899616091179071E-3</v>
      </c>
    </row>
    <row r="61" spans="1:15" s="22" customFormat="1">
      <c r="A61" s="18">
        <v>61</v>
      </c>
      <c r="B61" s="22" t="s">
        <v>34</v>
      </c>
      <c r="C61" s="31">
        <v>76.925307794870918</v>
      </c>
      <c r="D61" s="31">
        <v>25.460926609698198</v>
      </c>
      <c r="E61" s="31">
        <v>1173.7339820706632</v>
      </c>
      <c r="F61" s="31">
        <v>24218.248398867421</v>
      </c>
      <c r="G61" s="31">
        <v>29.967963736800915</v>
      </c>
      <c r="H61" s="31">
        <v>88033.622658467983</v>
      </c>
      <c r="I61" s="31">
        <v>209.12185623807829</v>
      </c>
      <c r="J61" s="31">
        <v>7.5068288828382856</v>
      </c>
      <c r="K61" s="31">
        <v>96.353593670049534</v>
      </c>
      <c r="L61" s="31">
        <v>46.574648099537221</v>
      </c>
      <c r="M61" s="31">
        <v>1615080.4978307653</v>
      </c>
      <c r="N61" s="31">
        <v>2618218.1050647087</v>
      </c>
      <c r="O61" s="31">
        <v>2116649.301447737</v>
      </c>
    </row>
    <row r="62" spans="1:15" s="22" customFormat="1">
      <c r="A62" s="18">
        <v>62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1:15" s="22" customFormat="1">
      <c r="A63" s="18">
        <v>63</v>
      </c>
      <c r="B63" s="29" t="s">
        <v>41</v>
      </c>
      <c r="C63" s="30">
        <v>1</v>
      </c>
      <c r="D63" s="30">
        <v>0.59689203062206087</v>
      </c>
      <c r="E63" s="30">
        <v>0.22477700404013876</v>
      </c>
      <c r="F63" s="30">
        <v>5.6984492483790977E-2</v>
      </c>
      <c r="G63" s="30">
        <v>1.6274035639547994E-2</v>
      </c>
      <c r="H63" s="30">
        <v>6.2590549025367506E-4</v>
      </c>
      <c r="I63" s="30">
        <v>1.2481064140161667E-2</v>
      </c>
      <c r="J63" s="30">
        <v>5.1818855808994019E-4</v>
      </c>
      <c r="K63" s="30">
        <v>2.6557199512972166E-4</v>
      </c>
      <c r="L63" s="30">
        <v>9.0584692387651364E-2</v>
      </c>
      <c r="M63" s="30">
        <v>2.6907002738709346E-4</v>
      </c>
      <c r="N63" s="30">
        <v>3.279446158011562E-4</v>
      </c>
      <c r="O63" s="30">
        <v>5.9701464318824972E-4</v>
      </c>
    </row>
    <row r="64" spans="1:15" s="22" customFormat="1">
      <c r="A64" s="18">
        <v>64</v>
      </c>
      <c r="B64" s="22" t="s">
        <v>31</v>
      </c>
      <c r="C64" s="21">
        <v>302714368.77712452</v>
      </c>
      <c r="D64" s="21">
        <v>180687794.27784458</v>
      </c>
      <c r="E64" s="21">
        <v>68043228.893624812</v>
      </c>
      <c r="F64" s="21">
        <v>17250024.672316022</v>
      </c>
      <c r="G64" s="21">
        <v>4926384.4260821426</v>
      </c>
      <c r="H64" s="21">
        <v>189470.58539625694</v>
      </c>
      <c r="I64" s="21">
        <v>3778197.4528559018</v>
      </c>
      <c r="J64" s="21">
        <v>156863.12226966053</v>
      </c>
      <c r="K64" s="21">
        <v>80392.458870573028</v>
      </c>
      <c r="L64" s="21">
        <v>27421287.976997957</v>
      </c>
      <c r="M64" s="21">
        <v>81451.363497325263</v>
      </c>
      <c r="N64" s="21">
        <v>99273.547366100538</v>
      </c>
      <c r="O64" s="21">
        <v>180724.91086342582</v>
      </c>
    </row>
    <row r="65" spans="1:15" s="22" customFormat="1">
      <c r="A65" s="18">
        <v>65</v>
      </c>
      <c r="B65" s="22" t="s">
        <v>32</v>
      </c>
      <c r="C65" s="31">
        <v>3.1528094435681711</v>
      </c>
      <c r="D65" s="31">
        <v>3.1992307668813242</v>
      </c>
      <c r="E65" s="31">
        <v>4.1868986680685722</v>
      </c>
      <c r="F65" s="31">
        <v>3.946898770587866</v>
      </c>
      <c r="G65" s="31">
        <v>20.905173948246055</v>
      </c>
      <c r="H65" s="31">
        <v>2.1369389761562666E-2</v>
      </c>
      <c r="I65" s="31">
        <v>6.1461612711054183</v>
      </c>
      <c r="J65" s="31">
        <v>16.632713632664672</v>
      </c>
      <c r="K65" s="31">
        <v>1.5664887263580902</v>
      </c>
      <c r="L65" s="31">
        <v>4.2929700816118181</v>
      </c>
      <c r="M65" s="31">
        <v>6.8714452569114251E-2</v>
      </c>
      <c r="N65" s="31">
        <v>6.3504994348980673E-2</v>
      </c>
      <c r="O65" s="31">
        <v>6.5751622958388198E-2</v>
      </c>
    </row>
    <row r="66" spans="1:15" s="22" customFormat="1">
      <c r="A66" s="18">
        <v>66</v>
      </c>
      <c r="B66" s="22" t="s">
        <v>33</v>
      </c>
      <c r="C66" s="32">
        <v>1.3230632663274032E-2</v>
      </c>
      <c r="D66" s="32">
        <v>2.7597854843386341E-2</v>
      </c>
      <c r="E66" s="32">
        <v>1.0994198977252368E-2</v>
      </c>
      <c r="F66" s="32">
        <v>8.3788993905093839E-3</v>
      </c>
      <c r="G66" s="32">
        <v>5.427147069058267E-2</v>
      </c>
      <c r="H66" s="32">
        <v>3.8535987234815628E-5</v>
      </c>
      <c r="I66" s="32">
        <v>1.6129806864044985E-2</v>
      </c>
      <c r="J66" s="32">
        <v>2.2799037341896859E-2</v>
      </c>
      <c r="K66" s="32">
        <v>4.3978857571871834E-3</v>
      </c>
      <c r="L66" s="32">
        <v>2.0264513636447597E-2</v>
      </c>
      <c r="M66" s="32">
        <v>1.4572261372672459E-4</v>
      </c>
      <c r="N66" s="32">
        <v>1.0958788647474712E-4</v>
      </c>
      <c r="O66" s="32">
        <v>1.2337614309780178E-4</v>
      </c>
    </row>
    <row r="67" spans="1:15" s="22" customFormat="1">
      <c r="A67" s="18">
        <v>67</v>
      </c>
      <c r="B67" s="22" t="s">
        <v>34</v>
      </c>
      <c r="C67" s="31">
        <v>347.71071017179855</v>
      </c>
      <c r="D67" s="31">
        <v>239.61891649269586</v>
      </c>
      <c r="E67" s="31">
        <v>4362.4391132181481</v>
      </c>
      <c r="F67" s="31">
        <v>69022.277990828312</v>
      </c>
      <c r="G67" s="31">
        <v>533.99164563203533</v>
      </c>
      <c r="H67" s="31">
        <v>1176.3763436841323</v>
      </c>
      <c r="I67" s="31">
        <v>1126.4750902969295</v>
      </c>
      <c r="J67" s="31">
        <v>60.237848917731917</v>
      </c>
      <c r="K67" s="31">
        <v>146.18090647285814</v>
      </c>
      <c r="L67" s="31">
        <v>323.42013335760129</v>
      </c>
      <c r="M67" s="31">
        <v>81451.363497325263</v>
      </c>
      <c r="N67" s="31">
        <v>99273.547366100538</v>
      </c>
      <c r="O67" s="31">
        <v>90362.455431712908</v>
      </c>
    </row>
    <row r="68" spans="1:15" s="22" customFormat="1">
      <c r="A68" s="18">
        <v>68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15" s="22" customFormat="1">
      <c r="A69" s="18">
        <v>69</v>
      </c>
      <c r="B69" s="29" t="s">
        <v>42</v>
      </c>
      <c r="C69" s="30">
        <v>1</v>
      </c>
      <c r="D69" s="30">
        <v>0.5218780563227795</v>
      </c>
      <c r="E69" s="30">
        <v>0.29537875404691633</v>
      </c>
      <c r="F69" s="30">
        <v>7.6801763442707727E-2</v>
      </c>
      <c r="G69" s="30">
        <v>3.1584335129260792E-3</v>
      </c>
      <c r="H69" s="30">
        <v>-1.2515560754554297E-3</v>
      </c>
      <c r="I69" s="30">
        <v>1.542018498496868E-2</v>
      </c>
      <c r="J69" s="30">
        <v>2.4917259945001044E-4</v>
      </c>
      <c r="K69" s="30">
        <v>1.3126260579702801E-4</v>
      </c>
      <c r="L69" s="30">
        <v>8.7740224613612972E-2</v>
      </c>
      <c r="M69" s="30">
        <v>2.1233253728295741E-4</v>
      </c>
      <c r="N69" s="30">
        <v>2.8137140898798545E-4</v>
      </c>
      <c r="O69" s="30">
        <v>4.9370394627094286E-4</v>
      </c>
    </row>
    <row r="70" spans="1:15" s="22" customFormat="1">
      <c r="A70" s="18">
        <v>70</v>
      </c>
      <c r="B70" s="22" t="s">
        <v>31</v>
      </c>
      <c r="C70" s="21">
        <v>45045715.668592378</v>
      </c>
      <c r="D70" s="21">
        <v>23508370.538796447</v>
      </c>
      <c r="E70" s="21">
        <v>13305547.36933998</v>
      </c>
      <c r="F70" s="21">
        <v>3459590.3988864738</v>
      </c>
      <c r="G70" s="21">
        <v>142273.89798142618</v>
      </c>
      <c r="H70" s="21">
        <v>-56377.239118262092</v>
      </c>
      <c r="I70" s="21">
        <v>694613.2683899753</v>
      </c>
      <c r="J70" s="21">
        <v>11224.158067234439</v>
      </c>
      <c r="K70" s="21">
        <v>5912.8180186516956</v>
      </c>
      <c r="L70" s="21">
        <v>3952321.2106432342</v>
      </c>
      <c r="M70" s="21">
        <v>9564.6711016394165</v>
      </c>
      <c r="N70" s="21">
        <v>12674.576486544733</v>
      </c>
      <c r="O70" s="21">
        <v>22239.247588184149</v>
      </c>
    </row>
    <row r="71" spans="1:15" s="22" customFormat="1">
      <c r="A71" s="18">
        <v>71</v>
      </c>
      <c r="B71" s="22" t="s">
        <v>32</v>
      </c>
      <c r="C71" s="31">
        <v>0.46915697568617354</v>
      </c>
      <c r="D71" s="31">
        <v>0.41623565447544991</v>
      </c>
      <c r="E71" s="31">
        <v>0.81872920295574636</v>
      </c>
      <c r="F71" s="31">
        <v>0.7915729601254714</v>
      </c>
      <c r="G71" s="31">
        <v>0.60374106613561596</v>
      </c>
      <c r="H71" s="31">
        <v>-6.3584919731965971E-3</v>
      </c>
      <c r="I71" s="31">
        <v>1.1299581935156326</v>
      </c>
      <c r="J71" s="31">
        <v>1.1901344573464574</v>
      </c>
      <c r="K71" s="31">
        <v>0.11521432354913665</v>
      </c>
      <c r="L71" s="31">
        <v>0.61876002047912382</v>
      </c>
      <c r="M71" s="31">
        <v>8.0690010643512666E-3</v>
      </c>
      <c r="N71" s="31">
        <v>8.1078890551321177E-3</v>
      </c>
      <c r="O71" s="31">
        <v>8.091118237715255E-3</v>
      </c>
    </row>
    <row r="72" spans="1:15" s="22" customFormat="1">
      <c r="A72" s="18">
        <v>72</v>
      </c>
      <c r="B72" s="22" t="s">
        <v>33</v>
      </c>
      <c r="C72" s="32">
        <v>1.9687975812744782E-3</v>
      </c>
      <c r="D72" s="32">
        <v>3.5906166231494912E-3</v>
      </c>
      <c r="E72" s="32">
        <v>2.1498661609441398E-3</v>
      </c>
      <c r="F72" s="32">
        <v>1.6804358506897178E-3</v>
      </c>
      <c r="G72" s="32">
        <v>1.5673591454726584E-3</v>
      </c>
      <c r="H72" s="32">
        <v>-1.1466437191038605E-5</v>
      </c>
      <c r="I72" s="32">
        <v>2.9654294155178071E-3</v>
      </c>
      <c r="J72" s="32">
        <v>1.631358570475971E-3</v>
      </c>
      <c r="K72" s="32">
        <v>3.2346190817390884E-4</v>
      </c>
      <c r="L72" s="32">
        <v>2.9207915811935992E-3</v>
      </c>
      <c r="M72" s="32">
        <v>1.7111915780429336E-5</v>
      </c>
      <c r="N72" s="32">
        <v>1.3991441687891831E-5</v>
      </c>
      <c r="O72" s="32">
        <v>1.5182149376743865E-5</v>
      </c>
    </row>
    <row r="73" spans="1:15" s="22" customFormat="1">
      <c r="A73" s="18">
        <v>73</v>
      </c>
      <c r="B73" s="22" t="s">
        <v>34</v>
      </c>
      <c r="C73" s="31">
        <v>51.74144144064423</v>
      </c>
      <c r="D73" s="31">
        <v>31.175599323290463</v>
      </c>
      <c r="E73" s="31">
        <v>853.05534746931971</v>
      </c>
      <c r="F73" s="31">
        <v>13842.809780415377</v>
      </c>
      <c r="G73" s="31">
        <v>15.421669594308533</v>
      </c>
      <c r="H73" s="31">
        <v>-350.03243528405432</v>
      </c>
      <c r="I73" s="31">
        <v>207.09996076027886</v>
      </c>
      <c r="J73" s="31">
        <v>4.3102491401421039</v>
      </c>
      <c r="K73" s="31">
        <v>10.751519606672195</v>
      </c>
      <c r="L73" s="31">
        <v>46.615616818968</v>
      </c>
      <c r="M73" s="31">
        <v>9564.6711016394165</v>
      </c>
      <c r="N73" s="31">
        <v>12674.576486544733</v>
      </c>
      <c r="O73" s="31">
        <v>11119.623794092075</v>
      </c>
    </row>
    <row r="74" spans="1:15" s="22" customFormat="1">
      <c r="A74" s="18">
        <v>74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5" s="22" customFormat="1">
      <c r="A75" s="18">
        <v>75</v>
      </c>
      <c r="B75" s="29" t="s">
        <v>43</v>
      </c>
      <c r="C75" s="30">
        <v>1</v>
      </c>
      <c r="D75" s="30">
        <v>0.57128313857520741</v>
      </c>
      <c r="E75" s="30">
        <v>0.23831750364072879</v>
      </c>
      <c r="F75" s="30">
        <v>6.2012152246568739E-2</v>
      </c>
      <c r="G75" s="30">
        <v>2.6201872073955759E-2</v>
      </c>
      <c r="H75" s="30">
        <v>-1.280766680159001E-3</v>
      </c>
      <c r="I75" s="30">
        <v>1.2009670866010074E-2</v>
      </c>
      <c r="J75" s="30">
        <v>1.9438580954573122E-4</v>
      </c>
      <c r="K75" s="30">
        <v>5.6429854710086308E-5</v>
      </c>
      <c r="L75" s="30">
        <v>9.0892886413407342E-2</v>
      </c>
      <c r="M75" s="30">
        <v>1.2729744403337039E-4</v>
      </c>
      <c r="N75" s="30">
        <v>1.8542975600574897E-4</v>
      </c>
      <c r="O75" s="30">
        <v>3.1272720003911939E-4</v>
      </c>
    </row>
    <row r="76" spans="1:15" s="22" customFormat="1">
      <c r="A76" s="18">
        <v>76</v>
      </c>
      <c r="B76" s="22" t="s">
        <v>31</v>
      </c>
      <c r="C76" s="21">
        <v>155127836.47334683</v>
      </c>
      <c r="D76" s="21">
        <v>88621917.300872356</v>
      </c>
      <c r="E76" s="21">
        <v>36969678.73351457</v>
      </c>
      <c r="F76" s="21">
        <v>9619811.0130658522</v>
      </c>
      <c r="G76" s="21">
        <v>4064639.7263840819</v>
      </c>
      <c r="H76" s="21">
        <v>-198682.56412021178</v>
      </c>
      <c r="I76" s="21">
        <v>1863034.2582010932</v>
      </c>
      <c r="J76" s="21">
        <v>30154.650075948924</v>
      </c>
      <c r="K76" s="21">
        <v>8753.8412736809423</v>
      </c>
      <c r="L76" s="21">
        <v>14100016.820129251</v>
      </c>
      <c r="M76" s="21">
        <v>19747.377081483839</v>
      </c>
      <c r="N76" s="21">
        <v>28765.316866952533</v>
      </c>
      <c r="O76" s="21">
        <v>48512.693948436368</v>
      </c>
    </row>
    <row r="77" spans="1:15" s="22" customFormat="1">
      <c r="A77" s="18">
        <v>77</v>
      </c>
      <c r="B77" s="22" t="s">
        <v>32</v>
      </c>
      <c r="C77" s="31">
        <v>1.6156765526831056</v>
      </c>
      <c r="D77" s="31">
        <v>1.5691262687782328</v>
      </c>
      <c r="E77" s="31">
        <v>2.2748523426227023</v>
      </c>
      <c r="F77" s="31">
        <v>2.2010646930662916</v>
      </c>
      <c r="G77" s="31">
        <v>17.248349533409648</v>
      </c>
      <c r="H77" s="31">
        <v>-2.2408360340640754E-2</v>
      </c>
      <c r="I77" s="31">
        <v>3.0306804097395297</v>
      </c>
      <c r="J77" s="31">
        <v>3.1973968906742578</v>
      </c>
      <c r="K77" s="31">
        <v>0.17057313409988001</v>
      </c>
      <c r="L77" s="31">
        <v>2.2074437353130167</v>
      </c>
      <c r="M77" s="31">
        <v>1.6659392152159544E-2</v>
      </c>
      <c r="N77" s="31">
        <v>1.8401088039554089E-2</v>
      </c>
      <c r="O77" s="31">
        <v>1.7649965054368177E-2</v>
      </c>
    </row>
    <row r="78" spans="1:15" s="22" customFormat="1">
      <c r="A78" s="18">
        <v>78</v>
      </c>
      <c r="B78" s="22" t="s">
        <v>33</v>
      </c>
      <c r="C78" s="32">
        <v>6.7801189237185417E-3</v>
      </c>
      <c r="D78" s="32">
        <v>1.3535916022369409E-2</v>
      </c>
      <c r="E78" s="32">
        <v>5.9734379265978113E-3</v>
      </c>
      <c r="F78" s="32">
        <v>4.6726558463160133E-3</v>
      </c>
      <c r="G78" s="32">
        <v>4.4778067787467762E-2</v>
      </c>
      <c r="H78" s="32">
        <v>-4.0409590431698615E-5</v>
      </c>
      <c r="I78" s="32">
        <v>7.9536295127106624E-3</v>
      </c>
      <c r="J78" s="32">
        <v>4.3827827928321419E-3</v>
      </c>
      <c r="K78" s="32">
        <v>4.7888066118463682E-4</v>
      </c>
      <c r="L78" s="32">
        <v>1.0420005922600395E-2</v>
      </c>
      <c r="M78" s="32">
        <v>3.5329542428783788E-5</v>
      </c>
      <c r="N78" s="32">
        <v>3.1753980419381747E-5</v>
      </c>
      <c r="O78" s="32">
        <v>3.311834014495798E-5</v>
      </c>
    </row>
    <row r="79" spans="1:15" s="22" customFormat="1">
      <c r="A79" s="18">
        <v>79</v>
      </c>
      <c r="B79" s="22" t="s">
        <v>34</v>
      </c>
      <c r="C79" s="31">
        <v>178.18648782831798</v>
      </c>
      <c r="D79" s="31">
        <v>117.52585660814704</v>
      </c>
      <c r="E79" s="31">
        <v>2370.2280907675122</v>
      </c>
      <c r="F79" s="31">
        <v>38491.612770192958</v>
      </c>
      <c r="G79" s="31">
        <v>440.58349261211123</v>
      </c>
      <c r="H79" s="31">
        <v>-1233.5712577480654</v>
      </c>
      <c r="I79" s="31">
        <v>555.46638586794666</v>
      </c>
      <c r="J79" s="31">
        <v>11.579848910054567</v>
      </c>
      <c r="K79" s="31">
        <v>15.917468758684805</v>
      </c>
      <c r="L79" s="31">
        <v>166.30252102439249</v>
      </c>
      <c r="M79" s="31">
        <v>19747.377081483839</v>
      </c>
      <c r="N79" s="31">
        <v>28765.316866952533</v>
      </c>
      <c r="O79" s="31">
        <v>24256.346974218184</v>
      </c>
    </row>
    <row r="80" spans="1:15" s="22" customFormat="1">
      <c r="A80" s="18">
        <v>80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s="22" customFormat="1">
      <c r="A81" s="18">
        <v>81</v>
      </c>
      <c r="B81" s="29" t="s">
        <v>44</v>
      </c>
      <c r="C81" s="30">
        <v>1</v>
      </c>
      <c r="D81" s="30">
        <v>0.61234395333047087</v>
      </c>
      <c r="E81" s="30">
        <v>0.22473456513688192</v>
      </c>
      <c r="F81" s="30">
        <v>5.8678284673650639E-2</v>
      </c>
      <c r="G81" s="30">
        <v>8.4147019899191086E-3</v>
      </c>
      <c r="H81" s="30">
        <v>-5.0406201704494076E-4</v>
      </c>
      <c r="I81" s="30">
        <v>1.6992991918563179E-2</v>
      </c>
      <c r="J81" s="30">
        <v>2.1214605763028555E-4</v>
      </c>
      <c r="K81" s="30">
        <v>6.9799438999491588E-4</v>
      </c>
      <c r="L81" s="30">
        <v>7.8011919447778078E-2</v>
      </c>
      <c r="M81" s="30">
        <v>1.8206766604389135E-4</v>
      </c>
      <c r="N81" s="30">
        <v>2.3543740607712054E-4</v>
      </c>
      <c r="O81" s="30">
        <v>4.1750507212101189E-4</v>
      </c>
    </row>
    <row r="82" spans="1:15" s="22" customFormat="1">
      <c r="A82" s="18">
        <v>82</v>
      </c>
      <c r="B82" s="22" t="s">
        <v>31</v>
      </c>
      <c r="C82" s="21">
        <v>62443989.986215837</v>
      </c>
      <c r="D82" s="21">
        <v>38237199.689891785</v>
      </c>
      <c r="E82" s="21">
        <v>14033322.934963934</v>
      </c>
      <c r="F82" s="21">
        <v>3664106.2205696683</v>
      </c>
      <c r="G82" s="21">
        <v>525447.56679552293</v>
      </c>
      <c r="H82" s="21">
        <v>-31475.643544782113</v>
      </c>
      <c r="I82" s="21">
        <v>1061110.2171985991</v>
      </c>
      <c r="J82" s="21">
        <v>13247.246298282693</v>
      </c>
      <c r="K82" s="21">
        <v>43585.55469927955</v>
      </c>
      <c r="L82" s="21">
        <v>4871375.5168026155</v>
      </c>
      <c r="M82" s="21">
        <v>11369.031515259092</v>
      </c>
      <c r="N82" s="21">
        <v>14701.651027461217</v>
      </c>
      <c r="O82" s="21">
        <v>26070.682542720308</v>
      </c>
    </row>
    <row r="83" spans="1:15" s="22" customFormat="1">
      <c r="A83" s="18">
        <v>83</v>
      </c>
      <c r="B83" s="22" t="s">
        <v>32</v>
      </c>
      <c r="C83" s="31">
        <v>0.65036226102490502</v>
      </c>
      <c r="D83" s="31">
        <v>0.67702207653927038</v>
      </c>
      <c r="E83" s="31">
        <v>0.86351135976854976</v>
      </c>
      <c r="F83" s="31">
        <v>0.83836728422070705</v>
      </c>
      <c r="G83" s="31">
        <v>2.2297433238028606</v>
      </c>
      <c r="H83" s="31">
        <v>-3.5499721157126411E-3</v>
      </c>
      <c r="I83" s="31">
        <v>1.7261550256963303</v>
      </c>
      <c r="J83" s="31">
        <v>1.4046491674565469</v>
      </c>
      <c r="K83" s="31">
        <v>0.84928712254473959</v>
      </c>
      <c r="L83" s="31">
        <v>0.76264358433755186</v>
      </c>
      <c r="M83" s="31">
        <v>9.5912056381682285E-3</v>
      </c>
      <c r="N83" s="31">
        <v>9.4046026377659336E-3</v>
      </c>
      <c r="O83" s="31">
        <v>9.4850769638071403E-3</v>
      </c>
    </row>
    <row r="84" spans="1:15" s="22" customFormat="1">
      <c r="A84" s="18">
        <v>84</v>
      </c>
      <c r="B84" s="22" t="s">
        <v>33</v>
      </c>
      <c r="C84" s="32">
        <v>2.7292179650218705E-3</v>
      </c>
      <c r="D84" s="32">
        <v>5.8402654749137323E-3</v>
      </c>
      <c r="E84" s="32">
        <v>2.2674577201536672E-3</v>
      </c>
      <c r="F84" s="32">
        <v>1.7797758531652487E-3</v>
      </c>
      <c r="G84" s="32">
        <v>5.7885884970329173E-3</v>
      </c>
      <c r="H84" s="32">
        <v>-6.4017588551414941E-6</v>
      </c>
      <c r="I84" s="32">
        <v>4.5300710400777997E-3</v>
      </c>
      <c r="J84" s="32">
        <v>1.9254013222600997E-3</v>
      </c>
      <c r="K84" s="32">
        <v>2.3843566041395065E-3</v>
      </c>
      <c r="L84" s="32">
        <v>3.5999788073890048E-3</v>
      </c>
      <c r="M84" s="32">
        <v>2.0340052232513743E-5</v>
      </c>
      <c r="N84" s="32">
        <v>1.6229125547889183E-5</v>
      </c>
      <c r="O84" s="32">
        <v>1.7797769243215949E-5</v>
      </c>
    </row>
    <row r="85" spans="1:15" s="22" customFormat="1">
      <c r="A85" s="18">
        <v>85</v>
      </c>
      <c r="B85" s="22" t="s">
        <v>34</v>
      </c>
      <c r="C85" s="31">
        <v>71.725845693349697</v>
      </c>
      <c r="D85" s="31">
        <v>50.708219644973433</v>
      </c>
      <c r="E85" s="31">
        <v>899.7150466744506</v>
      </c>
      <c r="F85" s="31">
        <v>14661.136024342126</v>
      </c>
      <c r="G85" s="31">
        <v>56.955484310353249</v>
      </c>
      <c r="H85" s="31">
        <v>-195.42454250023829</v>
      </c>
      <c r="I85" s="31">
        <v>316.37156147841358</v>
      </c>
      <c r="J85" s="31">
        <v>5.0871461025755549</v>
      </c>
      <c r="K85" s="31">
        <v>79.253402428212269</v>
      </c>
      <c r="L85" s="31">
        <v>57.455394531462098</v>
      </c>
      <c r="M85" s="31">
        <v>11369.031515259092</v>
      </c>
      <c r="N85" s="31">
        <v>14701.651027461217</v>
      </c>
      <c r="O85" s="31">
        <v>13035.341271360154</v>
      </c>
    </row>
    <row r="86" spans="1:15" s="22" customFormat="1">
      <c r="A86" s="18">
        <v>86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s="22" customFormat="1">
      <c r="A87" s="18">
        <v>87</v>
      </c>
      <c r="B87" s="29" t="s">
        <v>45</v>
      </c>
      <c r="C87" s="30">
        <v>1</v>
      </c>
      <c r="D87" s="30">
        <v>0.76659588073047691</v>
      </c>
      <c r="E87" s="30">
        <v>9.7628478432569304E-2</v>
      </c>
      <c r="F87" s="30">
        <v>1.5796061852938366E-2</v>
      </c>
      <c r="G87" s="30">
        <v>6.222382341351744E-3</v>
      </c>
      <c r="H87" s="30">
        <v>-2.2291242496931437E-4</v>
      </c>
      <c r="I87" s="30">
        <v>2.083268711075727E-3</v>
      </c>
      <c r="J87" s="30">
        <v>2.446224852098988E-3</v>
      </c>
      <c r="K87" s="30">
        <v>5.5667857157092027E-4</v>
      </c>
      <c r="L87" s="30">
        <v>0.10843542924114408</v>
      </c>
      <c r="M87" s="30">
        <v>2.002103469608451E-4</v>
      </c>
      <c r="N87" s="30">
        <v>2.5829734471564204E-4</v>
      </c>
      <c r="O87" s="30">
        <v>4.5850769167648717E-4</v>
      </c>
    </row>
    <row r="88" spans="1:15" s="22" customFormat="1">
      <c r="A88" s="18">
        <v>88</v>
      </c>
      <c r="B88" s="22" t="s">
        <v>31</v>
      </c>
      <c r="C88" s="21">
        <v>31743947.599441245</v>
      </c>
      <c r="D88" s="21">
        <v>24334779.467859149</v>
      </c>
      <c r="E88" s="21">
        <v>3099113.3035768485</v>
      </c>
      <c r="F88" s="21">
        <v>501429.35973725852</v>
      </c>
      <c r="G88" s="21">
        <v>197522.97898757321</v>
      </c>
      <c r="H88" s="21">
        <v>-7076.120337487795</v>
      </c>
      <c r="I88" s="21">
        <v>66131.172799952488</v>
      </c>
      <c r="J88" s="21">
        <v>77652.833521532259</v>
      </c>
      <c r="K88" s="21">
        <v>17671.175405680526</v>
      </c>
      <c r="L88" s="21">
        <v>3442168.5837539556</v>
      </c>
      <c r="M88" s="21">
        <v>6355.4667627915778</v>
      </c>
      <c r="N88" s="21">
        <v>8199.3773757288891</v>
      </c>
      <c r="O88" s="21">
        <v>14554.844138520468</v>
      </c>
    </row>
    <row r="89" spans="1:15" s="22" customFormat="1">
      <c r="A89" s="18">
        <v>89</v>
      </c>
      <c r="B89" s="22" t="s">
        <v>32</v>
      </c>
      <c r="C89" s="31">
        <v>0.33061733465760268</v>
      </c>
      <c r="D89" s="31">
        <v>0.43086792602677199</v>
      </c>
      <c r="E89" s="31">
        <v>0.19069749589962845</v>
      </c>
      <c r="F89" s="31">
        <v>0.1147297445121816</v>
      </c>
      <c r="G89" s="31">
        <v>0.8381912326308002</v>
      </c>
      <c r="H89" s="31">
        <v>-7.9807835699273824E-4</v>
      </c>
      <c r="I89" s="31">
        <v>0.10757851016193301</v>
      </c>
      <c r="J89" s="31">
        <v>8.2337857620116903</v>
      </c>
      <c r="K89" s="31">
        <v>0.344332011278082</v>
      </c>
      <c r="L89" s="31">
        <v>0.53889251147923778</v>
      </c>
      <c r="M89" s="31">
        <v>5.361634240054986E-3</v>
      </c>
      <c r="N89" s="31">
        <v>5.2451174328502909E-3</v>
      </c>
      <c r="O89" s="31">
        <v>5.2953664187297056E-3</v>
      </c>
    </row>
    <row r="90" spans="1:15" s="22" customFormat="1">
      <c r="A90" s="18">
        <v>90</v>
      </c>
      <c r="B90" s="22" t="s">
        <v>33</v>
      </c>
      <c r="C90" s="32">
        <v>1.3874217853188492E-3</v>
      </c>
      <c r="D90" s="32">
        <v>3.7168404987394507E-3</v>
      </c>
      <c r="E90" s="32">
        <v>5.007444365381392E-4</v>
      </c>
      <c r="F90" s="32">
        <v>2.4356058825983896E-4</v>
      </c>
      <c r="G90" s="32">
        <v>2.1760101603288708E-3</v>
      </c>
      <c r="H90" s="32">
        <v>-1.4391958647679143E-6</v>
      </c>
      <c r="I90" s="32">
        <v>2.8232591288994798E-4</v>
      </c>
      <c r="J90" s="32">
        <v>1.1286335663509457E-2</v>
      </c>
      <c r="K90" s="32">
        <v>9.6670523232180979E-4</v>
      </c>
      <c r="L90" s="32">
        <v>2.5437854072699216E-3</v>
      </c>
      <c r="M90" s="32">
        <v>1.1370407914137948E-5</v>
      </c>
      <c r="N90" s="32">
        <v>9.0512776147840259E-6</v>
      </c>
      <c r="O90" s="32">
        <v>9.9362092620277037E-6</v>
      </c>
    </row>
    <row r="91" spans="1:15" s="22" customFormat="1">
      <c r="A91" s="18">
        <v>91</v>
      </c>
      <c r="B91" s="22" t="s">
        <v>34</v>
      </c>
      <c r="C91" s="31">
        <v>36.46246000164156</v>
      </c>
      <c r="D91" s="31">
        <v>32.27154060119102</v>
      </c>
      <c r="E91" s="31">
        <v>198.69270332473974</v>
      </c>
      <c r="F91" s="31">
        <v>2006.3621541418543</v>
      </c>
      <c r="G91" s="31">
        <v>21.410351177891908</v>
      </c>
      <c r="H91" s="31">
        <v>-43.933893763370769</v>
      </c>
      <c r="I91" s="31">
        <v>19.717105784124175</v>
      </c>
      <c r="J91" s="31">
        <v>29.819881091379809</v>
      </c>
      <c r="K91" s="31">
        <v>32.132223289774387</v>
      </c>
      <c r="L91" s="31">
        <v>40.598626269156327</v>
      </c>
      <c r="M91" s="31">
        <v>6355.4667627915778</v>
      </c>
      <c r="N91" s="31">
        <v>8199.3773757288891</v>
      </c>
      <c r="O91" s="31">
        <v>7277.4220692602339</v>
      </c>
    </row>
    <row r="92" spans="1:15" s="22" customFormat="1">
      <c r="A92" s="18">
        <v>92</v>
      </c>
      <c r="C92" s="3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31"/>
    </row>
    <row r="93" spans="1:15" s="22" customFormat="1">
      <c r="A93" s="18">
        <v>93</v>
      </c>
      <c r="B93" s="29" t="s">
        <v>46</v>
      </c>
      <c r="C93" s="30">
        <v>1</v>
      </c>
      <c r="D93" s="30">
        <v>0.71658253937856076</v>
      </c>
      <c r="E93" s="30">
        <v>7.6089519369187522E-2</v>
      </c>
      <c r="F93" s="30">
        <v>6.0909298767887802E-4</v>
      </c>
      <c r="G93" s="30">
        <v>-4.189865608952069E-4</v>
      </c>
      <c r="H93" s="30">
        <v>5.7834208977887561E-2</v>
      </c>
      <c r="I93" s="30">
        <v>1.11708233428203E-2</v>
      </c>
      <c r="J93" s="30">
        <v>2.943204871154269E-3</v>
      </c>
      <c r="K93" s="30">
        <v>5.3503342342022745E-4</v>
      </c>
      <c r="L93" s="30">
        <v>0.12635234383391611</v>
      </c>
      <c r="M93" s="30">
        <v>4.1201143739924171E-3</v>
      </c>
      <c r="N93" s="30">
        <v>4.1821060022911236E-3</v>
      </c>
      <c r="O93" s="30">
        <v>8.3022203762835416E-3</v>
      </c>
    </row>
    <row r="94" spans="1:15" s="22" customFormat="1">
      <c r="A94" s="18">
        <v>94</v>
      </c>
      <c r="B94" s="22" t="s">
        <v>31</v>
      </c>
      <c r="C94" s="21">
        <v>8352879.049521083</v>
      </c>
      <c r="D94" s="21">
        <v>5985527.2804276245</v>
      </c>
      <c r="E94" s="21">
        <v>635566.5522270056</v>
      </c>
      <c r="F94" s="21">
        <v>5087.6800559930998</v>
      </c>
      <c r="G94" s="21">
        <v>-3499.7440665318541</v>
      </c>
      <c r="H94" s="21">
        <v>483082.15251701366</v>
      </c>
      <c r="I94" s="21">
        <v>93308.536266143099</v>
      </c>
      <c r="J94" s="21">
        <v>24584.234306711191</v>
      </c>
      <c r="K94" s="21">
        <v>4469.0694732802576</v>
      </c>
      <c r="L94" s="21">
        <v>1055405.8456681815</v>
      </c>
      <c r="M94" s="21">
        <v>34414.817036151326</v>
      </c>
      <c r="N94" s="21">
        <v>34932.62560941335</v>
      </c>
      <c r="O94" s="21">
        <v>69347.442645564675</v>
      </c>
    </row>
    <row r="95" spans="1:15" s="22" customFormat="1">
      <c r="A95" s="18">
        <v>95</v>
      </c>
      <c r="B95" s="22" t="s">
        <v>32</v>
      </c>
      <c r="C95" s="31">
        <v>8.6996319516309928E-2</v>
      </c>
      <c r="D95" s="31">
        <v>0.10597884106164863</v>
      </c>
      <c r="E95" s="31">
        <v>3.910826682179256E-2</v>
      </c>
      <c r="F95" s="31">
        <v>1.1640886630365332E-3</v>
      </c>
      <c r="G95" s="31">
        <v>-1.4851207733168184E-2</v>
      </c>
      <c r="H95" s="31">
        <v>5.4484292548106855E-2</v>
      </c>
      <c r="I95" s="31">
        <v>0.15178913199176747</v>
      </c>
      <c r="J95" s="31">
        <v>2.6067473551809131</v>
      </c>
      <c r="K95" s="31">
        <v>8.7082134886250814E-2</v>
      </c>
      <c r="L95" s="31">
        <v>0.16523023000277581</v>
      </c>
      <c r="M95" s="31">
        <v>2.9033219474380211E-2</v>
      </c>
      <c r="N95" s="31">
        <v>2.2346297183678355E-2</v>
      </c>
      <c r="O95" s="31">
        <v>2.5230096283767982E-2</v>
      </c>
    </row>
    <row r="96" spans="1:15" s="22" customFormat="1">
      <c r="A96" s="18">
        <v>96</v>
      </c>
      <c r="B96" s="22" t="s">
        <v>33</v>
      </c>
      <c r="C96" s="32">
        <v>3.650764079399798E-4</v>
      </c>
      <c r="D96" s="32">
        <v>9.1421622421468363E-4</v>
      </c>
      <c r="E96" s="32">
        <v>1.0269273301820989E-4</v>
      </c>
      <c r="F96" s="32">
        <v>2.4712520781887011E-6</v>
      </c>
      <c r="G96" s="32">
        <v>-3.8554899720316123E-5</v>
      </c>
      <c r="H96" s="32">
        <v>9.8252969577464886E-5</v>
      </c>
      <c r="I96" s="32">
        <v>3.9835098284817649E-4</v>
      </c>
      <c r="J96" s="32">
        <v>3.5731589928263085E-3</v>
      </c>
      <c r="K96" s="32">
        <v>2.444813513673186E-4</v>
      </c>
      <c r="L96" s="32">
        <v>7.7995191799414606E-4</v>
      </c>
      <c r="M96" s="32">
        <v>6.1570695370859765E-5</v>
      </c>
      <c r="N96" s="32">
        <v>3.8562061204800533E-5</v>
      </c>
      <c r="O96" s="32">
        <v>4.7341675070856392E-5</v>
      </c>
    </row>
    <row r="97" spans="1:16" s="22" customFormat="1">
      <c r="A97" s="18">
        <v>97</v>
      </c>
      <c r="B97" s="22" t="s">
        <v>34</v>
      </c>
      <c r="C97" s="31">
        <v>9.5944752078368865</v>
      </c>
      <c r="D97" s="31">
        <v>7.9377003150976151</v>
      </c>
      <c r="E97" s="31">
        <v>40.747924981967898</v>
      </c>
      <c r="F97" s="31">
        <v>20.357261732890077</v>
      </c>
      <c r="G97" s="31">
        <v>-0.37935206263725207</v>
      </c>
      <c r="H97" s="31">
        <v>2999.3384729799413</v>
      </c>
      <c r="I97" s="31">
        <v>27.820076406124954</v>
      </c>
      <c r="J97" s="31">
        <v>9.4407236735986935</v>
      </c>
      <c r="K97" s="31">
        <v>8.126292389514397</v>
      </c>
      <c r="L97" s="31">
        <v>12.447974713613894</v>
      </c>
      <c r="M97" s="31">
        <v>34414.817036151326</v>
      </c>
      <c r="N97" s="31">
        <v>34932.62560941335</v>
      </c>
      <c r="O97" s="31">
        <v>34673.721322782338</v>
      </c>
    </row>
    <row r="98" spans="1:16" s="22" customFormat="1">
      <c r="A98" s="18">
        <v>98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6" s="22" customFormat="1">
      <c r="A99" s="18">
        <v>99</v>
      </c>
      <c r="B99" s="29" t="s">
        <v>47</v>
      </c>
      <c r="C99" s="30">
        <v>1</v>
      </c>
      <c r="D99" s="30">
        <v>0.90246145627880103</v>
      </c>
      <c r="E99" s="30">
        <v>4.6237909685474643E-2</v>
      </c>
      <c r="F99" s="30">
        <v>1.7224473884122922E-4</v>
      </c>
      <c r="G99" s="30">
        <v>7.7324747557526736E-3</v>
      </c>
      <c r="H99" s="30">
        <v>1.3256162500452681E-3</v>
      </c>
      <c r="I99" s="30">
        <v>-1.1866518363602556E-4</v>
      </c>
      <c r="J99" s="30">
        <v>2.4192113023821086E-3</v>
      </c>
      <c r="K99" s="30">
        <v>5.2262123075754938E-4</v>
      </c>
      <c r="L99" s="30">
        <v>3.3880349363746516E-2</v>
      </c>
      <c r="M99" s="30">
        <v>2.5118137147110199E-3</v>
      </c>
      <c r="N99" s="30">
        <v>2.8549678631198702E-3</v>
      </c>
      <c r="O99" s="30">
        <v>5.3667815778308901E-3</v>
      </c>
    </row>
    <row r="100" spans="1:16" s="22" customFormat="1">
      <c r="A100" s="18">
        <v>100</v>
      </c>
      <c r="B100" s="22" t="s">
        <v>31</v>
      </c>
      <c r="C100" s="21">
        <v>33400393.477778178</v>
      </c>
      <c r="D100" s="21">
        <v>30142567.738240935</v>
      </c>
      <c r="E100" s="21">
        <v>1544364.3770848177</v>
      </c>
      <c r="F100" s="21">
        <v>5753.0420517746825</v>
      </c>
      <c r="G100" s="21">
        <v>258267.69939912786</v>
      </c>
      <c r="H100" s="21">
        <v>44276.104352049777</v>
      </c>
      <c r="I100" s="21">
        <v>-3963.4638255562168</v>
      </c>
      <c r="J100" s="21">
        <v>80802.60940545208</v>
      </c>
      <c r="K100" s="21">
        <v>17455.75474714299</v>
      </c>
      <c r="L100" s="21">
        <v>1131616.999913723</v>
      </c>
      <c r="M100" s="21">
        <v>83895.566414228146</v>
      </c>
      <c r="N100" s="21">
        <v>95357.04999461463</v>
      </c>
      <c r="O100" s="21">
        <v>179252.61640884279</v>
      </c>
    </row>
    <row r="101" spans="1:16" s="22" customFormat="1">
      <c r="A101" s="18">
        <v>101</v>
      </c>
      <c r="B101" s="22" t="s">
        <v>32</v>
      </c>
      <c r="C101" s="31">
        <v>0.34786943348950627</v>
      </c>
      <c r="D101" s="31">
        <v>0.53369974704931777</v>
      </c>
      <c r="E101" s="31">
        <v>9.5029252117616689E-2</v>
      </c>
      <c r="F101" s="31">
        <v>1.3163270796783819E-3</v>
      </c>
      <c r="G101" s="31">
        <v>1.095962213701198</v>
      </c>
      <c r="H101" s="31">
        <v>4.9936686955592436E-3</v>
      </c>
      <c r="I101" s="31">
        <v>-6.4475422918003908E-3</v>
      </c>
      <c r="J101" s="31">
        <v>8.5677668757769148</v>
      </c>
      <c r="K101" s="31">
        <v>0.34013442809970246</v>
      </c>
      <c r="L101" s="31">
        <v>0.17716155158532357</v>
      </c>
      <c r="M101" s="31">
        <v>7.0776444636421132E-2</v>
      </c>
      <c r="N101" s="31">
        <v>6.0999622575301699E-2</v>
      </c>
      <c r="O101" s="31">
        <v>6.5215970460904743E-2</v>
      </c>
    </row>
    <row r="102" spans="1:16" s="22" customFormat="1">
      <c r="A102" s="18">
        <v>102</v>
      </c>
      <c r="B102" s="22" t="s">
        <v>33</v>
      </c>
      <c r="C102" s="32">
        <v>1.4598194948540909E-3</v>
      </c>
      <c r="D102" s="32">
        <v>4.6039092589051272E-3</v>
      </c>
      <c r="E102" s="32">
        <v>2.4953326776415977E-4</v>
      </c>
      <c r="F102" s="32">
        <v>2.794440092514822E-6</v>
      </c>
      <c r="G102" s="32">
        <v>2.8452038383474441E-3</v>
      </c>
      <c r="H102" s="32">
        <v>9.0052151818160905E-6</v>
      </c>
      <c r="I102" s="32">
        <v>-1.6920742448366926E-5</v>
      </c>
      <c r="J102" s="32">
        <v>1.1744135157469826E-2</v>
      </c>
      <c r="K102" s="32">
        <v>9.5492060153310159E-4</v>
      </c>
      <c r="L102" s="32">
        <v>8.3627246631243343E-4</v>
      </c>
      <c r="M102" s="32">
        <v>1.5009547652774166E-4</v>
      </c>
      <c r="N102" s="32">
        <v>1.0526447222480359E-4</v>
      </c>
      <c r="O102" s="32">
        <v>1.2237104639894103E-4</v>
      </c>
    </row>
    <row r="103" spans="1:16" s="22" customFormat="1">
      <c r="A103" s="18">
        <v>103</v>
      </c>
      <c r="B103" s="22" t="s">
        <v>34</v>
      </c>
      <c r="C103" s="31">
        <v>38.365124797648456</v>
      </c>
      <c r="D103" s="31">
        <v>39.973532526710429</v>
      </c>
      <c r="E103" s="31">
        <v>99.01346060734663</v>
      </c>
      <c r="F103" s="31">
        <v>23.019565208378545</v>
      </c>
      <c r="G103" s="31">
        <v>27.994728362158991</v>
      </c>
      <c r="H103" s="31">
        <v>274.89946073323517</v>
      </c>
      <c r="I103" s="31">
        <v>-1.181712529980983</v>
      </c>
      <c r="J103" s="31">
        <v>31.029443422378847</v>
      </c>
      <c r="K103" s="31">
        <v>31.740515067630135</v>
      </c>
      <c r="L103" s="31">
        <v>13.346846483973682</v>
      </c>
      <c r="M103" s="31">
        <v>83895.566414228146</v>
      </c>
      <c r="N103" s="31">
        <v>95357.04999461463</v>
      </c>
      <c r="O103" s="31">
        <v>89626.308204421395</v>
      </c>
    </row>
    <row r="104" spans="1:16" s="22" customFormat="1">
      <c r="A104" s="18">
        <v>104</v>
      </c>
      <c r="C104" s="3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31"/>
    </row>
    <row r="105" spans="1:16" s="22" customFormat="1">
      <c r="A105" s="18">
        <v>105</v>
      </c>
      <c r="B105" s="29" t="s">
        <v>48</v>
      </c>
      <c r="C105" s="30">
        <v>1</v>
      </c>
      <c r="D105" s="30">
        <v>0.41166216529978478</v>
      </c>
      <c r="E105" s="30">
        <v>0.25748815817301957</v>
      </c>
      <c r="F105" s="30">
        <v>7.4759057496617681E-2</v>
      </c>
      <c r="G105" s="30">
        <v>4.3623024976711831E-3</v>
      </c>
      <c r="H105" s="30">
        <v>0.13781060349124064</v>
      </c>
      <c r="I105" s="30">
        <v>9.8594637939116211E-3</v>
      </c>
      <c r="J105" s="30">
        <v>3.0582408909215027E-4</v>
      </c>
      <c r="K105" s="30">
        <v>3.9254384727335713E-4</v>
      </c>
      <c r="L105" s="30">
        <v>6.908722296835948E-2</v>
      </c>
      <c r="M105" s="30">
        <v>1.6001694893990229E-2</v>
      </c>
      <c r="N105" s="30">
        <v>1.827096344903846E-2</v>
      </c>
      <c r="O105" s="30">
        <v>3.4272658343028686E-2</v>
      </c>
      <c r="P105" s="36"/>
    </row>
    <row r="106" spans="1:16" s="22" customFormat="1">
      <c r="A106" s="18">
        <v>106</v>
      </c>
      <c r="B106" s="22" t="s">
        <v>31</v>
      </c>
      <c r="C106" s="21">
        <v>8310784.1495605297</v>
      </c>
      <c r="D106" s="21">
        <v>3421235.3983472195</v>
      </c>
      <c r="E106" s="21">
        <v>2139928.5036438713</v>
      </c>
      <c r="F106" s="21">
        <v>621306.3900789764</v>
      </c>
      <c r="G106" s="21">
        <v>36254.154453234019</v>
      </c>
      <c r="H106" s="21">
        <v>1145314.1791363768</v>
      </c>
      <c r="I106" s="21">
        <v>81939.875421606819</v>
      </c>
      <c r="J106" s="21">
        <v>2541.6379921808098</v>
      </c>
      <c r="K106" s="21">
        <v>3262.3471839269309</v>
      </c>
      <c r="L106" s="21">
        <v>574168.99758259731</v>
      </c>
      <c r="M106" s="21">
        <v>132986.63229107799</v>
      </c>
      <c r="N106" s="21">
        <v>151846.03342946904</v>
      </c>
      <c r="O106" s="21">
        <v>284832.66572054703</v>
      </c>
    </row>
    <row r="107" spans="1:16" s="22" customFormat="1">
      <c r="A107" s="18">
        <v>107</v>
      </c>
      <c r="B107" s="22" t="s">
        <v>32</v>
      </c>
      <c r="C107" s="31">
        <v>8.6557895669243046E-2</v>
      </c>
      <c r="D107" s="31">
        <v>6.0575876698706219E-2</v>
      </c>
      <c r="E107" s="31">
        <v>0.13167605281747521</v>
      </c>
      <c r="F107" s="31">
        <v>0.14215825621957531</v>
      </c>
      <c r="G107" s="31">
        <v>0.15384495801400117</v>
      </c>
      <c r="H107" s="31">
        <v>0.12917395616962582</v>
      </c>
      <c r="I107" s="31">
        <v>0.13329522746218689</v>
      </c>
      <c r="J107" s="31">
        <v>0.269498249621547</v>
      </c>
      <c r="K107" s="31">
        <v>6.3568525666257855E-2</v>
      </c>
      <c r="L107" s="31">
        <v>8.9889662749568319E-2</v>
      </c>
      <c r="M107" s="31">
        <v>0.11219092283447897</v>
      </c>
      <c r="N107" s="31">
        <v>9.7135458041931522E-2</v>
      </c>
      <c r="O107" s="31">
        <v>0.10362827101817181</v>
      </c>
    </row>
    <row r="108" spans="1:16" s="22" customFormat="1">
      <c r="A108" s="18">
        <v>108</v>
      </c>
      <c r="B108" s="22" t="s">
        <v>33</v>
      </c>
      <c r="C108" s="32">
        <v>3.6323658064461476E-4</v>
      </c>
      <c r="D108" s="32">
        <v>5.2255194262570601E-4</v>
      </c>
      <c r="E108" s="32">
        <v>3.4576254167678009E-4</v>
      </c>
      <c r="F108" s="32">
        <v>3.0178877027967586E-4</v>
      </c>
      <c r="G108" s="32">
        <v>3.9939357359192418E-4</v>
      </c>
      <c r="H108" s="32">
        <v>2.3294282062172105E-4</v>
      </c>
      <c r="I108" s="32">
        <v>3.4981611774032197E-4</v>
      </c>
      <c r="J108" s="32">
        <v>3.6941059603351885E-4</v>
      </c>
      <c r="K108" s="32">
        <v>1.7846736393882986E-4</v>
      </c>
      <c r="L108" s="32">
        <v>4.2431469633731633E-4</v>
      </c>
      <c r="M108" s="32">
        <v>2.3792308460013808E-4</v>
      </c>
      <c r="N108" s="32">
        <v>1.6762255721297639E-4</v>
      </c>
      <c r="O108" s="32">
        <v>1.944477690262805E-4</v>
      </c>
    </row>
    <row r="109" spans="1:16" s="22" customFormat="1">
      <c r="A109" s="18">
        <v>109</v>
      </c>
      <c r="B109" s="22" t="s">
        <v>34</v>
      </c>
      <c r="C109" s="31">
        <v>9.5461231999060328</v>
      </c>
      <c r="D109" s="31">
        <v>4.5370675008507648</v>
      </c>
      <c r="E109" s="31">
        <v>137.19671972623075</v>
      </c>
      <c r="F109" s="31">
        <v>2486.0244079727122</v>
      </c>
      <c r="G109" s="31">
        <v>3.9297411495100434</v>
      </c>
      <c r="H109" s="31">
        <v>7110.9745272822765</v>
      </c>
      <c r="I109" s="31">
        <v>24.430493566370547</v>
      </c>
      <c r="J109" s="31">
        <v>0.97602803744629596</v>
      </c>
      <c r="K109" s="31">
        <v>5.9320597388790333</v>
      </c>
      <c r="L109" s="31">
        <v>6.772031055716071</v>
      </c>
      <c r="M109" s="31">
        <v>132986.63229107799</v>
      </c>
      <c r="N109" s="31">
        <v>151846.03342946904</v>
      </c>
      <c r="O109" s="31">
        <v>142416.33286027351</v>
      </c>
    </row>
    <row r="110" spans="1:16" s="22" customFormat="1"/>
    <row r="111" spans="1:16" s="22" customFormat="1">
      <c r="B111" s="1" t="s">
        <v>49</v>
      </c>
      <c r="C111" s="37">
        <f>C34+C52+C70+C76+C82</f>
        <v>1102786977.0396235</v>
      </c>
      <c r="D111" s="37">
        <f t="shared" ref="D111:O111" si="0">D34+D52+D70+D76+D82</f>
        <v>474076650.29431784</v>
      </c>
      <c r="E111" s="37">
        <f t="shared" si="0"/>
        <v>285821762.52910072</v>
      </c>
      <c r="F111" s="37">
        <f t="shared" si="0"/>
        <v>80719002.41507712</v>
      </c>
      <c r="G111" s="37">
        <f t="shared" si="0"/>
        <v>5751265.7659981949</v>
      </c>
      <c r="H111" s="37">
        <f t="shared" si="0"/>
        <v>136813795.82444018</v>
      </c>
      <c r="I111" s="37">
        <f t="shared" si="0"/>
        <v>10759545.394949555</v>
      </c>
      <c r="J111" s="37">
        <f t="shared" si="0"/>
        <v>244684.15212996138</v>
      </c>
      <c r="K111" s="37">
        <f t="shared" si="0"/>
        <v>299257.12562289252</v>
      </c>
      <c r="L111" s="37">
        <f t="shared" si="0"/>
        <v>76670448.851584211</v>
      </c>
      <c r="M111" s="37">
        <f t="shared" si="0"/>
        <v>16213809.658993846</v>
      </c>
      <c r="N111" s="37">
        <f t="shared" si="0"/>
        <v>15416755.027413011</v>
      </c>
      <c r="O111" s="37">
        <f t="shared" si="0"/>
        <v>31630564.686406858</v>
      </c>
    </row>
    <row r="112" spans="1:16">
      <c r="B112" s="1" t="s">
        <v>50</v>
      </c>
      <c r="C112" s="37">
        <f>C40+C58</f>
        <v>739569184.17793679</v>
      </c>
      <c r="D112" s="37">
        <f t="shared" ref="D112:O112" si="1">D40+D58</f>
        <v>215173183.47231221</v>
      </c>
      <c r="E112" s="37">
        <f t="shared" si="1"/>
        <v>202366331.00867653</v>
      </c>
      <c r="F112" s="37">
        <f t="shared" si="1"/>
        <v>66548944.061658487</v>
      </c>
      <c r="G112" s="37">
        <f t="shared" si="1"/>
        <v>2949860.4206512771</v>
      </c>
      <c r="H112" s="37">
        <f t="shared" si="1"/>
        <v>153967732.1099436</v>
      </c>
      <c r="I112" s="37">
        <f t="shared" si="1"/>
        <v>7668937.9339920422</v>
      </c>
      <c r="J112" s="37">
        <f t="shared" si="1"/>
        <v>223683.3560156012</v>
      </c>
      <c r="K112" s="37">
        <f t="shared" si="1"/>
        <v>591878.37034691498</v>
      </c>
      <c r="L112" s="37">
        <f t="shared" si="1"/>
        <v>44281190.642715737</v>
      </c>
      <c r="M112" s="37">
        <f t="shared" si="1"/>
        <v>17530689.351170283</v>
      </c>
      <c r="N112" s="37">
        <f t="shared" si="1"/>
        <v>28266753.450455859</v>
      </c>
      <c r="O112" s="37">
        <f t="shared" si="1"/>
        <v>45797442.801626146</v>
      </c>
    </row>
    <row r="113" spans="2:15">
      <c r="B113" s="1" t="s">
        <v>51</v>
      </c>
      <c r="C113" s="37">
        <f t="shared" ref="C113:O113" si="2">C22-SUM(C111:C112)</f>
        <v>81808004.276304007</v>
      </c>
      <c r="D113" s="37">
        <f t="shared" si="2"/>
        <v>63884109.884869695</v>
      </c>
      <c r="E113" s="37">
        <f t="shared" si="2"/>
        <v>7418972.7365297675</v>
      </c>
      <c r="F113" s="37">
        <f t="shared" si="2"/>
        <v>1133576.4719230235</v>
      </c>
      <c r="G113" s="37">
        <f t="shared" si="2"/>
        <v>488545.08877344802</v>
      </c>
      <c r="H113" s="37">
        <f t="shared" si="2"/>
        <v>1665596.3156642914</v>
      </c>
      <c r="I113" s="37">
        <f t="shared" si="2"/>
        <v>237416.12066211179</v>
      </c>
      <c r="J113" s="37">
        <f t="shared" si="2"/>
        <v>185581.31522583519</v>
      </c>
      <c r="K113" s="37">
        <f t="shared" si="2"/>
        <v>42858.34681002493</v>
      </c>
      <c r="L113" s="37">
        <f t="shared" si="2"/>
        <v>6203360.4269181341</v>
      </c>
      <c r="M113" s="37">
        <f t="shared" si="2"/>
        <v>257652.48250386864</v>
      </c>
      <c r="N113" s="37">
        <f t="shared" si="2"/>
        <v>290335.08640875667</v>
      </c>
      <c r="O113" s="37">
        <f t="shared" si="2"/>
        <v>547987.56891262531</v>
      </c>
    </row>
    <row r="114" spans="2:15">
      <c r="B114" s="1" t="s">
        <v>52</v>
      </c>
      <c r="C114" s="37">
        <f t="shared" ref="C114:O114" si="3">SUM(C111:C113)</f>
        <v>1924164165.4938643</v>
      </c>
      <c r="D114" s="37">
        <f t="shared" si="3"/>
        <v>753133943.65149975</v>
      </c>
      <c r="E114" s="37">
        <f t="shared" si="3"/>
        <v>495607066.27430701</v>
      </c>
      <c r="F114" s="37">
        <f t="shared" si="3"/>
        <v>148401522.94865862</v>
      </c>
      <c r="G114" s="37">
        <f t="shared" si="3"/>
        <v>9189671.2754229195</v>
      </c>
      <c r="H114" s="37">
        <f t="shared" si="3"/>
        <v>292447124.25004804</v>
      </c>
      <c r="I114" s="37">
        <f t="shared" si="3"/>
        <v>18665899.44960371</v>
      </c>
      <c r="J114" s="37">
        <f t="shared" si="3"/>
        <v>653948.8233713978</v>
      </c>
      <c r="K114" s="37">
        <f t="shared" si="3"/>
        <v>933993.84277983243</v>
      </c>
      <c r="L114" s="37">
        <f t="shared" si="3"/>
        <v>127154999.92121808</v>
      </c>
      <c r="M114" s="37">
        <f t="shared" si="3"/>
        <v>34002151.492667995</v>
      </c>
      <c r="N114" s="37">
        <f t="shared" si="3"/>
        <v>43973843.564277627</v>
      </c>
      <c r="O114" s="37">
        <f t="shared" si="3"/>
        <v>77975995.056945622</v>
      </c>
    </row>
    <row r="116" spans="2:15">
      <c r="B116" s="1" t="s">
        <v>53</v>
      </c>
      <c r="C116" s="38">
        <f t="shared" ref="C116:O119" si="4">C111/C$114</f>
        <v>0.57312520252479471</v>
      </c>
      <c r="D116" s="38">
        <f t="shared" si="4"/>
        <v>0.62947189446249274</v>
      </c>
      <c r="E116" s="38">
        <f t="shared" si="4"/>
        <v>0.57671042642258252</v>
      </c>
      <c r="F116" s="38">
        <f t="shared" si="4"/>
        <v>0.54392300571607266</v>
      </c>
      <c r="G116" s="38">
        <f t="shared" si="4"/>
        <v>0.62584020620841141</v>
      </c>
      <c r="H116" s="38">
        <f t="shared" si="4"/>
        <v>0.46782404229580216</v>
      </c>
      <c r="I116" s="38">
        <f t="shared" si="4"/>
        <v>0.57642790930056076</v>
      </c>
      <c r="J116" s="38">
        <f t="shared" si="4"/>
        <v>0.37416406817356973</v>
      </c>
      <c r="K116" s="38">
        <f t="shared" si="4"/>
        <v>0.32040588697267836</v>
      </c>
      <c r="L116" s="38">
        <f t="shared" si="4"/>
        <v>0.60296841570592752</v>
      </c>
      <c r="M116" s="38">
        <f t="shared" si="4"/>
        <v>0.47684658020802262</v>
      </c>
      <c r="N116" s="38">
        <f t="shared" si="4"/>
        <v>0.35058920889819351</v>
      </c>
      <c r="O116" s="38">
        <f t="shared" si="4"/>
        <v>0.40564489960413019</v>
      </c>
    </row>
    <row r="117" spans="2:15">
      <c r="B117" s="1" t="s">
        <v>54</v>
      </c>
      <c r="C117" s="38">
        <f t="shared" si="4"/>
        <v>0.38435867242549743</v>
      </c>
      <c r="D117" s="38">
        <f t="shared" si="4"/>
        <v>0.28570373873877614</v>
      </c>
      <c r="E117" s="38">
        <f t="shared" si="4"/>
        <v>0.40832010836720284</v>
      </c>
      <c r="F117" s="38">
        <f t="shared" si="4"/>
        <v>0.44843841720331895</v>
      </c>
      <c r="G117" s="38">
        <f t="shared" si="4"/>
        <v>0.32099738197822764</v>
      </c>
      <c r="H117" s="38">
        <f t="shared" si="4"/>
        <v>0.52648058176252799</v>
      </c>
      <c r="I117" s="38">
        <f t="shared" si="4"/>
        <v>0.41085284717714787</v>
      </c>
      <c r="J117" s="38">
        <f t="shared" si="4"/>
        <v>0.34205024616821506</v>
      </c>
      <c r="K117" s="38">
        <f t="shared" si="4"/>
        <v>0.63370692957173669</v>
      </c>
      <c r="L117" s="38">
        <f t="shared" si="4"/>
        <v>0.34824576831545129</v>
      </c>
      <c r="M117" s="38">
        <f t="shared" si="4"/>
        <v>0.51557588510099095</v>
      </c>
      <c r="N117" s="38">
        <f t="shared" si="4"/>
        <v>0.64280834148913235</v>
      </c>
      <c r="O117" s="38">
        <f t="shared" si="4"/>
        <v>0.58732745594564606</v>
      </c>
    </row>
    <row r="118" spans="2:15">
      <c r="B118" s="1" t="s">
        <v>55</v>
      </c>
      <c r="C118" s="38">
        <f t="shared" si="4"/>
        <v>4.2516125049707913E-2</v>
      </c>
      <c r="D118" s="38">
        <f t="shared" si="4"/>
        <v>8.4824366798731107E-2</v>
      </c>
      <c r="E118" s="38">
        <f t="shared" si="4"/>
        <v>1.4969465210214614E-2</v>
      </c>
      <c r="F118" s="38">
        <f t="shared" si="4"/>
        <v>7.638577080608523E-3</v>
      </c>
      <c r="G118" s="38">
        <f t="shared" si="4"/>
        <v>5.3162411813361038E-2</v>
      </c>
      <c r="H118" s="38">
        <f t="shared" si="4"/>
        <v>5.6953759416699676E-3</v>
      </c>
      <c r="I118" s="38">
        <f t="shared" si="4"/>
        <v>1.271924352229125E-2</v>
      </c>
      <c r="J118" s="38">
        <f t="shared" si="4"/>
        <v>0.28378568565821521</v>
      </c>
      <c r="K118" s="38">
        <f t="shared" si="4"/>
        <v>4.5887183455584943E-2</v>
      </c>
      <c r="L118" s="38">
        <f t="shared" si="4"/>
        <v>4.8785815978621166E-2</v>
      </c>
      <c r="M118" s="38">
        <f t="shared" si="4"/>
        <v>7.5775346909864559E-3</v>
      </c>
      <c r="N118" s="38">
        <f t="shared" si="4"/>
        <v>6.6024496126741092E-3</v>
      </c>
      <c r="O118" s="38">
        <f t="shared" si="4"/>
        <v>7.0276444502238378E-3</v>
      </c>
    </row>
    <row r="119" spans="2:15">
      <c r="B119" s="1" t="s">
        <v>52</v>
      </c>
      <c r="C119" s="38">
        <f t="shared" si="4"/>
        <v>1</v>
      </c>
      <c r="D119" s="38">
        <f t="shared" si="4"/>
        <v>1</v>
      </c>
      <c r="E119" s="38">
        <f t="shared" si="4"/>
        <v>1</v>
      </c>
      <c r="F119" s="38">
        <f t="shared" si="4"/>
        <v>1</v>
      </c>
      <c r="G119" s="38">
        <f t="shared" si="4"/>
        <v>1</v>
      </c>
      <c r="H119" s="38">
        <f t="shared" si="4"/>
        <v>1</v>
      </c>
      <c r="I119" s="38">
        <f t="shared" si="4"/>
        <v>1</v>
      </c>
      <c r="J119" s="38">
        <f t="shared" si="4"/>
        <v>1</v>
      </c>
      <c r="K119" s="38">
        <f t="shared" si="4"/>
        <v>1</v>
      </c>
      <c r="L119" s="38">
        <f t="shared" si="4"/>
        <v>1</v>
      </c>
      <c r="M119" s="38">
        <f t="shared" si="4"/>
        <v>1</v>
      </c>
      <c r="N119" s="38">
        <f t="shared" si="4"/>
        <v>1</v>
      </c>
      <c r="O119" s="38">
        <f t="shared" si="4"/>
        <v>1</v>
      </c>
    </row>
    <row r="122" spans="2:15">
      <c r="F122" s="38"/>
    </row>
    <row r="123" spans="2:15">
      <c r="F123" s="38"/>
    </row>
    <row r="124" spans="2:15">
      <c r="F124" s="3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4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/>
    </sheetView>
  </sheetViews>
  <sheetFormatPr defaultRowHeight="12.75"/>
  <cols>
    <col min="1" max="1" width="5.140625" style="1" customWidth="1"/>
    <col min="2" max="2" width="45.7109375" style="1" bestFit="1" customWidth="1"/>
    <col min="3" max="3" width="16.5703125" style="1" bestFit="1" customWidth="1"/>
    <col min="4" max="4" width="15" style="1" bestFit="1" customWidth="1"/>
    <col min="5" max="5" width="12.85546875" style="1" bestFit="1" customWidth="1"/>
    <col min="6" max="6" width="15" style="1" bestFit="1" customWidth="1"/>
    <col min="7" max="7" width="14.42578125" style="1" bestFit="1" customWidth="1"/>
    <col min="8" max="8" width="15" style="1" bestFit="1" customWidth="1"/>
    <col min="9" max="9" width="12.85546875" style="1" bestFit="1" customWidth="1"/>
    <col min="10" max="10" width="13.42578125" style="1" bestFit="1" customWidth="1"/>
    <col min="11" max="11" width="15" style="1" bestFit="1" customWidth="1"/>
    <col min="12" max="12" width="14" style="1" bestFit="1" customWidth="1"/>
    <col min="13" max="13" width="14.140625" style="1" bestFit="1" customWidth="1"/>
    <col min="14" max="14" width="11.28515625" style="1" bestFit="1" customWidth="1"/>
    <col min="15" max="15" width="11.42578125" style="1" bestFit="1" customWidth="1"/>
    <col min="16" max="16" width="15" style="1" bestFit="1" customWidth="1"/>
    <col min="17" max="17" width="14.42578125" style="1" bestFit="1" customWidth="1"/>
    <col min="18" max="20" width="14.140625" style="1" bestFit="1" customWidth="1"/>
    <col min="21" max="16384" width="9.140625" style="1"/>
  </cols>
  <sheetData>
    <row r="1" spans="1:20">
      <c r="B1" s="2" t="s">
        <v>68</v>
      </c>
    </row>
    <row r="2" spans="1:20">
      <c r="A2" s="3"/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0">
      <c r="A3" s="5"/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>
      <c r="A4" s="5"/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0">
      <c r="A5" s="5"/>
      <c r="B5" s="5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20">
      <c r="A6" s="5"/>
      <c r="B6" s="5" t="s">
        <v>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20">
      <c r="A7" s="5"/>
      <c r="B7" s="5" t="s">
        <v>69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20">
      <c r="A8" s="6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0">
      <c r="A9" s="5"/>
    </row>
    <row r="10" spans="1:20">
      <c r="A10" s="5"/>
      <c r="B10" s="7"/>
      <c r="C10" s="2"/>
      <c r="D10" s="8"/>
      <c r="E10" s="8"/>
      <c r="F10" s="9"/>
      <c r="G10" s="9"/>
      <c r="H10" s="9"/>
      <c r="I10" s="9"/>
      <c r="J10" s="9"/>
      <c r="K10" s="9"/>
      <c r="L10" s="8"/>
      <c r="M10" s="8"/>
      <c r="N10" s="9"/>
      <c r="O10" s="9"/>
      <c r="P10" s="9"/>
      <c r="Q10" s="9"/>
      <c r="R10" s="9"/>
      <c r="S10" s="9"/>
      <c r="T10" s="10"/>
    </row>
    <row r="11" spans="1:20">
      <c r="A11" s="5"/>
      <c r="B11" s="11"/>
      <c r="C11" s="2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12"/>
    </row>
    <row r="12" spans="1:20" ht="39" thickBot="1">
      <c r="A12" s="5"/>
      <c r="B12" s="13" t="s">
        <v>5</v>
      </c>
      <c r="C12" s="14" t="s">
        <v>6</v>
      </c>
      <c r="D12" s="14" t="s">
        <v>7</v>
      </c>
      <c r="E12" s="14" t="s">
        <v>8</v>
      </c>
      <c r="F12" s="14" t="s">
        <v>9</v>
      </c>
      <c r="G12" s="14" t="s">
        <v>10</v>
      </c>
      <c r="H12" s="14" t="s">
        <v>11</v>
      </c>
      <c r="I12" s="14" t="s">
        <v>12</v>
      </c>
      <c r="J12" s="14" t="s">
        <v>13</v>
      </c>
      <c r="K12" s="14" t="s">
        <v>14</v>
      </c>
      <c r="L12" s="14" t="s">
        <v>15</v>
      </c>
      <c r="M12" s="14" t="s">
        <v>16</v>
      </c>
      <c r="N12" s="14" t="s">
        <v>17</v>
      </c>
      <c r="O12" s="14" t="s">
        <v>18</v>
      </c>
      <c r="P12" s="14" t="s">
        <v>19</v>
      </c>
      <c r="Q12" s="14" t="s">
        <v>20</v>
      </c>
      <c r="R12" s="14" t="s">
        <v>21</v>
      </c>
      <c r="S12" s="14" t="s">
        <v>22</v>
      </c>
      <c r="T12" s="15" t="s">
        <v>23</v>
      </c>
    </row>
    <row r="13" spans="1:20">
      <c r="A13" s="16"/>
      <c r="B13" s="3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s="22" customFormat="1">
      <c r="A14" s="18">
        <v>14</v>
      </c>
      <c r="B14" s="19" t="s">
        <v>24</v>
      </c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20" s="22" customFormat="1">
      <c r="A15" s="18">
        <v>15</v>
      </c>
      <c r="B15" s="22" t="s">
        <v>25</v>
      </c>
      <c r="C15" s="21">
        <v>96036215.172360003</v>
      </c>
      <c r="D15" s="21">
        <v>56098383.860533953</v>
      </c>
      <c r="E15" s="21">
        <v>387862.45488328335</v>
      </c>
      <c r="F15" s="21">
        <v>15959736.846041506</v>
      </c>
      <c r="G15" s="21">
        <v>293347.87863356003</v>
      </c>
      <c r="H15" s="21">
        <v>4235943.7673065001</v>
      </c>
      <c r="I15" s="21">
        <v>139056.33600000001</v>
      </c>
      <c r="J15" s="21">
        <v>235653.83566183943</v>
      </c>
      <c r="K15" s="21">
        <v>8866448.1068645008</v>
      </c>
      <c r="L15" s="21">
        <v>610382.31541847717</v>
      </c>
      <c r="M15" s="21">
        <v>4835.9022274420931</v>
      </c>
      <c r="N15" s="21">
        <v>9431</v>
      </c>
      <c r="O15" s="21">
        <v>51320.164338160568</v>
      </c>
      <c r="P15" s="21">
        <v>6342968.5146600856</v>
      </c>
      <c r="Q15" s="21">
        <v>52244.189790682125</v>
      </c>
      <c r="R15" s="21">
        <v>1185360</v>
      </c>
      <c r="S15" s="21">
        <v>1563240</v>
      </c>
      <c r="T15" s="21">
        <v>2748600</v>
      </c>
    </row>
    <row r="16" spans="1:20" s="22" customFormat="1">
      <c r="A16" s="18">
        <v>16</v>
      </c>
      <c r="B16" s="22" t="s">
        <v>26</v>
      </c>
      <c r="C16" s="21">
        <v>22897693295.314838</v>
      </c>
      <c r="D16" s="21">
        <v>6523256321.2600079</v>
      </c>
      <c r="E16" s="21">
        <v>39124078.074372999</v>
      </c>
      <c r="F16" s="21">
        <v>6097523650.2514515</v>
      </c>
      <c r="G16" s="21">
        <v>91320775.396356657</v>
      </c>
      <c r="H16" s="21">
        <v>1986563438</v>
      </c>
      <c r="I16" s="21">
        <v>72328552.522396967</v>
      </c>
      <c r="J16" s="21">
        <v>90773003.999999985</v>
      </c>
      <c r="K16" s="21">
        <v>4916718085.9214706</v>
      </c>
      <c r="L16" s="21">
        <v>232896997.54016972</v>
      </c>
      <c r="M16" s="21">
        <v>1549086.3404742444</v>
      </c>
      <c r="N16" s="21">
        <v>6880251.9999999991</v>
      </c>
      <c r="O16" s="21">
        <v>18279797.000000004</v>
      </c>
      <c r="P16" s="21">
        <v>1348475955.1146579</v>
      </c>
      <c r="Q16" s="21">
        <v>7174637.8934804387</v>
      </c>
      <c r="R16" s="21">
        <v>558948000</v>
      </c>
      <c r="S16" s="21">
        <v>905880664</v>
      </c>
      <c r="T16" s="21">
        <v>1464828664</v>
      </c>
    </row>
    <row r="17" spans="1:30" s="22" customFormat="1" ht="14.25" customHeight="1">
      <c r="A17" s="18">
        <v>17</v>
      </c>
      <c r="B17" s="22" t="s">
        <v>27</v>
      </c>
      <c r="C17" s="21">
        <v>870592.17697117245</v>
      </c>
      <c r="D17" s="21">
        <v>749672.72777777794</v>
      </c>
      <c r="E17" s="21">
        <v>4390</v>
      </c>
      <c r="F17" s="21">
        <v>15403.972222222168</v>
      </c>
      <c r="G17" s="21">
        <v>193.54722222222196</v>
      </c>
      <c r="H17" s="21">
        <v>242.25298567977904</v>
      </c>
      <c r="I17" s="21">
        <v>7.67</v>
      </c>
      <c r="J17" s="21">
        <v>9225.5833333333303</v>
      </c>
      <c r="K17" s="21">
        <v>161.06289999242921</v>
      </c>
      <c r="L17" s="21">
        <v>3326</v>
      </c>
      <c r="M17" s="21">
        <v>28</v>
      </c>
      <c r="N17" s="21">
        <v>2604.0624804496547</v>
      </c>
      <c r="O17" s="21">
        <v>549.95184261974555</v>
      </c>
      <c r="P17" s="21">
        <v>84458.755956875131</v>
      </c>
      <c r="Q17" s="21">
        <v>326.59025000000003</v>
      </c>
      <c r="R17" s="21">
        <v>1</v>
      </c>
      <c r="S17" s="21">
        <v>1</v>
      </c>
      <c r="T17" s="21">
        <v>2</v>
      </c>
    </row>
    <row r="18" spans="1:30" s="22" customFormat="1" ht="14.25" customHeight="1">
      <c r="A18" s="18">
        <v>18</v>
      </c>
      <c r="B18" s="23" t="s">
        <v>28</v>
      </c>
      <c r="C18" s="24">
        <v>0.32661327904240955</v>
      </c>
      <c r="D18" s="24">
        <v>0.15929099821459311</v>
      </c>
      <c r="E18" s="24">
        <v>0.13817946755189012</v>
      </c>
      <c r="F18" s="24">
        <v>0.52336527877675276</v>
      </c>
      <c r="G18" s="24">
        <v>0.42644573801065599</v>
      </c>
      <c r="H18" s="24">
        <v>0.64243529366127328</v>
      </c>
      <c r="I18" s="24">
        <v>0.71251847837260984</v>
      </c>
      <c r="J18" s="24">
        <v>0.52766627147267708</v>
      </c>
      <c r="K18" s="24">
        <v>0.75963115934468251</v>
      </c>
      <c r="L18" s="24">
        <v>0.52268385710521126</v>
      </c>
      <c r="M18" s="24">
        <v>0.43880872338559723</v>
      </c>
      <c r="N18" s="24">
        <v>0.99936409073544974</v>
      </c>
      <c r="O18" s="24">
        <v>0.48793331298043741</v>
      </c>
      <c r="P18" s="24">
        <v>0.29122442142100013</v>
      </c>
      <c r="Q18" s="24">
        <v>0.18812180122491631</v>
      </c>
      <c r="R18" s="24">
        <v>0.64594907182697403</v>
      </c>
      <c r="S18" s="24">
        <v>0.79382079299298647</v>
      </c>
      <c r="T18" s="24">
        <v>0.73004970101840139</v>
      </c>
    </row>
    <row r="19" spans="1:30" s="26" customFormat="1" ht="14.25" hidden="1" customHeight="1">
      <c r="A19" s="18">
        <v>19</v>
      </c>
      <c r="B19" s="25" t="s">
        <v>29</v>
      </c>
      <c r="C19" s="21"/>
      <c r="D19" s="24">
        <v>0.63435645246722761</v>
      </c>
      <c r="E19" s="24"/>
      <c r="F19" s="24">
        <v>0.73382702299246771</v>
      </c>
      <c r="G19" s="24"/>
      <c r="H19" s="24"/>
      <c r="I19" s="24"/>
      <c r="J19" s="24">
        <v>5.2261177778157277</v>
      </c>
      <c r="K19" s="24">
        <v>0.9463246400052967</v>
      </c>
      <c r="L19" s="24">
        <v>1.0232693316282082</v>
      </c>
      <c r="M19" s="24"/>
      <c r="N19" s="24">
        <v>0.99187417812073064</v>
      </c>
      <c r="O19" s="24">
        <v>6.3631715420058033</v>
      </c>
      <c r="P19" s="24">
        <v>0.66517986500527726</v>
      </c>
      <c r="Q19" s="24"/>
      <c r="R19" s="24">
        <v>0.94772617409041182</v>
      </c>
      <c r="S19" s="24">
        <v>1.6831465244204709</v>
      </c>
      <c r="T19" s="24">
        <v>1.2789878175172422</v>
      </c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1:30" s="22" customFormat="1" ht="14.25" customHeight="1">
      <c r="A20" s="18">
        <v>20</v>
      </c>
      <c r="C20" s="27"/>
      <c r="D20" s="27"/>
      <c r="E20" s="27"/>
      <c r="F20" s="27"/>
      <c r="G20" s="27"/>
      <c r="H20" s="27"/>
      <c r="I20" s="27"/>
      <c r="J20" s="27"/>
      <c r="K20" s="27"/>
      <c r="L20" s="28"/>
      <c r="M20" s="28"/>
      <c r="N20" s="27"/>
      <c r="O20" s="27"/>
      <c r="P20" s="27"/>
      <c r="Q20" s="27"/>
      <c r="R20" s="27"/>
      <c r="S20" s="27"/>
      <c r="T20" s="21"/>
    </row>
    <row r="21" spans="1:30" s="22" customFormat="1" ht="14.25" customHeight="1">
      <c r="A21" s="18">
        <v>21</v>
      </c>
      <c r="B21" s="29" t="s">
        <v>30</v>
      </c>
      <c r="C21" s="30">
        <v>1</v>
      </c>
      <c r="D21" s="30">
        <v>0.38939542803065408</v>
      </c>
      <c r="E21" s="30">
        <v>2.3829139385838833E-3</v>
      </c>
      <c r="F21" s="30">
        <v>0.25362549749594171</v>
      </c>
      <c r="G21" s="30">
        <v>3.7549685666805302E-3</v>
      </c>
      <c r="H21" s="30">
        <v>7.4450121423721149E-2</v>
      </c>
      <c r="I21" s="30">
        <v>2.5676177070347158E-3</v>
      </c>
      <c r="J21" s="30">
        <v>4.7698073319229345E-3</v>
      </c>
      <c r="K21" s="30">
        <v>0.15193366121355695</v>
      </c>
      <c r="L21" s="30">
        <v>9.6644503052494991E-3</v>
      </c>
      <c r="M21" s="30">
        <v>6.4156602212777475E-5</v>
      </c>
      <c r="N21" s="30">
        <v>3.3908914485466444E-4</v>
      </c>
      <c r="O21" s="30">
        <v>4.8509802835087779E-4</v>
      </c>
      <c r="P21" s="30">
        <v>6.5773978360188168E-2</v>
      </c>
      <c r="Q21" s="30">
        <v>2.8106464267302019E-4</v>
      </c>
      <c r="R21" s="30">
        <v>1.7665082035978441E-2</v>
      </c>
      <c r="S21" s="30">
        <v>2.284706517241681E-2</v>
      </c>
      <c r="T21" s="30"/>
    </row>
    <row r="22" spans="1:30" s="22" customFormat="1" ht="14.25" customHeight="1">
      <c r="A22" s="18">
        <v>22</v>
      </c>
      <c r="B22" s="22" t="s">
        <v>31</v>
      </c>
      <c r="C22" s="21">
        <v>1924164160.9622543</v>
      </c>
      <c r="D22" s="21">
        <v>749260727.05913401</v>
      </c>
      <c r="E22" s="21">
        <v>4585117.5992806209</v>
      </c>
      <c r="F22" s="21">
        <v>488017092.58788919</v>
      </c>
      <c r="G22" s="21">
        <v>7225175.9415461337</v>
      </c>
      <c r="H22" s="21">
        <v>143254255.42280471</v>
      </c>
      <c r="I22" s="21">
        <v>4940517.9709280254</v>
      </c>
      <c r="J22" s="21">
        <v>9177892.3227810934</v>
      </c>
      <c r="K22" s="21">
        <v>292345305.75088489</v>
      </c>
      <c r="L22" s="21">
        <v>18595988.912761487</v>
      </c>
      <c r="M22" s="21">
        <v>123447.83466693621</v>
      </c>
      <c r="N22" s="21">
        <v>652463.17990069487</v>
      </c>
      <c r="O22" s="21">
        <v>933408.24070616567</v>
      </c>
      <c r="P22" s="21">
        <v>126559931.88457789</v>
      </c>
      <c r="Q22" s="21">
        <v>540814.51234508131</v>
      </c>
      <c r="R22" s="21">
        <v>33990517.754085191</v>
      </c>
      <c r="S22" s="21">
        <v>43961503.987930439</v>
      </c>
      <c r="T22" s="21">
        <v>77952021.74201563</v>
      </c>
    </row>
    <row r="23" spans="1:30" s="22" customFormat="1" ht="14.25" customHeight="1">
      <c r="A23" s="18">
        <v>23</v>
      </c>
      <c r="B23" s="22" t="s">
        <v>32</v>
      </c>
      <c r="C23" s="31">
        <v>20.035818336956329</v>
      </c>
      <c r="D23" s="31">
        <v>13.356190954125687</v>
      </c>
      <c r="E23" s="31">
        <v>11.8215040964983</v>
      </c>
      <c r="F23" s="31">
        <v>30.578016247738578</v>
      </c>
      <c r="G23" s="31">
        <v>24.630060306560363</v>
      </c>
      <c r="H23" s="31">
        <v>33.818733980478562</v>
      </c>
      <c r="I23" s="31">
        <v>35.528895072627435</v>
      </c>
      <c r="J23" s="31">
        <v>38.946500900376876</v>
      </c>
      <c r="K23" s="31">
        <v>32.972087833520163</v>
      </c>
      <c r="L23" s="31">
        <v>30.466133180827995</v>
      </c>
      <c r="M23" s="31">
        <v>25.5273636357683</v>
      </c>
      <c r="N23" s="31">
        <v>69.182820475102844</v>
      </c>
      <c r="O23" s="31">
        <v>18.187943330729038</v>
      </c>
      <c r="P23" s="31">
        <v>19.952792070789606</v>
      </c>
      <c r="Q23" s="31">
        <v>10.351668090018631</v>
      </c>
      <c r="R23" s="31">
        <v>28.675269752720855</v>
      </c>
      <c r="S23" s="31">
        <v>28.122043952259691</v>
      </c>
      <c r="T23" s="31">
        <v>28.360627862190071</v>
      </c>
    </row>
    <row r="24" spans="1:30" s="22" customFormat="1" ht="14.25" customHeight="1">
      <c r="A24" s="18">
        <v>24</v>
      </c>
      <c r="B24" s="22" t="s">
        <v>33</v>
      </c>
      <c r="C24" s="32">
        <v>8.4033100458899196E-2</v>
      </c>
      <c r="D24" s="32">
        <v>0.11485992427082944</v>
      </c>
      <c r="E24" s="32">
        <v>0.11719426565309812</v>
      </c>
      <c r="F24" s="32">
        <v>8.0035293109156566E-2</v>
      </c>
      <c r="G24" s="32">
        <v>7.9118644253587778E-2</v>
      </c>
      <c r="H24" s="32">
        <v>7.2111593660974596E-2</v>
      </c>
      <c r="I24" s="32">
        <v>6.8306606431784531E-2</v>
      </c>
      <c r="J24" s="32">
        <v>0.10110817003237102</v>
      </c>
      <c r="K24" s="32">
        <v>5.9459440350665291E-2</v>
      </c>
      <c r="L24" s="32">
        <v>7.9846408966925728E-2</v>
      </c>
      <c r="M24" s="32">
        <v>7.969073862541666E-2</v>
      </c>
      <c r="N24" s="32">
        <v>9.4831291048742827E-2</v>
      </c>
      <c r="O24" s="32">
        <v>5.1062286999476278E-2</v>
      </c>
      <c r="P24" s="32">
        <v>9.3854051608815506E-2</v>
      </c>
      <c r="Q24" s="32">
        <v>7.5378649121305069E-2</v>
      </c>
      <c r="R24" s="32">
        <v>6.0811592051649155E-2</v>
      </c>
      <c r="S24" s="32">
        <v>4.8529023451957067E-2</v>
      </c>
      <c r="T24" s="32">
        <v>5.3215794896552919E-2</v>
      </c>
    </row>
    <row r="25" spans="1:30" s="22" customFormat="1" ht="14.25" customHeight="1">
      <c r="A25" s="18">
        <v>25</v>
      </c>
      <c r="B25" s="22" t="s">
        <v>34</v>
      </c>
      <c r="C25" s="31">
        <v>2210.1785564585521</v>
      </c>
      <c r="D25" s="31">
        <v>999.45042589468983</v>
      </c>
      <c r="E25" s="31">
        <v>1044.4459223873853</v>
      </c>
      <c r="F25" s="31">
        <v>31681.249845664039</v>
      </c>
      <c r="G25" s="31">
        <v>37330.30037109249</v>
      </c>
      <c r="H25" s="31">
        <v>591341.54743572348</v>
      </c>
      <c r="I25" s="31">
        <v>644135.32867379731</v>
      </c>
      <c r="J25" s="31">
        <v>994.83056964214688</v>
      </c>
      <c r="K25" s="31">
        <v>1815100.2233576239</v>
      </c>
      <c r="L25" s="31">
        <v>5591.0970874207715</v>
      </c>
      <c r="M25" s="31">
        <v>4408.8512381048649</v>
      </c>
      <c r="N25" s="31">
        <v>250.55588519828112</v>
      </c>
      <c r="O25" s="31">
        <v>1697.25450188473</v>
      </c>
      <c r="P25" s="31">
        <v>1498.4820750757888</v>
      </c>
      <c r="Q25" s="31">
        <v>1655.9420017746436</v>
      </c>
      <c r="R25" s="31">
        <v>33990517.754085191</v>
      </c>
      <c r="S25" s="31">
        <v>43961503.987930439</v>
      </c>
      <c r="T25" s="31">
        <v>38976010.871007815</v>
      </c>
    </row>
    <row r="26" spans="1:30" s="22" customFormat="1" ht="14.25" customHeight="1">
      <c r="A26" s="18">
        <v>26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1"/>
    </row>
    <row r="27" spans="1:30" s="22" customFormat="1" ht="14.25" customHeight="1">
      <c r="A27" s="18">
        <v>27</v>
      </c>
      <c r="B27" s="29" t="s">
        <v>35</v>
      </c>
      <c r="C27" s="30">
        <v>1</v>
      </c>
      <c r="D27" s="30">
        <v>0.33508082230672631</v>
      </c>
      <c r="E27" s="30">
        <v>1.6162992417553821E-3</v>
      </c>
      <c r="F27" s="30">
        <v>0.26485463157144901</v>
      </c>
      <c r="G27" s="30">
        <v>3.8618348282467704E-3</v>
      </c>
      <c r="H27" s="30">
        <v>8.041805871838581E-2</v>
      </c>
      <c r="I27" s="30">
        <v>2.8365801538390652E-3</v>
      </c>
      <c r="J27" s="30">
        <v>2.6452830561975141E-3</v>
      </c>
      <c r="K27" s="30">
        <v>0.18625759491066768</v>
      </c>
      <c r="L27" s="30">
        <v>9.4131300338990923E-3</v>
      </c>
      <c r="M27" s="30">
        <v>5.4201667290784659E-5</v>
      </c>
      <c r="N27" s="30">
        <v>2.6809979126133959E-4</v>
      </c>
      <c r="O27" s="30">
        <v>5.5809695866482765E-4</v>
      </c>
      <c r="P27" s="30">
        <v>6.1733891915916925E-2</v>
      </c>
      <c r="Q27" s="30">
        <v>2.4095722959357107E-4</v>
      </c>
      <c r="R27" s="30">
        <v>2.1532458055658215E-2</v>
      </c>
      <c r="S27" s="30">
        <v>2.8628059560503172E-2</v>
      </c>
      <c r="T27" s="30">
        <v>5.0160517616161387E-2</v>
      </c>
    </row>
    <row r="28" spans="1:30" s="22" customFormat="1" ht="14.25" customHeight="1">
      <c r="A28" s="18">
        <v>28</v>
      </c>
      <c r="B28" s="22" t="s">
        <v>31</v>
      </c>
      <c r="C28" s="21">
        <v>1297464906.5252986</v>
      </c>
      <c r="D28" s="21">
        <v>434755607.79256713</v>
      </c>
      <c r="E28" s="21">
        <v>2097091.5446207682</v>
      </c>
      <c r="F28" s="21">
        <v>343639589.79460895</v>
      </c>
      <c r="G28" s="21">
        <v>5010595.1644468429</v>
      </c>
      <c r="H28" s="21">
        <v>104339609.03798664</v>
      </c>
      <c r="I28" s="21">
        <v>3680363.2041519741</v>
      </c>
      <c r="J28" s="21">
        <v>3432161.9332419396</v>
      </c>
      <c r="K28" s="21">
        <v>241662692.97037572</v>
      </c>
      <c r="L28" s="21">
        <v>12213205.879542124</v>
      </c>
      <c r="M28" s="21">
        <v>70324.761184946328</v>
      </c>
      <c r="N28" s="21">
        <v>347850.07060831081</v>
      </c>
      <c r="O28" s="21">
        <v>724111.21830606088</v>
      </c>
      <c r="P28" s="21">
        <v>80097558.304119453</v>
      </c>
      <c r="Q28" s="21">
        <v>312633.54937117995</v>
      </c>
      <c r="R28" s="21">
        <v>27937608.678442072</v>
      </c>
      <c r="S28" s="21">
        <v>37143902.621666119</v>
      </c>
      <c r="T28" s="21">
        <v>65081511.300108194</v>
      </c>
    </row>
    <row r="29" spans="1:30" s="22" customFormat="1" ht="14.25" customHeight="1">
      <c r="A29" s="18">
        <v>29</v>
      </c>
      <c r="B29" s="22" t="s">
        <v>32</v>
      </c>
      <c r="C29" s="31">
        <v>13.510162850510996</v>
      </c>
      <c r="D29" s="31">
        <v>7.7498775878002464</v>
      </c>
      <c r="E29" s="31">
        <v>5.4067918103901826</v>
      </c>
      <c r="F29" s="31">
        <v>21.531657640072048</v>
      </c>
      <c r="G29" s="31">
        <v>17.080727455015634</v>
      </c>
      <c r="H29" s="31">
        <v>24.631962738337489</v>
      </c>
      <c r="I29" s="31">
        <v>26.466706300617425</v>
      </c>
      <c r="J29" s="31">
        <v>14.564422105002581</v>
      </c>
      <c r="K29" s="31">
        <v>27.255862782671432</v>
      </c>
      <c r="L29" s="31">
        <v>20.009108342480022</v>
      </c>
      <c r="M29" s="31">
        <v>14.542221467149879</v>
      </c>
      <c r="N29" s="31">
        <v>36.88368896281527</v>
      </c>
      <c r="O29" s="31">
        <v>14.109682376204463</v>
      </c>
      <c r="P29" s="31">
        <v>12.627771700110955</v>
      </c>
      <c r="Q29" s="31">
        <v>5.9840826439027079</v>
      </c>
      <c r="R29" s="31">
        <v>23.568880912500905</v>
      </c>
      <c r="S29" s="31">
        <v>23.760844541891277</v>
      </c>
      <c r="T29" s="31">
        <v>23.678058393403258</v>
      </c>
    </row>
    <row r="30" spans="1:30" s="22" customFormat="1" ht="14.25" customHeight="1">
      <c r="A30" s="18">
        <v>30</v>
      </c>
      <c r="B30" s="22" t="s">
        <v>33</v>
      </c>
      <c r="C30" s="32">
        <v>5.6663563870460981E-2</v>
      </c>
      <c r="D30" s="32">
        <v>6.6647022036471409E-2</v>
      </c>
      <c r="E30" s="32">
        <v>5.3601046921394481E-2</v>
      </c>
      <c r="F30" s="32">
        <v>5.6357237709186721E-2</v>
      </c>
      <c r="G30" s="32">
        <v>5.4868075119812725E-2</v>
      </c>
      <c r="H30" s="32">
        <v>5.2522666551757323E-2</v>
      </c>
      <c r="I30" s="32">
        <v>5.0883960425066266E-2</v>
      </c>
      <c r="J30" s="32">
        <v>3.7810381743474529E-2</v>
      </c>
      <c r="K30" s="32">
        <v>4.9151220132460434E-2</v>
      </c>
      <c r="L30" s="32">
        <v>5.244037496634369E-2</v>
      </c>
      <c r="M30" s="32">
        <v>4.5397573619696874E-2</v>
      </c>
      <c r="N30" s="32">
        <v>5.0557751461474211E-2</v>
      </c>
      <c r="O30" s="32">
        <v>3.9612650966860341E-2</v>
      </c>
      <c r="P30" s="32">
        <v>5.9398581042780951E-2</v>
      </c>
      <c r="Q30" s="32">
        <v>4.3574819247012959E-2</v>
      </c>
      <c r="R30" s="32">
        <v>4.9982482589511136E-2</v>
      </c>
      <c r="S30" s="32">
        <v>4.1003085834345747E-2</v>
      </c>
      <c r="T30" s="32">
        <v>4.4429435946720518E-2</v>
      </c>
    </row>
    <row r="31" spans="1:30" s="22" customFormat="1" ht="14.25" customHeight="1">
      <c r="A31" s="18">
        <v>31</v>
      </c>
      <c r="B31" s="22" t="s">
        <v>34</v>
      </c>
      <c r="C31" s="31">
        <v>1490.3245639528197</v>
      </c>
      <c r="D31" s="31">
        <v>579.92720247579791</v>
      </c>
      <c r="E31" s="31">
        <v>477.69739057420685</v>
      </c>
      <c r="F31" s="31">
        <v>22308.504899720971</v>
      </c>
      <c r="G31" s="31">
        <v>25888.230825105355</v>
      </c>
      <c r="H31" s="31">
        <v>430705.15207563818</v>
      </c>
      <c r="I31" s="31">
        <v>479838.74891160027</v>
      </c>
      <c r="J31" s="31">
        <v>372.026549350116</v>
      </c>
      <c r="K31" s="31">
        <v>1500424.3247932026</v>
      </c>
      <c r="L31" s="31">
        <v>3672.0402524179567</v>
      </c>
      <c r="M31" s="31">
        <v>2511.5986137480832</v>
      </c>
      <c r="N31" s="31">
        <v>133.57977130727141</v>
      </c>
      <c r="O31" s="31">
        <v>1316.6811385824099</v>
      </c>
      <c r="P31" s="31">
        <v>948.36298968241351</v>
      </c>
      <c r="Q31" s="31">
        <v>957.26540939657548</v>
      </c>
      <c r="R31" s="31">
        <v>27937608.678442072</v>
      </c>
      <c r="S31" s="31">
        <v>37143902.621666119</v>
      </c>
      <c r="T31" s="31">
        <v>32540755.650054097</v>
      </c>
    </row>
    <row r="32" spans="1:30" s="22" customFormat="1" ht="14.25" customHeight="1">
      <c r="A32" s="18">
        <v>32</v>
      </c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1:20" s="22" customFormat="1">
      <c r="A33" s="18">
        <v>33</v>
      </c>
      <c r="B33" s="29" t="s">
        <v>36</v>
      </c>
      <c r="C33" s="30">
        <v>1</v>
      </c>
      <c r="D33" s="30">
        <v>0.38327349125705612</v>
      </c>
      <c r="E33" s="30">
        <v>2.053623117439523E-3</v>
      </c>
      <c r="F33" s="30">
        <v>0.25973390675812907</v>
      </c>
      <c r="G33" s="30">
        <v>3.8630494817934709E-3</v>
      </c>
      <c r="H33" s="30">
        <v>7.3543514462107787E-2</v>
      </c>
      <c r="I33" s="30">
        <v>2.5104269332673458E-3</v>
      </c>
      <c r="J33" s="30">
        <v>1.2142404609161402E-3</v>
      </c>
      <c r="K33" s="30">
        <v>0.16302880563098696</v>
      </c>
      <c r="L33" s="30">
        <v>8.4581224002971377E-3</v>
      </c>
      <c r="M33" s="30">
        <v>4.6500772447154931E-5</v>
      </c>
      <c r="N33" s="30">
        <v>2.2999212826589375E-4</v>
      </c>
      <c r="O33" s="30">
        <v>2.964056507079873E-4</v>
      </c>
      <c r="P33" s="30">
        <v>6.3860780330179709E-2</v>
      </c>
      <c r="Q33" s="30">
        <v>2.525854582074789E-4</v>
      </c>
      <c r="R33" s="30">
        <v>1.9238821730502918E-2</v>
      </c>
      <c r="S33" s="30">
        <v>1.8395733427628264E-2</v>
      </c>
      <c r="T33" s="30">
        <v>3.7634555158131182E-2</v>
      </c>
    </row>
    <row r="34" spans="1:20" s="22" customFormat="1">
      <c r="A34" s="18">
        <v>34</v>
      </c>
      <c r="B34" s="22" t="s">
        <v>31</v>
      </c>
      <c r="C34" s="21">
        <v>624883232.7373178</v>
      </c>
      <c r="D34" s="21">
        <v>239501178.23925939</v>
      </c>
      <c r="E34" s="21">
        <v>1283274.6524498833</v>
      </c>
      <c r="F34" s="21">
        <v>162303363.30653185</v>
      </c>
      <c r="G34" s="21">
        <v>2413954.8484076085</v>
      </c>
      <c r="H34" s="21">
        <v>45956109.063950874</v>
      </c>
      <c r="I34" s="21">
        <v>1568723.6976111112</v>
      </c>
      <c r="J34" s="21">
        <v>758758.50453781895</v>
      </c>
      <c r="K34" s="21">
        <v>101873967.09200568</v>
      </c>
      <c r="L34" s="21">
        <v>5285338.8683862602</v>
      </c>
      <c r="M34" s="21">
        <v>29057.553011563974</v>
      </c>
      <c r="N34" s="21">
        <v>143718.22461494568</v>
      </c>
      <c r="O34" s="21">
        <v>185218.92121603285</v>
      </c>
      <c r="P34" s="21">
        <v>39905530.857855543</v>
      </c>
      <c r="Q34" s="21">
        <v>157836.41766714668</v>
      </c>
      <c r="R34" s="21">
        <v>12022017.117014907</v>
      </c>
      <c r="S34" s="21">
        <v>11495185.372831397</v>
      </c>
      <c r="T34" s="21">
        <v>23517202.489846304</v>
      </c>
    </row>
    <row r="35" spans="1:20" s="22" customFormat="1">
      <c r="A35" s="18">
        <v>35</v>
      </c>
      <c r="B35" s="22" t="s">
        <v>32</v>
      </c>
      <c r="C35" s="31">
        <v>6.5067457272843905</v>
      </c>
      <c r="D35" s="31">
        <v>4.2693062038058471</v>
      </c>
      <c r="E35" s="31">
        <v>3.3085817827767059</v>
      </c>
      <c r="F35" s="31">
        <v>10.169551344876213</v>
      </c>
      <c r="G35" s="31">
        <v>8.2289834842236473</v>
      </c>
      <c r="H35" s="31">
        <v>10.84908383785578</v>
      </c>
      <c r="I35" s="31">
        <v>11.281209779690377</v>
      </c>
      <c r="J35" s="31">
        <v>3.2198012071682496</v>
      </c>
      <c r="K35" s="31">
        <v>11.489828380446252</v>
      </c>
      <c r="L35" s="31">
        <v>8.6590629100429304</v>
      </c>
      <c r="M35" s="31">
        <v>6.008713916231037</v>
      </c>
      <c r="N35" s="31">
        <v>15.23891682906857</v>
      </c>
      <c r="O35" s="31">
        <v>3.6090866739159688</v>
      </c>
      <c r="P35" s="31">
        <v>6.2913020560679938</v>
      </c>
      <c r="Q35" s="31">
        <v>3.0211286326675353</v>
      </c>
      <c r="R35" s="31">
        <v>10.142080985535962</v>
      </c>
      <c r="S35" s="31">
        <v>7.3534360512981989</v>
      </c>
      <c r="T35" s="31">
        <v>8.556065811630031</v>
      </c>
    </row>
    <row r="36" spans="1:20" s="22" customFormat="1">
      <c r="A36" s="18">
        <v>36</v>
      </c>
      <c r="B36" s="22" t="s">
        <v>33</v>
      </c>
      <c r="C36" s="32">
        <v>2.7290226341933618E-2</v>
      </c>
      <c r="D36" s="32">
        <v>3.6714972774977241E-2</v>
      </c>
      <c r="E36" s="32">
        <v>3.2800125028133308E-2</v>
      </c>
      <c r="F36" s="32">
        <v>2.6617914520075496E-2</v>
      </c>
      <c r="G36" s="32">
        <v>2.6433797106194038E-2</v>
      </c>
      <c r="H36" s="32">
        <v>2.3133471695330213E-2</v>
      </c>
      <c r="I36" s="32">
        <v>2.1688857897790039E-2</v>
      </c>
      <c r="J36" s="32">
        <v>8.3588563901423711E-3</v>
      </c>
      <c r="K36" s="32">
        <v>2.0719912208046171E-2</v>
      </c>
      <c r="L36" s="32">
        <v>2.2693890106825671E-2</v>
      </c>
      <c r="M36" s="32">
        <v>1.8757865363829986E-2</v>
      </c>
      <c r="N36" s="32">
        <v>2.0888511731103118E-2</v>
      </c>
      <c r="O36" s="32">
        <v>1.0132438626973418E-2</v>
      </c>
      <c r="P36" s="32">
        <v>2.9593060748689781E-2</v>
      </c>
      <c r="Q36" s="32">
        <v>2.1999217244200148E-2</v>
      </c>
      <c r="R36" s="32">
        <v>2.1508292572859921E-2</v>
      </c>
      <c r="S36" s="32">
        <v>1.2689514005159731E-2</v>
      </c>
      <c r="T36" s="32">
        <v>1.6054575574475722E-2</v>
      </c>
    </row>
    <row r="37" spans="1:20" s="22" customFormat="1">
      <c r="A37" s="18">
        <v>37</v>
      </c>
      <c r="B37" s="22" t="s">
        <v>34</v>
      </c>
      <c r="C37" s="31">
        <v>717.76803107892999</v>
      </c>
      <c r="D37" s="31">
        <v>319.47431107598413</v>
      </c>
      <c r="E37" s="31">
        <v>292.31768848516703</v>
      </c>
      <c r="F37" s="31">
        <v>10536.461697352895</v>
      </c>
      <c r="G37" s="31">
        <v>12472.175114122885</v>
      </c>
      <c r="H37" s="31">
        <v>189702.96252487777</v>
      </c>
      <c r="I37" s="31">
        <v>204527.20959727655</v>
      </c>
      <c r="J37" s="31">
        <v>82.245043714072551</v>
      </c>
      <c r="K37" s="31">
        <v>632510.44838255295</v>
      </c>
      <c r="L37" s="31">
        <v>1589.097675401762</v>
      </c>
      <c r="M37" s="31">
        <v>1037.769750412999</v>
      </c>
      <c r="N37" s="31">
        <v>55.190006266719543</v>
      </c>
      <c r="O37" s="31">
        <v>336.7911639930611</v>
      </c>
      <c r="P37" s="31">
        <v>472.48542091043129</v>
      </c>
      <c r="Q37" s="31">
        <v>483.28576149210414</v>
      </c>
      <c r="R37" s="31">
        <v>12022017.117014907</v>
      </c>
      <c r="S37" s="31">
        <v>11495185.372831397</v>
      </c>
      <c r="T37" s="31">
        <v>11758601.244923152</v>
      </c>
    </row>
    <row r="38" spans="1:20" s="22" customFormat="1">
      <c r="A38" s="18">
        <v>38</v>
      </c>
      <c r="C38" s="32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1:20" s="22" customFormat="1">
      <c r="A39" s="18">
        <v>39</v>
      </c>
      <c r="B39" s="29" t="s">
        <v>37</v>
      </c>
      <c r="C39" s="30">
        <v>1</v>
      </c>
      <c r="D39" s="30">
        <v>0.29030590211247476</v>
      </c>
      <c r="E39" s="30">
        <v>1.20998969179109E-3</v>
      </c>
      <c r="F39" s="30">
        <v>0.26961220258472179</v>
      </c>
      <c r="G39" s="30">
        <v>3.8607063160303449E-3</v>
      </c>
      <c r="H39" s="30">
        <v>8.680507104100138E-2</v>
      </c>
      <c r="I39" s="30">
        <v>3.1396030977892996E-3</v>
      </c>
      <c r="J39" s="30">
        <v>3.9748383473603337E-3</v>
      </c>
      <c r="K39" s="30">
        <v>0.20783903476152024</v>
      </c>
      <c r="L39" s="30">
        <v>1.0300410018814231E-2</v>
      </c>
      <c r="M39" s="30">
        <v>6.1356426708698554E-5</v>
      </c>
      <c r="N39" s="30">
        <v>3.0350491835989807E-4</v>
      </c>
      <c r="O39" s="30">
        <v>8.0122952808840784E-4</v>
      </c>
      <c r="P39" s="30">
        <v>5.9757839103625011E-2</v>
      </c>
      <c r="Q39" s="30">
        <v>2.3015365677782416E-4</v>
      </c>
      <c r="R39" s="30">
        <v>2.366343327761505E-2</v>
      </c>
      <c r="S39" s="30">
        <v>3.8134725117297055E-2</v>
      </c>
      <c r="T39" s="30">
        <v>6.1798158394912102E-2</v>
      </c>
    </row>
    <row r="40" spans="1:20" s="22" customFormat="1">
      <c r="A40" s="18">
        <v>40</v>
      </c>
      <c r="B40" s="22" t="s">
        <v>31</v>
      </c>
      <c r="C40" s="21">
        <v>672581673.78795409</v>
      </c>
      <c r="D40" s="21">
        <v>195254429.55333918</v>
      </c>
      <c r="E40" s="21">
        <v>813816.89217107801</v>
      </c>
      <c r="F40" s="21">
        <v>181336226.48809719</v>
      </c>
      <c r="G40" s="21">
        <v>2596640.3160395338</v>
      </c>
      <c r="H40" s="21">
        <v>58383499.974041551</v>
      </c>
      <c r="I40" s="21">
        <v>2111639.5065410677</v>
      </c>
      <c r="J40" s="21">
        <v>2673403.428704313</v>
      </c>
      <c r="K40" s="21">
        <v>139788725.87838182</v>
      </c>
      <c r="L40" s="21">
        <v>6927867.0111566223</v>
      </c>
      <c r="M40" s="21">
        <v>41267.208173386512</v>
      </c>
      <c r="N40" s="21">
        <v>204131.84599338658</v>
      </c>
      <c r="O40" s="21">
        <v>538892.29709005659</v>
      </c>
      <c r="P40" s="21">
        <v>40192027.446269244</v>
      </c>
      <c r="Q40" s="21">
        <v>154797.13170405745</v>
      </c>
      <c r="R40" s="21">
        <v>15915591.561428562</v>
      </c>
      <c r="S40" s="21">
        <v>25648717.248836234</v>
      </c>
      <c r="T40" s="21">
        <v>41564308.810264796</v>
      </c>
    </row>
    <row r="41" spans="1:20" s="22" customFormat="1">
      <c r="A41" s="18">
        <v>41</v>
      </c>
      <c r="B41" s="22" t="s">
        <v>32</v>
      </c>
      <c r="C41" s="31">
        <v>7.0034171232263276</v>
      </c>
      <c r="D41" s="31">
        <v>3.4805713839949601</v>
      </c>
      <c r="E41" s="31">
        <v>2.0982100276139746</v>
      </c>
      <c r="F41" s="31">
        <v>11.362106295197092</v>
      </c>
      <c r="G41" s="31">
        <v>8.8517439707930077</v>
      </c>
      <c r="H41" s="31">
        <v>13.782878900483075</v>
      </c>
      <c r="I41" s="31">
        <v>15.185496520928522</v>
      </c>
      <c r="J41" s="31">
        <v>11.344620897835147</v>
      </c>
      <c r="K41" s="31">
        <v>15.766034402226509</v>
      </c>
      <c r="L41" s="31">
        <v>11.350045432438336</v>
      </c>
      <c r="M41" s="31">
        <v>8.5335075509197029</v>
      </c>
      <c r="N41" s="31">
        <v>21.644772133748976</v>
      </c>
      <c r="O41" s="31">
        <v>10.500595702289049</v>
      </c>
      <c r="P41" s="31">
        <v>6.3364696440438033</v>
      </c>
      <c r="Q41" s="31">
        <v>2.9629540112356358</v>
      </c>
      <c r="R41" s="31">
        <v>13.426799926966121</v>
      </c>
      <c r="S41" s="31">
        <v>16.407408490594044</v>
      </c>
      <c r="T41" s="31">
        <v>15.121992581774284</v>
      </c>
    </row>
    <row r="42" spans="1:20" s="22" customFormat="1">
      <c r="A42" s="18">
        <v>42</v>
      </c>
      <c r="B42" s="22" t="s">
        <v>33</v>
      </c>
      <c r="C42" s="32">
        <v>2.9373337528526201E-2</v>
      </c>
      <c r="D42" s="32">
        <v>2.9932049261498981E-2</v>
      </c>
      <c r="E42" s="32">
        <v>2.0800921893266114E-2</v>
      </c>
      <c r="F42" s="32">
        <v>2.9739323189114517E-2</v>
      </c>
      <c r="G42" s="32">
        <v>2.8434278013621965E-2</v>
      </c>
      <c r="H42" s="32">
        <v>2.9389194856430028E-2</v>
      </c>
      <c r="I42" s="32">
        <v>2.9195102527279058E-2</v>
      </c>
      <c r="J42" s="32">
        <v>2.9451525353334274E-2</v>
      </c>
      <c r="K42" s="32">
        <v>2.8431307924416661E-2</v>
      </c>
      <c r="L42" s="32">
        <v>2.9746484859521277E-2</v>
      </c>
      <c r="M42" s="32">
        <v>2.6639708255869574E-2</v>
      </c>
      <c r="N42" s="32">
        <v>2.9669239730374209E-2</v>
      </c>
      <c r="O42" s="32">
        <v>2.9480212339888484E-2</v>
      </c>
      <c r="P42" s="32">
        <v>2.9805520294095125E-2</v>
      </c>
      <c r="Q42" s="32">
        <v>2.1575602002816184E-2</v>
      </c>
      <c r="R42" s="32">
        <v>2.8474190016653717E-2</v>
      </c>
      <c r="S42" s="32">
        <v>2.8313571829187683E-2</v>
      </c>
      <c r="T42" s="32">
        <v>2.837486037224678E-2</v>
      </c>
    </row>
    <row r="43" spans="1:20" s="22" customFormat="1">
      <c r="A43" s="18">
        <v>43</v>
      </c>
      <c r="B43" s="22" t="s">
        <v>34</v>
      </c>
      <c r="C43" s="31">
        <v>772.55653287385906</v>
      </c>
      <c r="D43" s="31">
        <v>260.45289139985567</v>
      </c>
      <c r="E43" s="31">
        <v>185.37970208908382</v>
      </c>
      <c r="F43" s="31">
        <v>11772.043202369377</v>
      </c>
      <c r="G43" s="31">
        <v>13416.055710984017</v>
      </c>
      <c r="H43" s="31">
        <v>241002.18955078433</v>
      </c>
      <c r="I43" s="31">
        <v>275311.5393143504</v>
      </c>
      <c r="J43" s="31">
        <v>289.78150563606425</v>
      </c>
      <c r="K43" s="31">
        <v>867913.87641072285</v>
      </c>
      <c r="L43" s="31">
        <v>2082.942577016423</v>
      </c>
      <c r="M43" s="31">
        <v>1473.8288633352327</v>
      </c>
      <c r="N43" s="31">
        <v>78.389765040560107</v>
      </c>
      <c r="O43" s="31">
        <v>979.88997458940071</v>
      </c>
      <c r="P43" s="31">
        <v>475.87756877204538</v>
      </c>
      <c r="Q43" s="31">
        <v>473.97964790454535</v>
      </c>
      <c r="R43" s="31">
        <v>15915591.561428562</v>
      </c>
      <c r="S43" s="31">
        <v>25648717.248836234</v>
      </c>
      <c r="T43" s="31">
        <v>20782154.405132398</v>
      </c>
    </row>
    <row r="44" spans="1:20" s="22" customFormat="1">
      <c r="A44" s="18">
        <v>44</v>
      </c>
      <c r="C44" s="24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31"/>
      <c r="S44" s="31"/>
      <c r="T44" s="31"/>
    </row>
    <row r="45" spans="1:20" s="22" customFormat="1">
      <c r="A45" s="18">
        <v>45</v>
      </c>
      <c r="B45" s="29" t="s">
        <v>38</v>
      </c>
      <c r="C45" s="30">
        <v>1</v>
      </c>
      <c r="D45" s="30">
        <v>0.36135203956705003</v>
      </c>
      <c r="E45" s="30">
        <v>1.9868150869548065E-3</v>
      </c>
      <c r="F45" s="30">
        <v>0.26165588459701383</v>
      </c>
      <c r="G45" s="30">
        <v>3.8949211309022868E-3</v>
      </c>
      <c r="H45" s="30">
        <v>7.6443399946204513E-2</v>
      </c>
      <c r="I45" s="30">
        <v>2.6497753344925969E-3</v>
      </c>
      <c r="J45" s="30">
        <v>1.8983385082660181E-3</v>
      </c>
      <c r="K45" s="30">
        <v>0.17474475864716432</v>
      </c>
      <c r="L45" s="30">
        <v>8.8953610116047754E-3</v>
      </c>
      <c r="M45" s="30">
        <v>5.1580794301825008E-5</v>
      </c>
      <c r="N45" s="30">
        <v>2.329899758864412E-4</v>
      </c>
      <c r="O45" s="30">
        <v>3.8472250853377384E-4</v>
      </c>
      <c r="P45" s="30">
        <v>6.2216095512894067E-2</v>
      </c>
      <c r="Q45" s="30">
        <v>2.6438140784642124E-4</v>
      </c>
      <c r="R45" s="30">
        <v>2.0394746308250854E-2</v>
      </c>
      <c r="S45" s="30">
        <v>2.2934189662755382E-2</v>
      </c>
      <c r="T45" s="30">
        <v>4.3328935971006233E-2</v>
      </c>
    </row>
    <row r="46" spans="1:20" s="22" customFormat="1">
      <c r="A46" s="18">
        <v>46</v>
      </c>
      <c r="B46" s="22" t="s">
        <v>31</v>
      </c>
      <c r="C46" s="21">
        <v>282186013.08636504</v>
      </c>
      <c r="D46" s="21">
        <v>101968491.36602792</v>
      </c>
      <c r="E46" s="21">
        <v>560651.42812747241</v>
      </c>
      <c r="F46" s="21">
        <v>73835630.875001431</v>
      </c>
      <c r="G46" s="21">
        <v>1099092.2652149159</v>
      </c>
      <c r="H46" s="21">
        <v>21571258.257581308</v>
      </c>
      <c r="I46" s="21">
        <v>747729.53721489408</v>
      </c>
      <c r="J46" s="21">
        <v>535684.57513576979</v>
      </c>
      <c r="K46" s="21">
        <v>49310526.750372678</v>
      </c>
      <c r="L46" s="21">
        <v>2510146.4588280637</v>
      </c>
      <c r="M46" s="21">
        <v>14555.37869585668</v>
      </c>
      <c r="N46" s="21">
        <v>65746.512384467904</v>
      </c>
      <c r="O46" s="21">
        <v>108563.31082770985</v>
      </c>
      <c r="P46" s="21">
        <v>17556511.942579985</v>
      </c>
      <c r="Q46" s="21">
        <v>74604.735414323906</v>
      </c>
      <c r="R46" s="21">
        <v>5755112.1486320188</v>
      </c>
      <c r="S46" s="21">
        <v>6471707.5442982363</v>
      </c>
      <c r="T46" s="21">
        <v>12226819.692930255</v>
      </c>
    </row>
    <row r="47" spans="1:20" s="22" customFormat="1">
      <c r="A47" s="18">
        <v>47</v>
      </c>
      <c r="B47" s="22" t="s">
        <v>32</v>
      </c>
      <c r="C47" s="31">
        <v>2.9383291769663624</v>
      </c>
      <c r="D47" s="31">
        <v>1.8176725308082231</v>
      </c>
      <c r="E47" s="31">
        <v>1.4454903305765576</v>
      </c>
      <c r="F47" s="31">
        <v>4.6263689425001315</v>
      </c>
      <c r="G47" s="31">
        <v>3.7467196638154787</v>
      </c>
      <c r="H47" s="31">
        <v>5.0924326295525342</v>
      </c>
      <c r="I47" s="31">
        <v>5.3771698487359396</v>
      </c>
      <c r="J47" s="31">
        <v>2.2731841967744204</v>
      </c>
      <c r="K47" s="31">
        <v>5.5614746915617683</v>
      </c>
      <c r="L47" s="31">
        <v>4.1124167516339512</v>
      </c>
      <c r="M47" s="31">
        <v>3.0098579357663349</v>
      </c>
      <c r="N47" s="31">
        <v>6.9713193070160004</v>
      </c>
      <c r="O47" s="31">
        <v>2.1154123769433162</v>
      </c>
      <c r="P47" s="31">
        <v>2.7678699495358954</v>
      </c>
      <c r="Q47" s="31">
        <v>1.4280006200350692</v>
      </c>
      <c r="R47" s="31">
        <v>4.8551597393467123</v>
      </c>
      <c r="S47" s="31">
        <v>4.1399321564815619</v>
      </c>
      <c r="T47" s="31">
        <v>4.4483808822419615</v>
      </c>
    </row>
    <row r="48" spans="1:20" s="22" customFormat="1">
      <c r="A48" s="18">
        <v>48</v>
      </c>
      <c r="B48" s="22" t="s">
        <v>33</v>
      </c>
      <c r="C48" s="32">
        <v>1.2323774689745885E-2</v>
      </c>
      <c r="D48" s="32">
        <v>1.5631532220143095E-2</v>
      </c>
      <c r="E48" s="32">
        <v>1.4330086630072174E-2</v>
      </c>
      <c r="F48" s="32">
        <v>1.2109117587753279E-2</v>
      </c>
      <c r="G48" s="32">
        <v>1.2035511749046815E-2</v>
      </c>
      <c r="H48" s="32">
        <v>1.0858580121306607E-2</v>
      </c>
      <c r="I48" s="32">
        <v>1.0337957986693501E-2</v>
      </c>
      <c r="J48" s="32">
        <v>5.9013644093542381E-3</v>
      </c>
      <c r="K48" s="32">
        <v>1.002915479160142E-2</v>
      </c>
      <c r="L48" s="32">
        <v>1.0777925371902305E-2</v>
      </c>
      <c r="M48" s="32">
        <v>9.3961055078444679E-3</v>
      </c>
      <c r="N48" s="32">
        <v>9.5558291156294731E-3</v>
      </c>
      <c r="O48" s="32">
        <v>5.938977923426055E-3</v>
      </c>
      <c r="P48" s="32">
        <v>1.3019521687420221E-2</v>
      </c>
      <c r="Q48" s="32">
        <v>1.0398397315928221E-2</v>
      </c>
      <c r="R48" s="32">
        <v>1.0296328367991332E-2</v>
      </c>
      <c r="S48" s="32">
        <v>7.1441060632885262E-3</v>
      </c>
      <c r="T48" s="32">
        <v>8.3469282062944763E-3</v>
      </c>
    </row>
    <row r="49" spans="1:20" s="22" customFormat="1">
      <c r="A49" s="18">
        <v>49</v>
      </c>
      <c r="B49" s="22" t="s">
        <v>34</v>
      </c>
      <c r="C49" s="31">
        <v>324.13111506251101</v>
      </c>
      <c r="D49" s="31">
        <v>136.01734141815277</v>
      </c>
      <c r="E49" s="31">
        <v>127.71103146411672</v>
      </c>
      <c r="F49" s="31">
        <v>4793.2851221637648</v>
      </c>
      <c r="G49" s="31">
        <v>5678.6775475030536</v>
      </c>
      <c r="H49" s="31">
        <v>89044.34427113799</v>
      </c>
      <c r="I49" s="31">
        <v>97487.553743793236</v>
      </c>
      <c r="J49" s="31">
        <v>58.065116944992091</v>
      </c>
      <c r="K49" s="31">
        <v>306156.95329396485</v>
      </c>
      <c r="L49" s="31">
        <v>754.70428707999508</v>
      </c>
      <c r="M49" s="31">
        <v>519.83495342345282</v>
      </c>
      <c r="N49" s="31">
        <v>25.247670852012419</v>
      </c>
      <c r="O49" s="31">
        <v>197.405122438646</v>
      </c>
      <c r="P49" s="31">
        <v>207.87083285413755</v>
      </c>
      <c r="Q49" s="31">
        <v>228.43528064393809</v>
      </c>
      <c r="R49" s="31">
        <v>5755112.1486320188</v>
      </c>
      <c r="S49" s="31">
        <v>6471707.5442982363</v>
      </c>
      <c r="T49" s="31">
        <v>6113409.8464651275</v>
      </c>
    </row>
    <row r="50" spans="1:20" s="22" customFormat="1">
      <c r="A50" s="18">
        <v>50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</row>
    <row r="51" spans="1:20" s="22" customFormat="1">
      <c r="A51" s="18">
        <v>51</v>
      </c>
      <c r="B51" s="29" t="s">
        <v>39</v>
      </c>
      <c r="C51" s="30">
        <v>1</v>
      </c>
      <c r="D51" s="30">
        <v>0.38499162372071688</v>
      </c>
      <c r="E51" s="30">
        <v>2.0582766191904055E-3</v>
      </c>
      <c r="F51" s="30">
        <v>0.25933984702769752</v>
      </c>
      <c r="G51" s="30">
        <v>3.8526322978404935E-3</v>
      </c>
      <c r="H51" s="30">
        <v>7.3111059874316611E-2</v>
      </c>
      <c r="I51" s="30">
        <v>2.4909399823573502E-3</v>
      </c>
      <c r="J51" s="30">
        <v>1.2055051869387645E-3</v>
      </c>
      <c r="K51" s="30">
        <v>0.16329268994413859</v>
      </c>
      <c r="L51" s="30">
        <v>8.4253647308753545E-3</v>
      </c>
      <c r="M51" s="30">
        <v>4.5934797227877685E-5</v>
      </c>
      <c r="N51" s="30">
        <v>2.1474660450959885E-4</v>
      </c>
      <c r="O51" s="30">
        <v>2.5843842868018228E-4</v>
      </c>
      <c r="P51" s="30">
        <v>6.3307523573952446E-2</v>
      </c>
      <c r="Q51" s="30">
        <v>2.4741623725203202E-4</v>
      </c>
      <c r="R51" s="30">
        <v>1.9242757479130689E-2</v>
      </c>
      <c r="S51" s="30">
        <v>1.7915243495074885E-2</v>
      </c>
      <c r="T51" s="30">
        <v>3.7158000974205574E-2</v>
      </c>
    </row>
    <row r="52" spans="1:20" s="22" customFormat="1">
      <c r="A52" s="18">
        <v>52</v>
      </c>
      <c r="B52" s="22" t="s">
        <v>31</v>
      </c>
      <c r="C52" s="21">
        <v>215222964.09289435</v>
      </c>
      <c r="D52" s="21">
        <v>82859038.408125654</v>
      </c>
      <c r="E52" s="21">
        <v>442988.39490535599</v>
      </c>
      <c r="F52" s="21">
        <v>55815890.584708557</v>
      </c>
      <c r="G52" s="21">
        <v>829174.94270139385</v>
      </c>
      <c r="H52" s="21">
        <v>15735179.014126141</v>
      </c>
      <c r="I52" s="21">
        <v>536107.48638054123</v>
      </c>
      <c r="J52" s="21">
        <v>259452.39956235423</v>
      </c>
      <c r="K52" s="21">
        <v>35144336.744484887</v>
      </c>
      <c r="L52" s="21">
        <v>1813331.9709430577</v>
      </c>
      <c r="M52" s="21">
        <v>9886.2232143915608</v>
      </c>
      <c r="N52" s="21">
        <v>46218.40075144868</v>
      </c>
      <c r="O52" s="21">
        <v>55621.884656065449</v>
      </c>
      <c r="P52" s="21">
        <v>13625232.872969434</v>
      </c>
      <c r="Q52" s="21">
        <v>53249.655946103172</v>
      </c>
      <c r="R52" s="21">
        <v>4141483.3019798682</v>
      </c>
      <c r="S52" s="21">
        <v>3855771.8074564743</v>
      </c>
      <c r="T52" s="21">
        <v>7997255.1094363425</v>
      </c>
    </row>
    <row r="53" spans="1:20" s="22" customFormat="1">
      <c r="A53" s="18">
        <v>53</v>
      </c>
      <c r="B53" s="22" t="s">
        <v>32</v>
      </c>
      <c r="C53" s="31">
        <v>2.2410604552316555</v>
      </c>
      <c r="D53" s="31">
        <v>1.4770307575013444</v>
      </c>
      <c r="E53" s="31">
        <v>1.1421275488978724</v>
      </c>
      <c r="F53" s="31">
        <v>3.4972939167573163</v>
      </c>
      <c r="G53" s="31">
        <v>2.8265925990798468</v>
      </c>
      <c r="H53" s="31">
        <v>3.7146808075149762</v>
      </c>
      <c r="I53" s="31">
        <v>3.8553258470764051</v>
      </c>
      <c r="J53" s="31">
        <v>1.100989503666155</v>
      </c>
      <c r="K53" s="31">
        <v>3.9637447059861275</v>
      </c>
      <c r="L53" s="31">
        <v>2.9708134150312664</v>
      </c>
      <c r="M53" s="31">
        <v>2.0443389360294799</v>
      </c>
      <c r="N53" s="31">
        <v>4.9006892960925335</v>
      </c>
      <c r="O53" s="31">
        <v>1.0838212498611626</v>
      </c>
      <c r="P53" s="31">
        <v>2.148084582396764</v>
      </c>
      <c r="Q53" s="31">
        <v>1.019245511499929</v>
      </c>
      <c r="R53" s="31">
        <v>3.4938611915197648</v>
      </c>
      <c r="S53" s="31">
        <v>2.4665258101484571</v>
      </c>
      <c r="T53" s="31">
        <v>2.9095740047429026</v>
      </c>
    </row>
    <row r="54" spans="1:20" s="22" customFormat="1">
      <c r="A54" s="18">
        <v>54</v>
      </c>
      <c r="B54" s="22" t="s">
        <v>33</v>
      </c>
      <c r="C54" s="32">
        <v>9.3993295008860875E-3</v>
      </c>
      <c r="D54" s="32">
        <v>1.270209759167043E-2</v>
      </c>
      <c r="E54" s="32">
        <v>1.1322653892655471E-2</v>
      </c>
      <c r="F54" s="32">
        <v>9.1538620899661131E-3</v>
      </c>
      <c r="G54" s="32">
        <v>9.0798062007528095E-3</v>
      </c>
      <c r="H54" s="32">
        <v>7.9208036920118425E-3</v>
      </c>
      <c r="I54" s="32">
        <v>7.4121141331361827E-3</v>
      </c>
      <c r="J54" s="32">
        <v>2.8582550772733519E-3</v>
      </c>
      <c r="K54" s="32">
        <v>7.1479259396867133E-3</v>
      </c>
      <c r="L54" s="32">
        <v>7.7859826021599828E-3</v>
      </c>
      <c r="M54" s="32">
        <v>6.3819704273971887E-3</v>
      </c>
      <c r="N54" s="32">
        <v>6.717544757292129E-3</v>
      </c>
      <c r="O54" s="32">
        <v>3.042806474057969E-3</v>
      </c>
      <c r="P54" s="32">
        <v>1.010417191444167E-2</v>
      </c>
      <c r="Q54" s="32">
        <v>7.4219294041990465E-3</v>
      </c>
      <c r="R54" s="32">
        <v>7.4094250305571686E-3</v>
      </c>
      <c r="S54" s="32">
        <v>4.2563794114237486E-3</v>
      </c>
      <c r="T54" s="32">
        <v>5.4595157140073158E-3</v>
      </c>
    </row>
    <row r="55" spans="1:20" s="22" customFormat="1">
      <c r="A55" s="18">
        <v>55</v>
      </c>
      <c r="B55" s="22" t="s">
        <v>34</v>
      </c>
      <c r="C55" s="31">
        <v>247.21444757482692</v>
      </c>
      <c r="D55" s="31">
        <v>110.52694774390564</v>
      </c>
      <c r="E55" s="31">
        <v>100.90851820167562</v>
      </c>
      <c r="F55" s="31">
        <v>3623.4738533342143</v>
      </c>
      <c r="G55" s="31">
        <v>4284.0963212035849</v>
      </c>
      <c r="H55" s="31">
        <v>64953.498797846034</v>
      </c>
      <c r="I55" s="31">
        <v>69896.673582860662</v>
      </c>
      <c r="J55" s="31">
        <v>28.123143023912235</v>
      </c>
      <c r="K55" s="31">
        <v>218202.55779659282</v>
      </c>
      <c r="L55" s="31">
        <v>545.19902914704085</v>
      </c>
      <c r="M55" s="31">
        <v>353.0794005139843</v>
      </c>
      <c r="N55" s="31">
        <v>17.74857596483935</v>
      </c>
      <c r="O55" s="31">
        <v>101.1395550401387</v>
      </c>
      <c r="P55" s="31">
        <v>161.32410096031387</v>
      </c>
      <c r="Q55" s="31">
        <v>163.04729227557519</v>
      </c>
      <c r="R55" s="31">
        <v>4141483.3019798682</v>
      </c>
      <c r="S55" s="31">
        <v>3855771.8074564743</v>
      </c>
      <c r="T55" s="31">
        <v>3998627.5547181712</v>
      </c>
    </row>
    <row r="56" spans="1:20" s="22" customFormat="1">
      <c r="A56" s="18">
        <v>56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</row>
    <row r="57" spans="1:20" s="22" customFormat="1">
      <c r="A57" s="18">
        <v>57</v>
      </c>
      <c r="B57" s="29" t="s">
        <v>40</v>
      </c>
      <c r="C57" s="30">
        <v>1</v>
      </c>
      <c r="D57" s="30">
        <v>0.28537310121260001</v>
      </c>
      <c r="E57" s="30">
        <v>1.7571337475042637E-3</v>
      </c>
      <c r="F57" s="30">
        <v>0.26909975816751891</v>
      </c>
      <c r="G57" s="30">
        <v>4.0308397925546465E-3</v>
      </c>
      <c r="H57" s="30">
        <v>8.7153726289061484E-2</v>
      </c>
      <c r="I57" s="30">
        <v>3.1602809910146771E-3</v>
      </c>
      <c r="J57" s="30">
        <v>4.1251433398800802E-3</v>
      </c>
      <c r="K57" s="30">
        <v>0.21155234444708412</v>
      </c>
      <c r="L57" s="30">
        <v>1.0405955200058201E-2</v>
      </c>
      <c r="M57" s="30">
        <v>6.97273429398695E-5</v>
      </c>
      <c r="N57" s="30">
        <v>2.916251862266965E-4</v>
      </c>
      <c r="O57" s="30">
        <v>7.9060656537336467E-4</v>
      </c>
      <c r="P57" s="30">
        <v>5.8708185017029825E-2</v>
      </c>
      <c r="Q57" s="30">
        <v>3.1890840977557265E-4</v>
      </c>
      <c r="R57" s="30">
        <v>2.4097302481106971E-2</v>
      </c>
      <c r="S57" s="30">
        <v>3.9065361810176162E-2</v>
      </c>
      <c r="T57" s="30">
        <v>6.316266429128313E-2</v>
      </c>
    </row>
    <row r="58" spans="1:20" s="22" customFormat="1">
      <c r="A58" s="18">
        <v>58</v>
      </c>
      <c r="B58" s="22" t="s">
        <v>31</v>
      </c>
      <c r="C58" s="21">
        <v>66963048.993458018</v>
      </c>
      <c r="D58" s="21">
        <v>19109452.95791743</v>
      </c>
      <c r="E58" s="21">
        <v>117663.03322220829</v>
      </c>
      <c r="F58" s="21">
        <v>18019740.290302441</v>
      </c>
      <c r="G58" s="21">
        <v>269917.32251366449</v>
      </c>
      <c r="H58" s="21">
        <v>5836079.2434579153</v>
      </c>
      <c r="I58" s="21">
        <v>211622.05083444947</v>
      </c>
      <c r="J58" s="21">
        <v>276232.1755735015</v>
      </c>
      <c r="K58" s="21">
        <v>14166190.00589345</v>
      </c>
      <c r="L58" s="21">
        <v>696814.48788536596</v>
      </c>
      <c r="M58" s="21">
        <v>4669.1554814670717</v>
      </c>
      <c r="N58" s="21">
        <v>19528.111633028624</v>
      </c>
      <c r="O58" s="21">
        <v>52941.426171656414</v>
      </c>
      <c r="P58" s="21">
        <v>3931279.0696130684</v>
      </c>
      <c r="Q58" s="21">
        <v>21355.079468231932</v>
      </c>
      <c r="R58" s="21">
        <v>1613628.8466528233</v>
      </c>
      <c r="S58" s="21">
        <v>2615935.7368424665</v>
      </c>
      <c r="T58" s="21">
        <v>4229564.58349529</v>
      </c>
    </row>
    <row r="59" spans="1:20" s="22" customFormat="1">
      <c r="A59" s="18">
        <v>59</v>
      </c>
      <c r="B59" s="22" t="s">
        <v>32</v>
      </c>
      <c r="C59" s="31">
        <v>0.69726872173457455</v>
      </c>
      <c r="D59" s="31">
        <v>0.34064177330714895</v>
      </c>
      <c r="E59" s="31">
        <v>0.30336278167892217</v>
      </c>
      <c r="F59" s="31">
        <v>1.1290750257434148</v>
      </c>
      <c r="G59" s="31">
        <v>0.92012706473611772</v>
      </c>
      <c r="H59" s="31">
        <v>1.3777518220382066</v>
      </c>
      <c r="I59" s="31">
        <v>1.5218440016602297</v>
      </c>
      <c r="J59" s="31">
        <v>1.1721946931086304</v>
      </c>
      <c r="K59" s="31">
        <v>1.5977299855762797</v>
      </c>
      <c r="L59" s="31">
        <v>1.1416033366032747</v>
      </c>
      <c r="M59" s="31">
        <v>0.96551899973725885</v>
      </c>
      <c r="N59" s="31">
        <v>2.0706300109244644</v>
      </c>
      <c r="O59" s="31">
        <v>1.0315911270823876</v>
      </c>
      <c r="P59" s="31">
        <v>0.61978536713952814</v>
      </c>
      <c r="Q59" s="31">
        <v>0.40875510853535452</v>
      </c>
      <c r="R59" s="31">
        <v>1.361298547827515</v>
      </c>
      <c r="S59" s="31">
        <v>1.6734063463335549</v>
      </c>
      <c r="T59" s="31">
        <v>1.5388068774995598</v>
      </c>
    </row>
    <row r="60" spans="1:20" s="22" customFormat="1">
      <c r="A60" s="18">
        <v>60</v>
      </c>
      <c r="B60" s="22" t="s">
        <v>33</v>
      </c>
      <c r="C60" s="32">
        <v>2.9244451888592428E-3</v>
      </c>
      <c r="D60" s="32">
        <v>2.9294346284749881E-3</v>
      </c>
      <c r="E60" s="32">
        <v>3.0074327374190516E-3</v>
      </c>
      <c r="F60" s="32">
        <v>2.9552554977887355E-3</v>
      </c>
      <c r="G60" s="32">
        <v>2.9557055482955651E-3</v>
      </c>
      <c r="H60" s="32">
        <v>2.937776429296146E-3</v>
      </c>
      <c r="I60" s="32">
        <v>2.9258438535586543E-3</v>
      </c>
      <c r="J60" s="32">
        <v>3.043109332081833E-3</v>
      </c>
      <c r="K60" s="32">
        <v>2.8812288519158573E-3</v>
      </c>
      <c r="L60" s="32">
        <v>2.9919427697438672E-3</v>
      </c>
      <c r="M60" s="32">
        <v>3.0141350804485404E-3</v>
      </c>
      <c r="N60" s="32">
        <v>2.8382843583387102E-3</v>
      </c>
      <c r="O60" s="32">
        <v>2.8961714493687431E-3</v>
      </c>
      <c r="P60" s="32">
        <v>2.9153497729804165E-3</v>
      </c>
      <c r="Q60" s="32">
        <v>2.9764679117307365E-3</v>
      </c>
      <c r="R60" s="32">
        <v>2.8869033374353667E-3</v>
      </c>
      <c r="S60" s="32">
        <v>2.8877266518655556E-3</v>
      </c>
      <c r="T60" s="32">
        <v>2.8874124922881016E-3</v>
      </c>
    </row>
    <row r="61" spans="1:20" s="22" customFormat="1">
      <c r="A61" s="18">
        <v>61</v>
      </c>
      <c r="B61" s="22" t="s">
        <v>34</v>
      </c>
      <c r="C61" s="31">
        <v>76.916667487669528</v>
      </c>
      <c r="D61" s="31">
        <v>25.490393674267363</v>
      </c>
      <c r="E61" s="31">
        <v>26.802513262462025</v>
      </c>
      <c r="F61" s="31">
        <v>1169.8112688301721</v>
      </c>
      <c r="G61" s="31">
        <v>1394.5812263002044</v>
      </c>
      <c r="H61" s="31">
        <v>24090.845473303303</v>
      </c>
      <c r="I61" s="31">
        <v>27590.880160945173</v>
      </c>
      <c r="J61" s="31">
        <v>29.941973921089172</v>
      </c>
      <c r="K61" s="31">
        <v>87954.395497407124</v>
      </c>
      <c r="L61" s="31">
        <v>209.50525793306252</v>
      </c>
      <c r="M61" s="31">
        <v>166.75555290953827</v>
      </c>
      <c r="N61" s="31">
        <v>7.4990948871766783</v>
      </c>
      <c r="O61" s="31">
        <v>96.265567398529157</v>
      </c>
      <c r="P61" s="31">
        <v>46.54673189385349</v>
      </c>
      <c r="Q61" s="31">
        <v>65.387988368397188</v>
      </c>
      <c r="R61" s="31">
        <v>1613628.8466528233</v>
      </c>
      <c r="S61" s="31">
        <v>2615935.7368424665</v>
      </c>
      <c r="T61" s="31">
        <v>2114782.291747645</v>
      </c>
    </row>
    <row r="62" spans="1:20" s="22" customFormat="1">
      <c r="A62" s="18">
        <v>62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</row>
    <row r="63" spans="1:20" s="22" customFormat="1">
      <c r="A63" s="18">
        <v>63</v>
      </c>
      <c r="B63" s="29" t="s">
        <v>41</v>
      </c>
      <c r="C63" s="30">
        <v>1</v>
      </c>
      <c r="D63" s="30">
        <v>0.59264260540266245</v>
      </c>
      <c r="E63" s="30">
        <v>4.8852851765080873E-3</v>
      </c>
      <c r="F63" s="30">
        <v>0.22100461341109789</v>
      </c>
      <c r="G63" s="30">
        <v>3.4512422945471195E-3</v>
      </c>
      <c r="H63" s="30">
        <v>5.4916030034620478E-2</v>
      </c>
      <c r="I63" s="30">
        <v>1.9898007242634581E-3</v>
      </c>
      <c r="J63" s="30">
        <v>1.6244241026597297E-2</v>
      </c>
      <c r="K63" s="30">
        <v>6.0740012062694443E-4</v>
      </c>
      <c r="L63" s="30">
        <v>1.2374397899266218E-2</v>
      </c>
      <c r="M63" s="30">
        <v>1.0844401728499484E-4</v>
      </c>
      <c r="N63" s="30">
        <v>5.1673025363426558E-4</v>
      </c>
      <c r="O63" s="30">
        <v>2.6491391664261883E-4</v>
      </c>
      <c r="P63" s="30">
        <v>8.9955106906273688E-2</v>
      </c>
      <c r="Q63" s="30">
        <v>4.4507819252350339E-4</v>
      </c>
      <c r="R63" s="30">
        <v>2.6765703377775276E-4</v>
      </c>
      <c r="S63" s="30">
        <v>3.2645358945220421E-4</v>
      </c>
      <c r="T63" s="30">
        <v>5.9411062322995702E-4</v>
      </c>
    </row>
    <row r="64" spans="1:20" s="22" customFormat="1">
      <c r="A64" s="18">
        <v>64</v>
      </c>
      <c r="B64" s="22" t="s">
        <v>31</v>
      </c>
      <c r="C64" s="21">
        <v>302802028.72325563</v>
      </c>
      <c r="D64" s="21">
        <v>179453383.22383925</v>
      </c>
      <c r="E64" s="21">
        <v>1479274.2623389678</v>
      </c>
      <c r="F64" s="21">
        <v>66920645.298102878</v>
      </c>
      <c r="G64" s="21">
        <v>1045043.1684047377</v>
      </c>
      <c r="H64" s="21">
        <v>16628685.303915996</v>
      </c>
      <c r="I64" s="21">
        <v>602515.6960621872</v>
      </c>
      <c r="J64" s="21">
        <v>4918789.1379242558</v>
      </c>
      <c r="K64" s="21">
        <v>183921.98877260258</v>
      </c>
      <c r="L64" s="21">
        <v>3746992.7881282396</v>
      </c>
      <c r="M64" s="21">
        <v>32837.06843680692</v>
      </c>
      <c r="N64" s="21">
        <v>156466.96910321113</v>
      </c>
      <c r="O64" s="21">
        <v>80216.471396427281</v>
      </c>
      <c r="P64" s="21">
        <v>27238588.865247883</v>
      </c>
      <c r="Q64" s="21">
        <v>134770.57963665458</v>
      </c>
      <c r="R64" s="21">
        <v>81047.092829965564</v>
      </c>
      <c r="S64" s="21">
        <v>98850.809170132401</v>
      </c>
      <c r="T64" s="21">
        <v>179897.90200009797</v>
      </c>
    </row>
    <row r="65" spans="1:20" s="22" customFormat="1">
      <c r="A65" s="18">
        <v>65</v>
      </c>
      <c r="B65" s="22" t="s">
        <v>32</v>
      </c>
      <c r="C65" s="31">
        <v>3.1529983577529044</v>
      </c>
      <c r="D65" s="31">
        <v>3.1989046898387992</v>
      </c>
      <c r="E65" s="31">
        <v>3.8139145558291148</v>
      </c>
      <c r="F65" s="31">
        <v>4.1930920254929642</v>
      </c>
      <c r="G65" s="31">
        <v>3.5624705154598009</v>
      </c>
      <c r="H65" s="31">
        <v>3.9256152152580723</v>
      </c>
      <c r="I65" s="31">
        <v>4.3328891972400827</v>
      </c>
      <c r="J65" s="31">
        <v>20.872943247920063</v>
      </c>
      <c r="K65" s="31">
        <v>2.0743592761819491E-2</v>
      </c>
      <c r="L65" s="31">
        <v>6.1387636788908395</v>
      </c>
      <c r="M65" s="31">
        <v>6.7902672329617779</v>
      </c>
      <c r="N65" s="31">
        <v>16.590708207317476</v>
      </c>
      <c r="O65" s="31">
        <v>1.5630595192147512</v>
      </c>
      <c r="P65" s="31">
        <v>4.2942967164811119</v>
      </c>
      <c r="Q65" s="31">
        <v>2.5796280921690404</v>
      </c>
      <c r="R65" s="31">
        <v>6.837339949885736E-2</v>
      </c>
      <c r="S65" s="31">
        <v>6.323456997654385E-2</v>
      </c>
      <c r="T65" s="31">
        <v>6.5450739285490056E-2</v>
      </c>
    </row>
    <row r="66" spans="1:20" s="22" customFormat="1">
      <c r="A66" s="18">
        <v>66</v>
      </c>
      <c r="B66" s="22" t="s">
        <v>33</v>
      </c>
      <c r="C66" s="32">
        <v>1.3224128073425318E-2</v>
      </c>
      <c r="D66" s="32">
        <v>2.7509785663178833E-2</v>
      </c>
      <c r="E66" s="32">
        <v>3.7809817768151323E-2</v>
      </c>
      <c r="F66" s="32">
        <v>1.0975053011125785E-2</v>
      </c>
      <c r="G66" s="32">
        <v>1.1443651938663136E-2</v>
      </c>
      <c r="H66" s="32">
        <v>8.3705785507948108E-3</v>
      </c>
      <c r="I66" s="32">
        <v>8.3302606653937201E-3</v>
      </c>
      <c r="J66" s="32">
        <v>5.4187797265410065E-2</v>
      </c>
      <c r="K66" s="32">
        <v>3.7407470910167648E-5</v>
      </c>
      <c r="L66" s="32">
        <v>1.6088626421566315E-2</v>
      </c>
      <c r="M66" s="32">
        <v>2.1197700592178761E-2</v>
      </c>
      <c r="N66" s="32">
        <v>2.2741459048769022E-2</v>
      </c>
      <c r="O66" s="32">
        <v>4.3882583267433042E-3</v>
      </c>
      <c r="P66" s="32">
        <v>2.0199536196351269E-2</v>
      </c>
      <c r="Q66" s="32">
        <v>1.8784304049563254E-2</v>
      </c>
      <c r="R66" s="32">
        <v>1.4499934310520043E-4</v>
      </c>
      <c r="S66" s="32">
        <v>1.0912122655720181E-4</v>
      </c>
      <c r="T66" s="32">
        <v>1.2281156589935351E-4</v>
      </c>
    </row>
    <row r="67" spans="1:20" s="22" customFormat="1">
      <c r="A67" s="18">
        <v>67</v>
      </c>
      <c r="B67" s="22" t="s">
        <v>34</v>
      </c>
      <c r="C67" s="31">
        <v>347.81156634868569</v>
      </c>
      <c r="D67" s="31">
        <v>239.37563229195368</v>
      </c>
      <c r="E67" s="31">
        <v>336.9645244507899</v>
      </c>
      <c r="F67" s="31">
        <v>4344.3758747864676</v>
      </c>
      <c r="G67" s="31">
        <v>5399.4221999469855</v>
      </c>
      <c r="H67" s="31">
        <v>68641.81779743488</v>
      </c>
      <c r="I67" s="31">
        <v>78554.849551784515</v>
      </c>
      <c r="J67" s="31">
        <v>533.16836022194707</v>
      </c>
      <c r="K67" s="31">
        <v>1141.9264696044083</v>
      </c>
      <c r="L67" s="31">
        <v>1126.5763043079494</v>
      </c>
      <c r="M67" s="31">
        <v>1172.7524441716757</v>
      </c>
      <c r="N67" s="31">
        <v>60.085720015517182</v>
      </c>
      <c r="O67" s="31">
        <v>145.86090122783995</v>
      </c>
      <c r="P67" s="31">
        <v>322.50757848192768</v>
      </c>
      <c r="Q67" s="31">
        <v>412.65953174246499</v>
      </c>
      <c r="R67" s="31">
        <v>81047.092829965564</v>
      </c>
      <c r="S67" s="31">
        <v>98850.809170132401</v>
      </c>
      <c r="T67" s="31">
        <v>89948.951000048983</v>
      </c>
    </row>
    <row r="68" spans="1:20" s="22" customFormat="1">
      <c r="A68" s="18">
        <v>68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1:20" s="22" customFormat="1">
      <c r="A69" s="18">
        <v>69</v>
      </c>
      <c r="B69" s="29" t="s">
        <v>42</v>
      </c>
      <c r="C69" s="30">
        <v>1</v>
      </c>
      <c r="D69" s="30">
        <v>0.51914170733721832</v>
      </c>
      <c r="E69" s="30">
        <v>3.7494090589601519E-3</v>
      </c>
      <c r="F69" s="30">
        <v>0.2907323392887296</v>
      </c>
      <c r="G69" s="30">
        <v>4.3512667290591068E-3</v>
      </c>
      <c r="H69" s="30">
        <v>7.3574675417737045E-2</v>
      </c>
      <c r="I69" s="30">
        <v>2.7489709037681908E-3</v>
      </c>
      <c r="J69" s="30">
        <v>3.1286159688993505E-3</v>
      </c>
      <c r="K69" s="30">
        <v>-1.2579392866275279E-3</v>
      </c>
      <c r="L69" s="30">
        <v>1.5302580402357243E-2</v>
      </c>
      <c r="M69" s="30">
        <v>1.1830711457616049E-4</v>
      </c>
      <c r="N69" s="30">
        <v>2.4830502712661106E-4</v>
      </c>
      <c r="O69" s="30">
        <v>1.309758286810118E-4</v>
      </c>
      <c r="P69" s="30">
        <v>8.7281230679174857E-2</v>
      </c>
      <c r="Q69" s="30">
        <v>2.5723704405841501E-4</v>
      </c>
      <c r="R69" s="30">
        <v>2.1168735122541372E-4</v>
      </c>
      <c r="S69" s="30">
        <v>2.8063113544488772E-4</v>
      </c>
      <c r="T69" s="30">
        <v>4.9231848667030144E-4</v>
      </c>
    </row>
    <row r="70" spans="1:20" s="22" customFormat="1">
      <c r="A70" s="18">
        <v>70</v>
      </c>
      <c r="B70" s="22" t="s">
        <v>31</v>
      </c>
      <c r="C70" s="21">
        <v>45060813.291756123</v>
      </c>
      <c r="D70" s="21">
        <v>23392947.546267968</v>
      </c>
      <c r="E70" s="21">
        <v>168951.42156010086</v>
      </c>
      <c r="F70" s="21">
        <v>13100635.658556813</v>
      </c>
      <c r="G70" s="21">
        <v>196071.61766064388</v>
      </c>
      <c r="H70" s="21">
        <v>3315334.7119982466</v>
      </c>
      <c r="I70" s="21">
        <v>123870.86463909228</v>
      </c>
      <c r="J70" s="21">
        <v>140977.98003617057</v>
      </c>
      <c r="K70" s="21">
        <v>-56683.76732706109</v>
      </c>
      <c r="L70" s="21">
        <v>689546.718392157</v>
      </c>
      <c r="M70" s="21">
        <v>5331.0148009999066</v>
      </c>
      <c r="N70" s="21">
        <v>11188.826466749881</v>
      </c>
      <c r="O70" s="21">
        <v>5901.8773619261156</v>
      </c>
      <c r="P70" s="21">
        <v>3932963.2395061082</v>
      </c>
      <c r="Q70" s="21">
        <v>11591.310414033152</v>
      </c>
      <c r="R70" s="21">
        <v>9538.8042097923371</v>
      </c>
      <c r="S70" s="21">
        <v>12645.467198132099</v>
      </c>
      <c r="T70" s="21">
        <v>22184.271407924436</v>
      </c>
    </row>
    <row r="71" spans="1:20" s="22" customFormat="1">
      <c r="A71" s="18">
        <v>71</v>
      </c>
      <c r="B71" s="22" t="s">
        <v>32</v>
      </c>
      <c r="C71" s="31">
        <v>0.46920646769433483</v>
      </c>
      <c r="D71" s="31">
        <v>0.41699860025246205</v>
      </c>
      <c r="E71" s="31">
        <v>0.43559622601507586</v>
      </c>
      <c r="F71" s="31">
        <v>0.82085536778798229</v>
      </c>
      <c r="G71" s="31">
        <v>0.66839282620335472</v>
      </c>
      <c r="H71" s="31">
        <v>0.78266730960556663</v>
      </c>
      <c r="I71" s="31">
        <v>0.89079626432190961</v>
      </c>
      <c r="J71" s="31">
        <v>0.59824182212112331</v>
      </c>
      <c r="K71" s="31">
        <v>-6.3930636759917314E-3</v>
      </c>
      <c r="L71" s="31">
        <v>1.1296964230023683</v>
      </c>
      <c r="M71" s="31">
        <v>1.1023826682740232</v>
      </c>
      <c r="N71" s="31">
        <v>1.1863881313487308</v>
      </c>
      <c r="O71" s="31">
        <v>0.11500113918258845</v>
      </c>
      <c r="P71" s="31">
        <v>0.62005088475783998</v>
      </c>
      <c r="Q71" s="31">
        <v>0.22186793326634172</v>
      </c>
      <c r="R71" s="31">
        <v>8.0471790930960532E-3</v>
      </c>
      <c r="S71" s="31">
        <v>8.0892679295131251E-3</v>
      </c>
      <c r="T71" s="31">
        <v>8.0711167168465523E-3</v>
      </c>
    </row>
    <row r="72" spans="1:20" s="22" customFormat="1">
      <c r="A72" s="18">
        <v>72</v>
      </c>
      <c r="B72" s="22" t="s">
        <v>33</v>
      </c>
      <c r="C72" s="32">
        <v>1.9679193318995212E-3</v>
      </c>
      <c r="D72" s="32">
        <v>3.5860843717006466E-3</v>
      </c>
      <c r="E72" s="32">
        <v>4.3183489522470612E-3</v>
      </c>
      <c r="F72" s="32">
        <v>2.1485173998491282E-3</v>
      </c>
      <c r="G72" s="32">
        <v>2.147064748515773E-3</v>
      </c>
      <c r="H72" s="32">
        <v>1.6688793564709947E-3</v>
      </c>
      <c r="I72" s="32">
        <v>1.712613626558266E-3</v>
      </c>
      <c r="J72" s="32">
        <v>1.5530826768294524E-3</v>
      </c>
      <c r="K72" s="32">
        <v>-1.152878125946846E-5</v>
      </c>
      <c r="L72" s="32">
        <v>2.9607368307666784E-3</v>
      </c>
      <c r="M72" s="32">
        <v>3.4413929435126549E-3</v>
      </c>
      <c r="N72" s="32">
        <v>1.6262233515211191E-3</v>
      </c>
      <c r="O72" s="32">
        <v>3.2286339733018449E-4</v>
      </c>
      <c r="P72" s="32">
        <v>2.9165987161941624E-3</v>
      </c>
      <c r="Q72" s="32">
        <v>1.6155951821019601E-3</v>
      </c>
      <c r="R72" s="32">
        <v>1.7065637965950924E-5</v>
      </c>
      <c r="S72" s="32">
        <v>1.3959307997915385E-5</v>
      </c>
      <c r="T72" s="32">
        <v>1.514461858450118E-5</v>
      </c>
    </row>
    <row r="73" spans="1:20" s="22" customFormat="1">
      <c r="A73" s="18">
        <v>73</v>
      </c>
      <c r="B73" s="22" t="s">
        <v>34</v>
      </c>
      <c r="C73" s="31">
        <v>51.758807951301179</v>
      </c>
      <c r="D73" s="31">
        <v>31.204213091238703</v>
      </c>
      <c r="E73" s="31">
        <v>38.485517439658508</v>
      </c>
      <c r="F73" s="31">
        <v>850.47125959221728</v>
      </c>
      <c r="G73" s="31">
        <v>1013.0427882634426</v>
      </c>
      <c r="H73" s="31">
        <v>13685.423536453771</v>
      </c>
      <c r="I73" s="31">
        <v>16150.047540950754</v>
      </c>
      <c r="J73" s="31">
        <v>15.281199566730626</v>
      </c>
      <c r="K73" s="31">
        <v>-351.93559367008493</v>
      </c>
      <c r="L73" s="31">
        <v>207.32011978116566</v>
      </c>
      <c r="M73" s="31">
        <v>190.39338574999667</v>
      </c>
      <c r="N73" s="31">
        <v>4.2966812627390789</v>
      </c>
      <c r="O73" s="31">
        <v>10.731625761652124</v>
      </c>
      <c r="P73" s="31">
        <v>46.566672631482874</v>
      </c>
      <c r="Q73" s="31">
        <v>35.491905879104323</v>
      </c>
      <c r="R73" s="31">
        <v>9538.8042097923371</v>
      </c>
      <c r="S73" s="31">
        <v>12645.467198132099</v>
      </c>
      <c r="T73" s="31">
        <v>11092.135703962218</v>
      </c>
    </row>
    <row r="74" spans="1:20" s="22" customFormat="1">
      <c r="A74" s="18">
        <v>74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</row>
    <row r="75" spans="1:20" s="22" customFormat="1">
      <c r="A75" s="18">
        <v>75</v>
      </c>
      <c r="B75" s="29" t="s">
        <v>43</v>
      </c>
      <c r="C75" s="30">
        <v>1</v>
      </c>
      <c r="D75" s="30">
        <v>0.56780508912573646</v>
      </c>
      <c r="E75" s="30">
        <v>4.3744563944449338E-3</v>
      </c>
      <c r="F75" s="30">
        <v>0.2346835994132678</v>
      </c>
      <c r="G75" s="30">
        <v>3.46359249725531E-3</v>
      </c>
      <c r="H75" s="30">
        <v>5.9231857951336543E-2</v>
      </c>
      <c r="I75" s="30">
        <v>2.2479321691934143E-3</v>
      </c>
      <c r="J75" s="30">
        <v>2.6172286507108806E-2</v>
      </c>
      <c r="K75" s="30">
        <v>-1.2786773492607976E-3</v>
      </c>
      <c r="L75" s="30">
        <v>1.1923772883215632E-2</v>
      </c>
      <c r="M75" s="30">
        <v>8.9395965812173286E-5</v>
      </c>
      <c r="N75" s="30">
        <v>1.9411320402883334E-4</v>
      </c>
      <c r="O75" s="30">
        <v>5.6426518603922221E-5</v>
      </c>
      <c r="P75" s="30">
        <v>9.0354682565474326E-2</v>
      </c>
      <c r="Q75" s="30">
        <v>3.6885158665775461E-4</v>
      </c>
      <c r="R75" s="30">
        <v>1.2728291661293575E-4</v>
      </c>
      <c r="S75" s="30">
        <v>1.8533765056693996E-4</v>
      </c>
      <c r="T75" s="30">
        <v>3.1262056717987571E-4</v>
      </c>
    </row>
    <row r="76" spans="1:20" s="22" customFormat="1">
      <c r="A76" s="18">
        <v>76</v>
      </c>
      <c r="B76" s="22" t="s">
        <v>31</v>
      </c>
      <c r="C76" s="21">
        <v>155171984.01117644</v>
      </c>
      <c r="D76" s="21">
        <v>88107442.211274832</v>
      </c>
      <c r="E76" s="21">
        <v>678793.07769634819</v>
      </c>
      <c r="F76" s="21">
        <v>36416319.735836975</v>
      </c>
      <c r="G76" s="21">
        <v>537452.51960527536</v>
      </c>
      <c r="H76" s="21">
        <v>9191124.9149760511</v>
      </c>
      <c r="I76" s="21">
        <v>348816.09461625153</v>
      </c>
      <c r="J76" s="21">
        <v>4061205.6234167726</v>
      </c>
      <c r="K76" s="21">
        <v>-198414.90119491809</v>
      </c>
      <c r="L76" s="21">
        <v>1850235.4951870441</v>
      </c>
      <c r="M76" s="21">
        <v>13871.749377669263</v>
      </c>
      <c r="N76" s="21">
        <v>30120.930991918536</v>
      </c>
      <c r="O76" s="21">
        <v>8755.8148426135213</v>
      </c>
      <c r="P76" s="21">
        <v>14020515.358383287</v>
      </c>
      <c r="Q76" s="21">
        <v>57235.432507348778</v>
      </c>
      <c r="R76" s="21">
        <v>19750.742701559386</v>
      </c>
      <c r="S76" s="21">
        <v>28759.210950443427</v>
      </c>
      <c r="T76" s="21">
        <v>48509.953652002812</v>
      </c>
    </row>
    <row r="77" spans="1:20" s="22" customFormat="1">
      <c r="A77" s="18">
        <v>77</v>
      </c>
      <c r="B77" s="22" t="s">
        <v>32</v>
      </c>
      <c r="C77" s="31">
        <v>1.6157652999202761</v>
      </c>
      <c r="D77" s="31">
        <v>1.5705878877066854</v>
      </c>
      <c r="E77" s="31">
        <v>1.7500870969854829</v>
      </c>
      <c r="F77" s="31">
        <v>2.2817619166991037</v>
      </c>
      <c r="G77" s="31">
        <v>1.8321336500157288</v>
      </c>
      <c r="H77" s="31">
        <v>2.1697938924294053</v>
      </c>
      <c r="I77" s="31">
        <v>2.5084516437730064</v>
      </c>
      <c r="J77" s="31">
        <v>17.233776874502293</v>
      </c>
      <c r="K77" s="31">
        <v>-2.2378172048545922E-2</v>
      </c>
      <c r="L77" s="31">
        <v>3.0312731028560771</v>
      </c>
      <c r="M77" s="31">
        <v>2.8684925222333537</v>
      </c>
      <c r="N77" s="31">
        <v>3.1938215451085288</v>
      </c>
      <c r="O77" s="31">
        <v>0.1706115901133794</v>
      </c>
      <c r="P77" s="31">
        <v>2.2104027989384769</v>
      </c>
      <c r="Q77" s="31">
        <v>1.095536800104743</v>
      </c>
      <c r="R77" s="31">
        <v>1.6662231475298127E-2</v>
      </c>
      <c r="S77" s="31">
        <v>1.8397182102839887E-2</v>
      </c>
      <c r="T77" s="31">
        <v>1.7648968075384856E-2</v>
      </c>
    </row>
    <row r="78" spans="1:20" s="22" customFormat="1">
      <c r="A78" s="18">
        <v>78</v>
      </c>
      <c r="B78" s="22" t="s">
        <v>33</v>
      </c>
      <c r="C78" s="32">
        <v>6.7767517893571674E-3</v>
      </c>
      <c r="D78" s="32">
        <v>1.3506665670046264E-2</v>
      </c>
      <c r="E78" s="32">
        <v>1.7349752661417223E-2</v>
      </c>
      <c r="F78" s="32">
        <v>5.9723129953477474E-3</v>
      </c>
      <c r="G78" s="32">
        <v>5.8853258447772406E-3</v>
      </c>
      <c r="H78" s="32">
        <v>4.6266455624640618E-3</v>
      </c>
      <c r="I78" s="32">
        <v>4.8226610716181348E-3</v>
      </c>
      <c r="J78" s="32">
        <v>4.4740236022339563E-2</v>
      </c>
      <c r="K78" s="32">
        <v>-4.0355151084024783E-5</v>
      </c>
      <c r="L78" s="32">
        <v>7.9444368743651073E-3</v>
      </c>
      <c r="M78" s="32">
        <v>8.954794200446245E-3</v>
      </c>
      <c r="N78" s="32">
        <v>4.3778819426844454E-3</v>
      </c>
      <c r="O78" s="32">
        <v>4.7898862567311441E-4</v>
      </c>
      <c r="P78" s="32">
        <v>1.0397304679556673E-2</v>
      </c>
      <c r="Q78" s="32">
        <v>7.9774663693283187E-3</v>
      </c>
      <c r="R78" s="32">
        <v>3.5335563776164126E-5</v>
      </c>
      <c r="S78" s="32">
        <v>3.1747240109369886E-5</v>
      </c>
      <c r="T78" s="32">
        <v>3.311646941665992E-5</v>
      </c>
    </row>
    <row r="79" spans="1:20" s="22" customFormat="1">
      <c r="A79" s="18">
        <v>79</v>
      </c>
      <c r="B79" s="22" t="s">
        <v>34</v>
      </c>
      <c r="C79" s="31">
        <v>178.23728275508566</v>
      </c>
      <c r="D79" s="31">
        <v>117.52787442654859</v>
      </c>
      <c r="E79" s="31">
        <v>154.62256895133217</v>
      </c>
      <c r="F79" s="31">
        <v>2364.0863025773219</v>
      </c>
      <c r="G79" s="31">
        <v>2776.854730512212</v>
      </c>
      <c r="H79" s="31">
        <v>37940.192518928525</v>
      </c>
      <c r="I79" s="31">
        <v>45477.978437581689</v>
      </c>
      <c r="J79" s="31">
        <v>440.21125566586835</v>
      </c>
      <c r="K79" s="31">
        <v>-1231.9094043646589</v>
      </c>
      <c r="L79" s="31">
        <v>556.29449644829947</v>
      </c>
      <c r="M79" s="31">
        <v>495.41962063104512</v>
      </c>
      <c r="N79" s="31">
        <v>11.566900263743834</v>
      </c>
      <c r="O79" s="31">
        <v>15.921057380050591</v>
      </c>
      <c r="P79" s="31">
        <v>166.00428457106565</v>
      </c>
      <c r="Q79" s="31">
        <v>175.25150400953112</v>
      </c>
      <c r="R79" s="31">
        <v>19750.742701559386</v>
      </c>
      <c r="S79" s="31">
        <v>28759.210950443427</v>
      </c>
      <c r="T79" s="31">
        <v>24254.976826001406</v>
      </c>
    </row>
    <row r="80" spans="1:20" s="22" customFormat="1">
      <c r="A80" s="18">
        <v>80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spans="1:20" s="22" customFormat="1">
      <c r="A81" s="18">
        <v>81</v>
      </c>
      <c r="B81" s="29" t="s">
        <v>44</v>
      </c>
      <c r="C81" s="30">
        <v>1</v>
      </c>
      <c r="D81" s="30">
        <v>0.60686556569407257</v>
      </c>
      <c r="E81" s="30">
        <v>6.3483221335695261E-3</v>
      </c>
      <c r="F81" s="30">
        <v>0.22010694466866579</v>
      </c>
      <c r="G81" s="30">
        <v>3.975170883081405E-3</v>
      </c>
      <c r="H81" s="30">
        <v>5.6724301152415744E-2</v>
      </c>
      <c r="I81" s="30">
        <v>1.8159890304298184E-3</v>
      </c>
      <c r="J81" s="30">
        <v>8.3823276994850135E-3</v>
      </c>
      <c r="K81" s="30">
        <v>-5.1179977446343756E-4</v>
      </c>
      <c r="L81" s="30">
        <v>1.682404873635935E-2</v>
      </c>
      <c r="M81" s="30">
        <v>1.7702919359498216E-4</v>
      </c>
      <c r="N81" s="30">
        <v>2.1117978550840491E-4</v>
      </c>
      <c r="O81" s="30">
        <v>6.9606802603911974E-4</v>
      </c>
      <c r="P81" s="30">
        <v>7.7260396321607069E-2</v>
      </c>
      <c r="Q81" s="30">
        <v>7.0835821970570716E-4</v>
      </c>
      <c r="R81" s="30">
        <v>1.8139925886133802E-4</v>
      </c>
      <c r="S81" s="30">
        <v>2.3469897135884349E-4</v>
      </c>
      <c r="T81" s="30">
        <v>4.1609823022018151E-4</v>
      </c>
    </row>
    <row r="82" spans="1:20" s="22" customFormat="1">
      <c r="A82" s="18">
        <v>82</v>
      </c>
      <c r="B82" s="22" t="s">
        <v>31</v>
      </c>
      <c r="C82" s="21">
        <v>62460674.284301668</v>
      </c>
      <c r="D82" s="21">
        <v>37905232.433154173</v>
      </c>
      <c r="E82" s="21">
        <v>396520.48103643546</v>
      </c>
      <c r="F82" s="21">
        <v>13748028.178656297</v>
      </c>
      <c r="G82" s="21">
        <v>248291.85375247675</v>
      </c>
      <c r="H82" s="21">
        <v>3543038.0982841766</v>
      </c>
      <c r="I82" s="21">
        <v>113427.89933349319</v>
      </c>
      <c r="J82" s="21">
        <v>523565.84018161893</v>
      </c>
      <c r="K82" s="21">
        <v>-31967.359011522378</v>
      </c>
      <c r="L82" s="21">
        <v>1050841.428264339</v>
      </c>
      <c r="M82" s="21">
        <v>11057.362799943552</v>
      </c>
      <c r="N82" s="21">
        <v>13190.431798065205</v>
      </c>
      <c r="O82" s="21">
        <v>43476.878254132971</v>
      </c>
      <c r="P82" s="21">
        <v>4825736.4497175058</v>
      </c>
      <c r="Q82" s="21">
        <v>44244.532037618585</v>
      </c>
      <c r="R82" s="21">
        <v>11330.320023149599</v>
      </c>
      <c r="S82" s="21">
        <v>14659.456004902291</v>
      </c>
      <c r="T82" s="21">
        <v>25989.776028051892</v>
      </c>
    </row>
    <row r="83" spans="1:20" s="22" customFormat="1">
      <c r="A83" s="18">
        <v>83</v>
      </c>
      <c r="B83" s="22" t="s">
        <v>32</v>
      </c>
      <c r="C83" s="31">
        <v>0.65038667103030889</v>
      </c>
      <c r="D83" s="31">
        <v>0.67569205785660913</v>
      </c>
      <c r="E83" s="31">
        <v>1.0223224136395401</v>
      </c>
      <c r="F83" s="31">
        <v>0.8614194777319415</v>
      </c>
      <c r="G83" s="31">
        <v>0.84640753125279733</v>
      </c>
      <c r="H83" s="31">
        <v>0.83642236368427525</v>
      </c>
      <c r="I83" s="31">
        <v>0.81569745468838739</v>
      </c>
      <c r="J83" s="31">
        <v>2.2217581933736481</v>
      </c>
      <c r="K83" s="31">
        <v>-3.6054301143174684E-3</v>
      </c>
      <c r="L83" s="31">
        <v>1.7216118516538013</v>
      </c>
      <c r="M83" s="31">
        <v>2.2865149624400583</v>
      </c>
      <c r="N83" s="31">
        <v>1.398624938825703</v>
      </c>
      <c r="O83" s="31">
        <v>0.84716950568695859</v>
      </c>
      <c r="P83" s="31">
        <v>0.76080094652276753</v>
      </c>
      <c r="Q83" s="31">
        <v>0.8468794753040596</v>
      </c>
      <c r="R83" s="31">
        <v>9.5585476337564958E-3</v>
      </c>
      <c r="S83" s="31">
        <v>9.3776106067541068E-3</v>
      </c>
      <c r="T83" s="31">
        <v>9.4556414276547665E-3</v>
      </c>
    </row>
    <row r="84" spans="1:20" s="22" customFormat="1">
      <c r="A84" s="18">
        <v>84</v>
      </c>
      <c r="B84" s="22" t="s">
        <v>33</v>
      </c>
      <c r="C84" s="32">
        <v>2.7278151331113307E-3</v>
      </c>
      <c r="D84" s="32">
        <v>5.8107838426671755E-3</v>
      </c>
      <c r="E84" s="32">
        <v>1.0134947596277387E-2</v>
      </c>
      <c r="F84" s="32">
        <v>2.2546904230686094E-3</v>
      </c>
      <c r="G84" s="32">
        <v>2.7188977828410186E-3</v>
      </c>
      <c r="H84" s="32">
        <v>1.7835011107680402E-3</v>
      </c>
      <c r="I84" s="32">
        <v>1.5682312914857457E-3</v>
      </c>
      <c r="J84" s="32">
        <v>5.7678584723451368E-3</v>
      </c>
      <c r="K84" s="32">
        <v>-6.5017677346719769E-6</v>
      </c>
      <c r="L84" s="32">
        <v>4.5120436904004801E-3</v>
      </c>
      <c r="M84" s="32">
        <v>7.1379899951595988E-3</v>
      </c>
      <c r="N84" s="32">
        <v>1.9171437031761636E-3</v>
      </c>
      <c r="O84" s="32">
        <v>2.3784114371802356E-3</v>
      </c>
      <c r="P84" s="32">
        <v>3.5786596204506918E-3</v>
      </c>
      <c r="Q84" s="32">
        <v>6.1667965261108706E-3</v>
      </c>
      <c r="R84" s="32">
        <v>2.0270794462364297E-5</v>
      </c>
      <c r="S84" s="32">
        <v>1.6182546540039949E-5</v>
      </c>
      <c r="T84" s="32">
        <v>1.774253649370961E-5</v>
      </c>
    </row>
    <row r="85" spans="1:20" s="22" customFormat="1">
      <c r="A85" s="18">
        <v>85</v>
      </c>
      <c r="B85" s="22" t="s">
        <v>34</v>
      </c>
      <c r="C85" s="31">
        <v>71.745044277338948</v>
      </c>
      <c r="D85" s="31">
        <v>50.562373457968782</v>
      </c>
      <c r="E85" s="31">
        <v>90.323571990076417</v>
      </c>
      <c r="F85" s="31">
        <v>892.49889446197756</v>
      </c>
      <c r="G85" s="31">
        <v>1282.848965238052</v>
      </c>
      <c r="H85" s="31">
        <v>14625.364010858981</v>
      </c>
      <c r="I85" s="31">
        <v>14788.513602802241</v>
      </c>
      <c r="J85" s="31">
        <v>56.751516003318933</v>
      </c>
      <c r="K85" s="31">
        <v>-198.47748310147782</v>
      </c>
      <c r="L85" s="31">
        <v>315.9475130079191</v>
      </c>
      <c r="M85" s="31">
        <v>394.90581428369831</v>
      </c>
      <c r="N85" s="31">
        <v>5.0653284616226095</v>
      </c>
      <c r="O85" s="31">
        <v>79.05579158899971</v>
      </c>
      <c r="P85" s="31">
        <v>57.137195487245158</v>
      </c>
      <c r="Q85" s="31">
        <v>135.47413628428461</v>
      </c>
      <c r="R85" s="31">
        <v>11330.320023149599</v>
      </c>
      <c r="S85" s="31">
        <v>14659.456004902291</v>
      </c>
      <c r="T85" s="31">
        <v>12994.888014025946</v>
      </c>
    </row>
    <row r="86" spans="1:20" s="22" customFormat="1">
      <c r="A86" s="18">
        <v>86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</row>
    <row r="87" spans="1:20" s="22" customFormat="1">
      <c r="A87" s="18">
        <v>87</v>
      </c>
      <c r="B87" s="29" t="s">
        <v>45</v>
      </c>
      <c r="C87" s="30">
        <v>1</v>
      </c>
      <c r="D87" s="30">
        <v>0.76130229415204165</v>
      </c>
      <c r="E87" s="30">
        <v>5.4780766847544928E-3</v>
      </c>
      <c r="F87" s="30">
        <v>9.5873220068181442E-2</v>
      </c>
      <c r="G87" s="30">
        <v>1.6500614067997876E-3</v>
      </c>
      <c r="H87" s="30">
        <v>1.5286523932249815E-2</v>
      </c>
      <c r="I87" s="30">
        <v>5.2180073743010081E-4</v>
      </c>
      <c r="J87" s="30">
        <v>6.1956953980300943E-3</v>
      </c>
      <c r="K87" s="30">
        <v>-2.3172218221731032E-4</v>
      </c>
      <c r="L87" s="30">
        <v>2.0567154693820148E-3</v>
      </c>
      <c r="M87" s="30">
        <v>4.8150389261160833E-5</v>
      </c>
      <c r="N87" s="30">
        <v>2.4451432956991257E-3</v>
      </c>
      <c r="O87" s="30">
        <v>5.563487803793329E-4</v>
      </c>
      <c r="P87" s="30">
        <v>0.10780304548762119</v>
      </c>
      <c r="Q87" s="30">
        <v>5.5771906989699643E-4</v>
      </c>
      <c r="R87" s="30">
        <v>1.9945890871142697E-4</v>
      </c>
      <c r="S87" s="30">
        <v>2.5746840209026891E-4</v>
      </c>
      <c r="T87" s="30">
        <v>4.5692731080169589E-4</v>
      </c>
    </row>
    <row r="88" spans="1:20" s="22" customFormat="1">
      <c r="A88" s="18">
        <v>88</v>
      </c>
      <c r="B88" s="22" t="s">
        <v>31</v>
      </c>
      <c r="C88" s="21">
        <v>31753007.870168857</v>
      </c>
      <c r="D88" s="21">
        <v>24173637.737772595</v>
      </c>
      <c r="E88" s="21">
        <v>173945.412084287</v>
      </c>
      <c r="F88" s="21">
        <v>3044263.1113624489</v>
      </c>
      <c r="G88" s="21">
        <v>52394.412836359152</v>
      </c>
      <c r="H88" s="21">
        <v>485393.11472816532</v>
      </c>
      <c r="I88" s="21">
        <v>16568.742922275265</v>
      </c>
      <c r="J88" s="21">
        <v>196731.96473479318</v>
      </c>
      <c r="K88" s="21">
        <v>-7357.8762756316428</v>
      </c>
      <c r="L88" s="21">
        <v>65306.902485998384</v>
      </c>
      <c r="M88" s="21">
        <v>1528.9196891610918</v>
      </c>
      <c r="N88" s="21">
        <v>77640.654311971943</v>
      </c>
      <c r="O88" s="21">
        <v>17665.747201938091</v>
      </c>
      <c r="P88" s="21">
        <v>3423070.9517946872</v>
      </c>
      <c r="Q88" s="21">
        <v>17709.258015772397</v>
      </c>
      <c r="R88" s="21">
        <v>6333.4202980878526</v>
      </c>
      <c r="S88" s="21">
        <v>8175.396197890168</v>
      </c>
      <c r="T88" s="21">
        <v>14508.816495978021</v>
      </c>
    </row>
    <row r="89" spans="1:20" s="22" customFormat="1">
      <c r="A89" s="18">
        <v>89</v>
      </c>
      <c r="B89" s="22" t="s">
        <v>32</v>
      </c>
      <c r="C89" s="31">
        <v>0.33063576915417248</v>
      </c>
      <c r="D89" s="31">
        <v>0.43091504735449443</v>
      </c>
      <c r="E89" s="31">
        <v>0.44847190001061366</v>
      </c>
      <c r="F89" s="31">
        <v>0.19074644780985331</v>
      </c>
      <c r="G89" s="31">
        <v>0.17860845996370212</v>
      </c>
      <c r="H89" s="31">
        <v>0.11458913087432489</v>
      </c>
      <c r="I89" s="31">
        <v>0.11915129794787102</v>
      </c>
      <c r="J89" s="31">
        <v>0.83483455375240023</v>
      </c>
      <c r="K89" s="31">
        <v>-8.298561258070292E-4</v>
      </c>
      <c r="L89" s="31">
        <v>0.10699343810644985</v>
      </c>
      <c r="M89" s="31">
        <v>0.31616017389371415</v>
      </c>
      <c r="N89" s="31">
        <v>8.2324943602981602</v>
      </c>
      <c r="O89" s="31">
        <v>0.34422623991486756</v>
      </c>
      <c r="P89" s="31">
        <v>0.53966387250435954</v>
      </c>
      <c r="Q89" s="31">
        <v>0.33897086138621457</v>
      </c>
      <c r="R89" s="31">
        <v>5.3430352788080013E-3</v>
      </c>
      <c r="S89" s="31">
        <v>5.2297767443835672E-3</v>
      </c>
      <c r="T89" s="31">
        <v>5.2786205690089575E-3</v>
      </c>
    </row>
    <row r="90" spans="1:20" s="22" customFormat="1">
      <c r="A90" s="18">
        <v>90</v>
      </c>
      <c r="B90" s="22" t="s">
        <v>33</v>
      </c>
      <c r="C90" s="32">
        <v>1.386733915099908E-3</v>
      </c>
      <c r="D90" s="32">
        <v>3.7057623596650738E-3</v>
      </c>
      <c r="E90" s="32">
        <v>4.4459938903512334E-3</v>
      </c>
      <c r="F90" s="32">
        <v>4.9926220642652344E-4</v>
      </c>
      <c r="G90" s="32">
        <v>5.7374034121976457E-4</v>
      </c>
      <c r="H90" s="32">
        <v>2.443380893070505E-4</v>
      </c>
      <c r="I90" s="32">
        <v>2.2907610265177994E-4</v>
      </c>
      <c r="J90" s="32">
        <v>2.1672959587719846E-3</v>
      </c>
      <c r="K90" s="32">
        <v>-1.4965015579600106E-6</v>
      </c>
      <c r="L90" s="32">
        <v>2.8041109664685284E-4</v>
      </c>
      <c r="M90" s="32">
        <v>9.8698158341065816E-4</v>
      </c>
      <c r="N90" s="32">
        <v>1.1284565494399327E-2</v>
      </c>
      <c r="O90" s="32">
        <v>9.6640828133584241E-4</v>
      </c>
      <c r="P90" s="32">
        <v>2.5384738517667013E-3</v>
      </c>
      <c r="Q90" s="32">
        <v>2.4683138408789552E-3</v>
      </c>
      <c r="R90" s="32">
        <v>1.1330965131081697E-5</v>
      </c>
      <c r="S90" s="32">
        <v>9.0248048366447621E-6</v>
      </c>
      <c r="T90" s="32">
        <v>9.9047874011141139E-6</v>
      </c>
    </row>
    <row r="91" spans="1:20" s="22" customFormat="1">
      <c r="A91" s="18">
        <v>91</v>
      </c>
      <c r="B91" s="22" t="s">
        <v>34</v>
      </c>
      <c r="C91" s="31">
        <v>36.472884445893982</v>
      </c>
      <c r="D91" s="31">
        <v>32.245587763915928</v>
      </c>
      <c r="E91" s="31">
        <v>39.623100702571072</v>
      </c>
      <c r="F91" s="31">
        <v>197.6284472241982</v>
      </c>
      <c r="G91" s="31">
        <v>270.70609557083856</v>
      </c>
      <c r="H91" s="31">
        <v>2003.6620533947923</v>
      </c>
      <c r="I91" s="31">
        <v>2160.2011632692652</v>
      </c>
      <c r="J91" s="31">
        <v>21.32460979719005</v>
      </c>
      <c r="K91" s="31">
        <v>-45.683247203282079</v>
      </c>
      <c r="L91" s="31">
        <v>19.635268336139021</v>
      </c>
      <c r="M91" s="31">
        <v>54.604274612896134</v>
      </c>
      <c r="N91" s="31">
        <v>29.81520408779339</v>
      </c>
      <c r="O91" s="31">
        <v>32.122352964189922</v>
      </c>
      <c r="P91" s="31">
        <v>40.529497658508213</v>
      </c>
      <c r="Q91" s="31">
        <v>54.224699040379789</v>
      </c>
      <c r="R91" s="31">
        <v>6333.4202980878526</v>
      </c>
      <c r="S91" s="31">
        <v>8175.396197890168</v>
      </c>
      <c r="T91" s="31">
        <v>7254.4082479890103</v>
      </c>
    </row>
    <row r="92" spans="1:20" s="22" customFormat="1">
      <c r="A92" s="18">
        <v>92</v>
      </c>
      <c r="C92" s="3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31"/>
    </row>
    <row r="93" spans="1:20" s="22" customFormat="1">
      <c r="A93" s="18">
        <v>93</v>
      </c>
      <c r="B93" s="29" t="s">
        <v>46</v>
      </c>
      <c r="C93" s="30">
        <v>1</v>
      </c>
      <c r="D93" s="30">
        <v>0.70302060443945691</v>
      </c>
      <c r="E93" s="30">
        <v>7.3081814274881555E-3</v>
      </c>
      <c r="F93" s="30">
        <v>7.317276150534463E-2</v>
      </c>
      <c r="G93" s="30">
        <v>1.2964754566205286E-3</v>
      </c>
      <c r="H93" s="30">
        <v>1.1225409717778859E-2</v>
      </c>
      <c r="I93" s="30">
        <v>-2.009508216418596E-5</v>
      </c>
      <c r="J93" s="30">
        <v>-4.4189440189899214E-4</v>
      </c>
      <c r="K93" s="30">
        <v>5.7248886621335524E-2</v>
      </c>
      <c r="L93" s="30">
        <v>1.0898415041316348E-2</v>
      </c>
      <c r="M93" s="30">
        <v>1.2542823166717925E-4</v>
      </c>
      <c r="N93" s="30">
        <v>2.9113735985950738E-3</v>
      </c>
      <c r="O93" s="30">
        <v>5.2852943538261713E-4</v>
      </c>
      <c r="P93" s="30">
        <v>0.12402570230439525</v>
      </c>
      <c r="Q93" s="30">
        <v>4.7753253973859358E-4</v>
      </c>
      <c r="R93" s="30">
        <v>4.0803787414154975E-3</v>
      </c>
      <c r="S93" s="30">
        <v>4.1423104235731745E-3</v>
      </c>
      <c r="T93" s="30">
        <v>8.2226891649886721E-3</v>
      </c>
    </row>
    <row r="94" spans="1:20" s="22" customFormat="1">
      <c r="A94" s="18">
        <v>94</v>
      </c>
      <c r="B94" s="22" t="s">
        <v>31</v>
      </c>
      <c r="C94" s="21">
        <v>8355549.2658877391</v>
      </c>
      <c r="D94" s="21">
        <v>5874123.2953275954</v>
      </c>
      <c r="E94" s="21">
        <v>61063.869961419572</v>
      </c>
      <c r="F94" s="21">
        <v>611398.61367890192</v>
      </c>
      <c r="G94" s="21">
        <v>10832.764549806199</v>
      </c>
      <c r="H94" s="21">
        <v>93794.463926666998</v>
      </c>
      <c r="I94" s="21">
        <v>-167.90544902494446</v>
      </c>
      <c r="J94" s="21">
        <v>-3692.270445386735</v>
      </c>
      <c r="K94" s="21">
        <v>478345.89258174528</v>
      </c>
      <c r="L94" s="21">
        <v>91062.243797803021</v>
      </c>
      <c r="M94" s="21">
        <v>1048.0217690282332</v>
      </c>
      <c r="N94" s="21">
        <v>24326.12553446418</v>
      </c>
      <c r="O94" s="21">
        <v>4416.1537358108262</v>
      </c>
      <c r="P94" s="21">
        <v>1036302.8658406165</v>
      </c>
      <c r="Q94" s="21">
        <v>3990.046661850015</v>
      </c>
      <c r="R94" s="21">
        <v>34093.805597375147</v>
      </c>
      <c r="S94" s="21">
        <v>34611.278818762694</v>
      </c>
      <c r="T94" s="21">
        <v>68705.084416137834</v>
      </c>
    </row>
    <row r="95" spans="1:20" s="22" customFormat="1">
      <c r="A95" s="18">
        <v>95</v>
      </c>
      <c r="B95" s="22" t="s">
        <v>32</v>
      </c>
      <c r="C95" s="31">
        <v>8.7004149954178267E-2</v>
      </c>
      <c r="D95" s="31">
        <v>0.10471109666779774</v>
      </c>
      <c r="E95" s="31">
        <v>0.1574369191774313</v>
      </c>
      <c r="F95" s="31">
        <v>3.8308815463366938E-2</v>
      </c>
      <c r="G95" s="31">
        <v>3.6928048023616739E-2</v>
      </c>
      <c r="H95" s="31">
        <v>2.2142518663865046E-2</v>
      </c>
      <c r="I95" s="31">
        <v>-1.2074634918105742E-3</v>
      </c>
      <c r="J95" s="31">
        <v>-1.5668195830621238E-2</v>
      </c>
      <c r="K95" s="31">
        <v>5.3950114726482715E-2</v>
      </c>
      <c r="L95" s="31">
        <v>0.14918886327067141</v>
      </c>
      <c r="M95" s="31">
        <v>0.2167169061196208</v>
      </c>
      <c r="N95" s="31">
        <v>2.5793792317319668</v>
      </c>
      <c r="O95" s="31">
        <v>8.6051044316845057E-2</v>
      </c>
      <c r="P95" s="31">
        <v>0.16337821375677303</v>
      </c>
      <c r="Q95" s="31">
        <v>7.6373022107075514E-2</v>
      </c>
      <c r="R95" s="31">
        <v>2.8762406017897639E-2</v>
      </c>
      <c r="S95" s="31">
        <v>2.2140732593052055E-2</v>
      </c>
      <c r="T95" s="31">
        <v>2.4996392496593842E-2</v>
      </c>
    </row>
    <row r="96" spans="1:20" s="22" customFormat="1">
      <c r="A96" s="18">
        <v>96</v>
      </c>
      <c r="B96" s="22" t="s">
        <v>33</v>
      </c>
      <c r="C96" s="32">
        <v>3.6490790395892809E-4</v>
      </c>
      <c r="D96" s="32">
        <v>9.0048941909321931E-4</v>
      </c>
      <c r="E96" s="32">
        <v>1.5607746678487882E-3</v>
      </c>
      <c r="F96" s="32">
        <v>1.0026998643189992E-4</v>
      </c>
      <c r="G96" s="32">
        <v>1.1862322130740891E-4</v>
      </c>
      <c r="H96" s="32">
        <v>4.7214431783309098E-5</v>
      </c>
      <c r="I96" s="32">
        <v>-2.3214269215874538E-6</v>
      </c>
      <c r="J96" s="32">
        <v>-4.067586487924026E-5</v>
      </c>
      <c r="K96" s="32">
        <v>9.7289672546294815E-5</v>
      </c>
      <c r="L96" s="32">
        <v>3.909979293833393E-4</v>
      </c>
      <c r="M96" s="32">
        <v>6.7654186964645686E-4</v>
      </c>
      <c r="N96" s="32">
        <v>3.5356445569819511E-3</v>
      </c>
      <c r="O96" s="32">
        <v>2.4158658522361191E-4</v>
      </c>
      <c r="P96" s="32">
        <v>7.6849932837883049E-4</v>
      </c>
      <c r="Q96" s="32">
        <v>5.56132131138737E-4</v>
      </c>
      <c r="R96" s="32">
        <v>6.0996381769637154E-5</v>
      </c>
      <c r="S96" s="32">
        <v>3.8207327073229918E-5</v>
      </c>
      <c r="T96" s="32">
        <v>4.690315400336666E-5</v>
      </c>
    </row>
    <row r="97" spans="1:21" s="22" customFormat="1">
      <c r="A97" s="18">
        <v>97</v>
      </c>
      <c r="B97" s="22" t="s">
        <v>34</v>
      </c>
      <c r="C97" s="31">
        <v>9.5975469191063194</v>
      </c>
      <c r="D97" s="31">
        <v>7.8355835522255184</v>
      </c>
      <c r="E97" s="31">
        <v>13.909765367065962</v>
      </c>
      <c r="F97" s="31">
        <v>39.690970930010018</v>
      </c>
      <c r="G97" s="31">
        <v>55.969620361528726</v>
      </c>
      <c r="H97" s="31">
        <v>387.17567778771883</v>
      </c>
      <c r="I97" s="31">
        <v>-21.891192832456905</v>
      </c>
      <c r="J97" s="31">
        <v>-0.40022081119207309</v>
      </c>
      <c r="K97" s="31">
        <v>2969.932197943971</v>
      </c>
      <c r="L97" s="31">
        <v>27.37890673415605</v>
      </c>
      <c r="M97" s="31">
        <v>37.429348893865473</v>
      </c>
      <c r="N97" s="31">
        <v>9.3416059396023723</v>
      </c>
      <c r="O97" s="31">
        <v>8.0300735329371324</v>
      </c>
      <c r="P97" s="31">
        <v>12.269928133558533</v>
      </c>
      <c r="Q97" s="31">
        <v>12.217286529068197</v>
      </c>
      <c r="R97" s="31">
        <v>34093.805597375147</v>
      </c>
      <c r="S97" s="31">
        <v>34611.278818762694</v>
      </c>
      <c r="T97" s="31">
        <v>34352.542208068917</v>
      </c>
    </row>
    <row r="98" spans="1:21" s="22" customFormat="1">
      <c r="A98" s="18">
        <v>98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</row>
    <row r="99" spans="1:21" s="22" customFormat="1">
      <c r="A99" s="18">
        <v>99</v>
      </c>
      <c r="B99" s="29" t="s">
        <v>47</v>
      </c>
      <c r="C99" s="30">
        <v>1</v>
      </c>
      <c r="D99" s="30">
        <v>0.88856481583889435</v>
      </c>
      <c r="E99" s="30">
        <v>1.2808287401794008E-2</v>
      </c>
      <c r="F99" s="30">
        <v>4.5338074499003421E-2</v>
      </c>
      <c r="G99" s="30">
        <v>1.1674314416214011E-3</v>
      </c>
      <c r="H99" s="30">
        <v>3.4603733153932789E-3</v>
      </c>
      <c r="I99" s="30">
        <v>-3.3246100070779055E-3</v>
      </c>
      <c r="J99" s="30">
        <v>7.6350529466047814E-3</v>
      </c>
      <c r="K99" s="30">
        <v>1.3034766130693087E-3</v>
      </c>
      <c r="L99" s="30">
        <v>1.3243610559499316E-3</v>
      </c>
      <c r="M99" s="30">
        <v>1.5723116839377852E-4</v>
      </c>
      <c r="N99" s="30">
        <v>2.3909959341678251E-3</v>
      </c>
      <c r="O99" s="30">
        <v>5.166871925668256E-4</v>
      </c>
      <c r="P99" s="30">
        <v>3.280572826276671E-2</v>
      </c>
      <c r="Q99" s="30">
        <v>4.8885403364059611E-4</v>
      </c>
      <c r="R99" s="30">
        <v>2.5102050224464745E-3</v>
      </c>
      <c r="S99" s="30">
        <v>2.853035280771347E-3</v>
      </c>
      <c r="T99" s="30">
        <v>5.3632403032178215E-3</v>
      </c>
    </row>
    <row r="100" spans="1:21" s="22" customFormat="1">
      <c r="A100" s="18">
        <v>100</v>
      </c>
      <c r="B100" s="22" t="s">
        <v>31</v>
      </c>
      <c r="C100" s="21">
        <v>33400428.906310316</v>
      </c>
      <c r="D100" s="21">
        <v>29678445.960075282</v>
      </c>
      <c r="E100" s="21">
        <v>427802.29277520505</v>
      </c>
      <c r="F100" s="21">
        <v>1514311.1340530252</v>
      </c>
      <c r="G100" s="21">
        <v>38992.710868867769</v>
      </c>
      <c r="H100" s="21">
        <v>115577.95291009134</v>
      </c>
      <c r="I100" s="21">
        <v>-111043.40018261882</v>
      </c>
      <c r="J100" s="21">
        <v>255014.04313898203</v>
      </c>
      <c r="K100" s="21">
        <v>43536.677945850664</v>
      </c>
      <c r="L100" s="21">
        <v>44234.227295540506</v>
      </c>
      <c r="M100" s="21">
        <v>5251.5884617924585</v>
      </c>
      <c r="N100" s="21">
        <v>79860.289714448591</v>
      </c>
      <c r="O100" s="21">
        <v>17257.573842129521</v>
      </c>
      <c r="P100" s="21">
        <v>1095725.394560281</v>
      </c>
      <c r="Q100" s="21">
        <v>16327.9343961758</v>
      </c>
      <c r="R100" s="21">
        <v>83841.924392496847</v>
      </c>
      <c r="S100" s="21">
        <v>95292.602062615231</v>
      </c>
      <c r="T100" s="21">
        <v>179134.52645511209</v>
      </c>
    </row>
    <row r="101" spans="1:21" s="22" customFormat="1">
      <c r="A101" s="18">
        <v>101</v>
      </c>
      <c r="B101" s="22" t="s">
        <v>32</v>
      </c>
      <c r="C101" s="31">
        <v>0.34778993368663313</v>
      </c>
      <c r="D101" s="31">
        <v>0.52904279798610221</v>
      </c>
      <c r="E101" s="31">
        <v>1.1029742306559176</v>
      </c>
      <c r="F101" s="31">
        <v>9.4883214470332558E-2</v>
      </c>
      <c r="G101" s="31">
        <v>0.13292310498545007</v>
      </c>
      <c r="H101" s="31">
        <v>2.7285053640734146E-2</v>
      </c>
      <c r="I101" s="31">
        <v>-0.79854973442288035</v>
      </c>
      <c r="J101" s="31">
        <v>1.0821552826533418</v>
      </c>
      <c r="K101" s="31">
        <v>4.9102726842944122E-3</v>
      </c>
      <c r="L101" s="31">
        <v>7.2469706572697121E-2</v>
      </c>
      <c r="M101" s="31">
        <v>1.0859583620180506</v>
      </c>
      <c r="N101" s="31">
        <v>8.4678496145105075</v>
      </c>
      <c r="O101" s="31">
        <v>0.33627277045364334</v>
      </c>
      <c r="P101" s="31">
        <v>0.17274646595325249</v>
      </c>
      <c r="Q101" s="31">
        <v>0.31253110559459618</v>
      </c>
      <c r="R101" s="31">
        <v>7.0731190855518031E-2</v>
      </c>
      <c r="S101" s="31">
        <v>6.0958395424000944E-2</v>
      </c>
      <c r="T101" s="31">
        <v>6.5173006787132393E-2</v>
      </c>
    </row>
    <row r="102" spans="1:21" s="22" customFormat="1">
      <c r="A102" s="18">
        <v>102</v>
      </c>
      <c r="B102" s="22" t="s">
        <v>33</v>
      </c>
      <c r="C102" s="32">
        <v>1.45868094552321E-3</v>
      </c>
      <c r="D102" s="32">
        <v>4.5496366382768022E-3</v>
      </c>
      <c r="E102" s="32">
        <v>1.0934501560956232E-2</v>
      </c>
      <c r="F102" s="32">
        <v>2.4834854621524552E-4</v>
      </c>
      <c r="G102" s="32">
        <v>4.2698620001449777E-4</v>
      </c>
      <c r="H102" s="32">
        <v>5.8179845002307614E-5</v>
      </c>
      <c r="I102" s="32">
        <v>-1.5352636864706171E-3</v>
      </c>
      <c r="J102" s="32">
        <v>2.8093599627812479E-3</v>
      </c>
      <c r="K102" s="32">
        <v>8.8548249431899665E-6</v>
      </c>
      <c r="L102" s="32">
        <v>1.8993043174767013E-4</v>
      </c>
      <c r="M102" s="32">
        <v>3.3901199207429025E-3</v>
      </c>
      <c r="N102" s="32">
        <v>1.1607175102663188E-2</v>
      </c>
      <c r="O102" s="32">
        <v>9.4407907495523702E-4</v>
      </c>
      <c r="P102" s="32">
        <v>8.1256576389388707E-4</v>
      </c>
      <c r="Q102" s="32">
        <v>2.2757851530058291E-3</v>
      </c>
      <c r="R102" s="32">
        <v>1.499995069174536E-4</v>
      </c>
      <c r="S102" s="32">
        <v>1.051933282711234E-4</v>
      </c>
      <c r="T102" s="32">
        <v>1.2229042949361078E-4</v>
      </c>
    </row>
    <row r="103" spans="1:21" s="22" customFormat="1">
      <c r="A103" s="18">
        <v>103</v>
      </c>
      <c r="B103" s="22" t="s">
        <v>34</v>
      </c>
      <c r="C103" s="31">
        <v>38.36518382523473</v>
      </c>
      <c r="D103" s="31">
        <v>39.588536251078253</v>
      </c>
      <c r="E103" s="31">
        <v>97.449269424875865</v>
      </c>
      <c r="F103" s="31">
        <v>98.306534977285978</v>
      </c>
      <c r="G103" s="31">
        <v>201.46355200126894</v>
      </c>
      <c r="H103" s="31">
        <v>477.09609268910106</v>
      </c>
      <c r="I103" s="31">
        <v>-14477.627142453563</v>
      </c>
      <c r="J103" s="31">
        <v>27.642050797761527</v>
      </c>
      <c r="K103" s="31">
        <v>270.30854372979201</v>
      </c>
      <c r="L103" s="31">
        <v>13.299527148388608</v>
      </c>
      <c r="M103" s="31">
        <v>187.5567307783021</v>
      </c>
      <c r="N103" s="31">
        <v>30.667578183707317</v>
      </c>
      <c r="O103" s="31">
        <v>31.380154596667047</v>
      </c>
      <c r="P103" s="31">
        <v>12.973496733953331</v>
      </c>
      <c r="Q103" s="31">
        <v>49.995167939568923</v>
      </c>
      <c r="R103" s="31">
        <v>83841.924392496847</v>
      </c>
      <c r="S103" s="31">
        <v>95292.602062615231</v>
      </c>
      <c r="T103" s="31">
        <v>89567.263227556046</v>
      </c>
    </row>
    <row r="104" spans="1:21" s="22" customFormat="1">
      <c r="A104" s="18">
        <v>104</v>
      </c>
      <c r="C104" s="3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31"/>
    </row>
    <row r="105" spans="1:21" s="22" customFormat="1">
      <c r="A105" s="18">
        <v>105</v>
      </c>
      <c r="B105" s="29" t="s">
        <v>48</v>
      </c>
      <c r="C105" s="30">
        <v>1</v>
      </c>
      <c r="D105" s="30">
        <v>0.40968443301090179</v>
      </c>
      <c r="E105" s="30">
        <v>2.4423775301544988E-3</v>
      </c>
      <c r="F105" s="30">
        <v>0.25351586045883895</v>
      </c>
      <c r="G105" s="30">
        <v>3.784556747783279E-3</v>
      </c>
      <c r="H105" s="30">
        <v>7.2090056789112386E-2</v>
      </c>
      <c r="I105" s="30">
        <v>2.5211742219420183E-3</v>
      </c>
      <c r="J105" s="30">
        <v>4.3609164378149009E-3</v>
      </c>
      <c r="K105" s="30">
        <v>0.1377279690869978</v>
      </c>
      <c r="L105" s="30">
        <v>9.7956536591807947E-3</v>
      </c>
      <c r="M105" s="30">
        <v>5.7640519067046246E-5</v>
      </c>
      <c r="N105" s="30">
        <v>3.0554736779304193E-4</v>
      </c>
      <c r="O105" s="30">
        <v>3.9222129263115889E-4</v>
      </c>
      <c r="P105" s="30">
        <v>6.877177860186845E-2</v>
      </c>
      <c r="Q105" s="30">
        <v>2.9813235549362493E-4</v>
      </c>
      <c r="R105" s="30">
        <v>1.5992223387117952E-2</v>
      </c>
      <c r="S105" s="30">
        <v>1.825945853330983E-2</v>
      </c>
      <c r="T105" s="30">
        <v>3.4251681920427782E-2</v>
      </c>
      <c r="U105" s="36"/>
    </row>
    <row r="106" spans="1:21" s="22" customFormat="1">
      <c r="A106" s="18">
        <v>106</v>
      </c>
      <c r="B106" s="22" t="s">
        <v>31</v>
      </c>
      <c r="C106" s="21">
        <v>8310783.7210247638</v>
      </c>
      <c r="D106" s="21">
        <v>3404798.7166242264</v>
      </c>
      <c r="E106" s="21">
        <v>20298.071418204509</v>
      </c>
      <c r="F106" s="21">
        <v>2106915.4861228731</v>
      </c>
      <c r="G106" s="21">
        <v>31452.632610771234</v>
      </c>
      <c r="H106" s="21">
        <v>599124.87041069684</v>
      </c>
      <c r="I106" s="21">
        <v>20952.933681582683</v>
      </c>
      <c r="J106" s="21">
        <v>36242.633340141081</v>
      </c>
      <c r="K106" s="21">
        <v>1144627.3634180021</v>
      </c>
      <c r="L106" s="21">
        <v>81409.55896751539</v>
      </c>
      <c r="M106" s="21">
        <v>479.03788753381883</v>
      </c>
      <c r="N106" s="21">
        <v>2539.3380902563495</v>
      </c>
      <c r="O106" s="21">
        <v>3259.6663338382596</v>
      </c>
      <c r="P106" s="21">
        <v>571547.37807032082</v>
      </c>
      <c r="Q106" s="21">
        <v>2477.7135267471576</v>
      </c>
      <c r="R106" s="21">
        <v>132907.90978864901</v>
      </c>
      <c r="S106" s="21">
        <v>151750.41073335489</v>
      </c>
      <c r="T106" s="21">
        <v>284658.32052200392</v>
      </c>
    </row>
    <row r="107" spans="1:21" s="22" customFormat="1">
      <c r="A107" s="18">
        <v>107</v>
      </c>
      <c r="B107" s="22" t="s">
        <v>32</v>
      </c>
      <c r="C107" s="31">
        <v>8.653801803943513E-2</v>
      </c>
      <c r="D107" s="31">
        <v>6.0693347692312986E-2</v>
      </c>
      <c r="E107" s="31">
        <v>5.2333169046518462E-2</v>
      </c>
      <c r="F107" s="31">
        <v>0.13201442520309797</v>
      </c>
      <c r="G107" s="31">
        <v>0.10721956728400538</v>
      </c>
      <c r="H107" s="31">
        <v>0.14143834368973718</v>
      </c>
      <c r="I107" s="31">
        <v>0.15067946045682293</v>
      </c>
      <c r="J107" s="31">
        <v>0.15379606802644558</v>
      </c>
      <c r="K107" s="31">
        <v>0.12909649384084471</v>
      </c>
      <c r="L107" s="31">
        <v>0.13337470125047959</v>
      </c>
      <c r="M107" s="31">
        <v>9.9058637872255245E-2</v>
      </c>
      <c r="N107" s="31">
        <v>0.26925438344357433</v>
      </c>
      <c r="O107" s="31">
        <v>6.3516287912867064E-2</v>
      </c>
      <c r="P107" s="31">
        <v>9.0107238708396709E-2</v>
      </c>
      <c r="Q107" s="31">
        <v>4.7425628317219373E-2</v>
      </c>
      <c r="R107" s="31">
        <v>0.11212451051887107</v>
      </c>
      <c r="S107" s="31">
        <v>9.7074288486320007E-2</v>
      </c>
      <c r="T107" s="31">
        <v>0.10356484047224183</v>
      </c>
    </row>
    <row r="108" spans="1:21" s="22" customFormat="1">
      <c r="A108" s="18">
        <v>108</v>
      </c>
      <c r="B108" s="22" t="s">
        <v>33</v>
      </c>
      <c r="C108" s="32">
        <v>3.6295287974379744E-4</v>
      </c>
      <c r="D108" s="32">
        <v>5.2194771275928772E-4</v>
      </c>
      <c r="E108" s="32">
        <v>5.1881277252383679E-4</v>
      </c>
      <c r="F108" s="32">
        <v>3.4553625487553254E-4</v>
      </c>
      <c r="G108" s="32">
        <v>3.4441924605062074E-4</v>
      </c>
      <c r="H108" s="32">
        <v>3.0158859211356173E-4</v>
      </c>
      <c r="I108" s="32">
        <v>2.8969104110156889E-4</v>
      </c>
      <c r="J108" s="32">
        <v>3.9926665135089158E-4</v>
      </c>
      <c r="K108" s="32">
        <v>2.3280313075006839E-4</v>
      </c>
      <c r="L108" s="32">
        <v>3.4955177536573437E-4</v>
      </c>
      <c r="M108" s="32">
        <v>3.0923898495364949E-4</v>
      </c>
      <c r="N108" s="32">
        <v>3.6907632020692697E-4</v>
      </c>
      <c r="O108" s="32">
        <v>1.7832070749135008E-4</v>
      </c>
      <c r="P108" s="32">
        <v>4.2384691836920698E-4</v>
      </c>
      <c r="Q108" s="32">
        <v>3.453433557948123E-4</v>
      </c>
      <c r="R108" s="32">
        <v>2.3778224412404912E-4</v>
      </c>
      <c r="S108" s="32">
        <v>1.6751699949448849E-4</v>
      </c>
      <c r="T108" s="32">
        <v>1.9432874814498028E-4</v>
      </c>
    </row>
    <row r="109" spans="1:21" s="22" customFormat="1">
      <c r="A109" s="18">
        <v>109</v>
      </c>
      <c r="B109" s="22" t="s">
        <v>34</v>
      </c>
      <c r="C109" s="31">
        <v>9.5461272693011523</v>
      </c>
      <c r="D109" s="31">
        <v>4.541713457706968</v>
      </c>
      <c r="E109" s="31">
        <v>4.6237064733951048</v>
      </c>
      <c r="F109" s="31">
        <v>136.77741401554741</v>
      </c>
      <c r="G109" s="31">
        <v>162.50624653583907</v>
      </c>
      <c r="H109" s="31">
        <v>2473.1371988234118</v>
      </c>
      <c r="I109" s="31">
        <v>2731.803609072058</v>
      </c>
      <c r="J109" s="31">
        <v>3.9284923273297361</v>
      </c>
      <c r="K109" s="31">
        <v>7106.7102571219411</v>
      </c>
      <c r="L109" s="31">
        <v>24.476716466480873</v>
      </c>
      <c r="M109" s="31">
        <v>17.108495983350672</v>
      </c>
      <c r="N109" s="31">
        <v>0.97514483977276578</v>
      </c>
      <c r="O109" s="31">
        <v>5.927185039167326</v>
      </c>
      <c r="P109" s="31">
        <v>6.7671773233571475</v>
      </c>
      <c r="Q109" s="31">
        <v>7.586612052096342</v>
      </c>
      <c r="R109" s="31">
        <v>132907.90978864901</v>
      </c>
      <c r="S109" s="31">
        <v>151750.41073335489</v>
      </c>
      <c r="T109" s="31">
        <v>142329.16026100196</v>
      </c>
    </row>
    <row r="110" spans="1:21" s="22" customFormat="1"/>
    <row r="111" spans="1:21" s="22" customFormat="1">
      <c r="B111" s="1" t="s">
        <v>49</v>
      </c>
      <c r="C111" s="37">
        <f>C34+C52+C70+C76+C82</f>
        <v>1102799668.4174464</v>
      </c>
      <c r="D111" s="37">
        <f t="shared" ref="D111:T111" si="0">D34+D52+D70+D76+D82</f>
        <v>471765838.83808202</v>
      </c>
      <c r="E111" s="37">
        <f t="shared" si="0"/>
        <v>2970528.0276481234</v>
      </c>
      <c r="F111" s="37">
        <f t="shared" si="0"/>
        <v>281384237.4642905</v>
      </c>
      <c r="G111" s="37">
        <f t="shared" si="0"/>
        <v>4224945.7821273981</v>
      </c>
      <c r="H111" s="37">
        <f t="shared" si="0"/>
        <v>77740785.803335488</v>
      </c>
      <c r="I111" s="37">
        <f t="shared" si="0"/>
        <v>2690946.0425804895</v>
      </c>
      <c r="J111" s="37">
        <f t="shared" si="0"/>
        <v>5743960.3477347353</v>
      </c>
      <c r="K111" s="37">
        <f t="shared" si="0"/>
        <v>136731237.80895704</v>
      </c>
      <c r="L111" s="37">
        <f t="shared" si="0"/>
        <v>10689294.481172858</v>
      </c>
      <c r="M111" s="37">
        <f t="shared" si="0"/>
        <v>69203.903204568254</v>
      </c>
      <c r="N111" s="37">
        <f t="shared" si="0"/>
        <v>244436.81462312798</v>
      </c>
      <c r="O111" s="37">
        <f t="shared" si="0"/>
        <v>298975.3763307709</v>
      </c>
      <c r="P111" s="37">
        <f t="shared" si="0"/>
        <v>76309978.778431877</v>
      </c>
      <c r="Q111" s="37">
        <f t="shared" si="0"/>
        <v>324157.3485722504</v>
      </c>
      <c r="R111" s="37">
        <f t="shared" si="0"/>
        <v>16204120.285929278</v>
      </c>
      <c r="S111" s="37">
        <f t="shared" si="0"/>
        <v>15407021.314441349</v>
      </c>
      <c r="T111" s="37">
        <f t="shared" si="0"/>
        <v>31611141.600370623</v>
      </c>
    </row>
    <row r="112" spans="1:21">
      <c r="B112" s="1" t="s">
        <v>50</v>
      </c>
      <c r="C112" s="37">
        <f>C40+C58</f>
        <v>739544722.78141212</v>
      </c>
      <c r="D112" s="37">
        <f t="shared" ref="D112:T112" si="1">D40+D58</f>
        <v>214363882.51125661</v>
      </c>
      <c r="E112" s="37">
        <f t="shared" si="1"/>
        <v>931479.92539328628</v>
      </c>
      <c r="F112" s="37">
        <f t="shared" si="1"/>
        <v>199355966.77839965</v>
      </c>
      <c r="G112" s="37">
        <f t="shared" si="1"/>
        <v>2866557.6385531984</v>
      </c>
      <c r="H112" s="37">
        <f t="shared" si="1"/>
        <v>64219579.217499465</v>
      </c>
      <c r="I112" s="37">
        <f t="shared" si="1"/>
        <v>2323261.5573755172</v>
      </c>
      <c r="J112" s="37">
        <f t="shared" si="1"/>
        <v>2949635.6042778147</v>
      </c>
      <c r="K112" s="37">
        <f t="shared" si="1"/>
        <v>153954915.88427526</v>
      </c>
      <c r="L112" s="37">
        <f t="shared" si="1"/>
        <v>7624681.4990419885</v>
      </c>
      <c r="M112" s="37">
        <f t="shared" si="1"/>
        <v>45936.363654853587</v>
      </c>
      <c r="N112" s="37">
        <f t="shared" si="1"/>
        <v>223659.95762641521</v>
      </c>
      <c r="O112" s="37">
        <f t="shared" si="1"/>
        <v>591833.72326171305</v>
      </c>
      <c r="P112" s="37">
        <f t="shared" si="1"/>
        <v>44123306.515882313</v>
      </c>
      <c r="Q112" s="37">
        <f t="shared" si="1"/>
        <v>176152.21117228939</v>
      </c>
      <c r="R112" s="37">
        <f t="shared" si="1"/>
        <v>17529220.408081386</v>
      </c>
      <c r="S112" s="37">
        <f t="shared" si="1"/>
        <v>28264652.985678703</v>
      </c>
      <c r="T112" s="37">
        <f t="shared" si="1"/>
        <v>45793873.393760085</v>
      </c>
    </row>
    <row r="113" spans="2:20">
      <c r="B113" s="1" t="s">
        <v>51</v>
      </c>
      <c r="C113" s="37">
        <f t="shared" ref="C113:T113" si="2">C22-SUM(C111:C112)</f>
        <v>81819769.763395786</v>
      </c>
      <c r="D113" s="37">
        <f t="shared" si="2"/>
        <v>63131005.709795356</v>
      </c>
      <c r="E113" s="37">
        <f t="shared" si="2"/>
        <v>683109.64623921132</v>
      </c>
      <c r="F113" s="37">
        <f t="shared" si="2"/>
        <v>7276888.3451990485</v>
      </c>
      <c r="G113" s="37">
        <f t="shared" si="2"/>
        <v>133672.52086553723</v>
      </c>
      <c r="H113" s="37">
        <f t="shared" si="2"/>
        <v>1293890.4019697607</v>
      </c>
      <c r="I113" s="37">
        <f t="shared" si="2"/>
        <v>-73689.629027981311</v>
      </c>
      <c r="J113" s="37">
        <f t="shared" si="2"/>
        <v>484296.37076854333</v>
      </c>
      <c r="K113" s="37">
        <f t="shared" si="2"/>
        <v>1659152.0576525927</v>
      </c>
      <c r="L113" s="37">
        <f t="shared" si="2"/>
        <v>282012.93254664168</v>
      </c>
      <c r="M113" s="37">
        <f t="shared" si="2"/>
        <v>8307.567807514366</v>
      </c>
      <c r="N113" s="37">
        <f t="shared" si="2"/>
        <v>184366.40765115165</v>
      </c>
      <c r="O113" s="37">
        <f t="shared" si="2"/>
        <v>42599.141113681719</v>
      </c>
      <c r="P113" s="37">
        <f t="shared" si="2"/>
        <v>6126646.5902636945</v>
      </c>
      <c r="Q113" s="37">
        <f t="shared" si="2"/>
        <v>40504.952600541525</v>
      </c>
      <c r="R113" s="37">
        <f t="shared" si="2"/>
        <v>257177.06007453054</v>
      </c>
      <c r="S113" s="37">
        <f t="shared" si="2"/>
        <v>289829.68781038374</v>
      </c>
      <c r="T113" s="37">
        <f t="shared" si="2"/>
        <v>547006.74788492918</v>
      </c>
    </row>
    <row r="114" spans="2:20">
      <c r="B114" s="1" t="s">
        <v>52</v>
      </c>
      <c r="C114" s="37">
        <f t="shared" ref="C114:T114" si="3">SUM(C111:C113)</f>
        <v>1924164160.9622543</v>
      </c>
      <c r="D114" s="37">
        <f t="shared" si="3"/>
        <v>749260727.05913401</v>
      </c>
      <c r="E114" s="37">
        <f t="shared" si="3"/>
        <v>4585117.5992806209</v>
      </c>
      <c r="F114" s="37">
        <f t="shared" si="3"/>
        <v>488017092.58788919</v>
      </c>
      <c r="G114" s="37">
        <f t="shared" si="3"/>
        <v>7225175.9415461337</v>
      </c>
      <c r="H114" s="37">
        <f t="shared" si="3"/>
        <v>143254255.42280471</v>
      </c>
      <c r="I114" s="37">
        <f t="shared" si="3"/>
        <v>4940517.9709280254</v>
      </c>
      <c r="J114" s="37">
        <f t="shared" si="3"/>
        <v>9177892.3227810934</v>
      </c>
      <c r="K114" s="37">
        <f t="shared" si="3"/>
        <v>292345305.75088489</v>
      </c>
      <c r="L114" s="37">
        <f t="shared" si="3"/>
        <v>18595988.912761487</v>
      </c>
      <c r="M114" s="37">
        <f t="shared" si="3"/>
        <v>123447.83466693621</v>
      </c>
      <c r="N114" s="37">
        <f t="shared" si="3"/>
        <v>652463.17990069487</v>
      </c>
      <c r="O114" s="37">
        <f t="shared" si="3"/>
        <v>933408.24070616567</v>
      </c>
      <c r="P114" s="37">
        <f t="shared" si="3"/>
        <v>126559931.88457789</v>
      </c>
      <c r="Q114" s="37">
        <f t="shared" si="3"/>
        <v>540814.51234508131</v>
      </c>
      <c r="R114" s="37">
        <f t="shared" si="3"/>
        <v>33990517.754085191</v>
      </c>
      <c r="S114" s="37">
        <f t="shared" si="3"/>
        <v>43961503.987930439</v>
      </c>
      <c r="T114" s="37">
        <f t="shared" si="3"/>
        <v>77952021.74201563</v>
      </c>
    </row>
    <row r="116" spans="2:20">
      <c r="B116" s="1" t="s">
        <v>53</v>
      </c>
      <c r="C116" s="38">
        <f t="shared" ref="C116:T119" si="4">C111/C$114</f>
        <v>0.57313179966201422</v>
      </c>
      <c r="D116" s="38">
        <f t="shared" si="4"/>
        <v>0.62964175459959582</v>
      </c>
      <c r="E116" s="38">
        <f t="shared" si="4"/>
        <v>0.647862996603224</v>
      </c>
      <c r="F116" s="38">
        <f t="shared" si="4"/>
        <v>0.57658684857152775</v>
      </c>
      <c r="G116" s="38">
        <f t="shared" si="4"/>
        <v>0.58475334252182809</v>
      </c>
      <c r="H116" s="38">
        <f t="shared" si="4"/>
        <v>0.54267697370587076</v>
      </c>
      <c r="I116" s="38">
        <f t="shared" si="4"/>
        <v>0.54466880971086173</v>
      </c>
      <c r="J116" s="38">
        <f t="shared" si="4"/>
        <v>0.6258474326918444</v>
      </c>
      <c r="K116" s="38">
        <f t="shared" si="4"/>
        <v>0.46770457783737879</v>
      </c>
      <c r="L116" s="38">
        <f t="shared" si="4"/>
        <v>0.5748172109221541</v>
      </c>
      <c r="M116" s="38">
        <f t="shared" si="4"/>
        <v>0.56059228087135948</v>
      </c>
      <c r="N116" s="38">
        <f t="shared" si="4"/>
        <v>0.37463694834140887</v>
      </c>
      <c r="O116" s="38">
        <f t="shared" si="4"/>
        <v>0.32030505334362858</v>
      </c>
      <c r="P116" s="38">
        <f t="shared" si="4"/>
        <v>0.60295527693572282</v>
      </c>
      <c r="Q116" s="38">
        <f t="shared" si="4"/>
        <v>0.59938729670296464</v>
      </c>
      <c r="R116" s="38">
        <f t="shared" si="4"/>
        <v>0.47672472667709709</v>
      </c>
      <c r="S116" s="38">
        <f t="shared" si="4"/>
        <v>0.35046620149008828</v>
      </c>
      <c r="T116" s="38">
        <f t="shared" si="4"/>
        <v>0.40552048418947451</v>
      </c>
    </row>
    <row r="117" spans="2:20">
      <c r="B117" s="1" t="s">
        <v>54</v>
      </c>
      <c r="C117" s="38">
        <f t="shared" si="4"/>
        <v>0.38434596059183102</v>
      </c>
      <c r="D117" s="38">
        <f t="shared" si="4"/>
        <v>0.2861005185106123</v>
      </c>
      <c r="E117" s="38">
        <f t="shared" si="4"/>
        <v>0.20315289743919113</v>
      </c>
      <c r="F117" s="38">
        <f t="shared" si="4"/>
        <v>0.40850201725771879</v>
      </c>
      <c r="G117" s="38">
        <f t="shared" si="4"/>
        <v>0.39674572103773248</v>
      </c>
      <c r="H117" s="38">
        <f t="shared" si="4"/>
        <v>0.44829090087383416</v>
      </c>
      <c r="I117" s="38">
        <f t="shared" si="4"/>
        <v>0.47024655533013199</v>
      </c>
      <c r="J117" s="38">
        <f t="shared" si="4"/>
        <v>0.32138485618929263</v>
      </c>
      <c r="K117" s="38">
        <f t="shared" si="4"/>
        <v>0.52662010593549358</v>
      </c>
      <c r="L117" s="38">
        <f t="shared" si="4"/>
        <v>0.41001753307185268</v>
      </c>
      <c r="M117" s="38">
        <f t="shared" si="4"/>
        <v>0.37211153827679899</v>
      </c>
      <c r="N117" s="38">
        <f t="shared" si="4"/>
        <v>0.34279322499157167</v>
      </c>
      <c r="O117" s="38">
        <f t="shared" si="4"/>
        <v>0.63405667258086773</v>
      </c>
      <c r="P117" s="38">
        <f t="shared" si="4"/>
        <v>0.34863566895818637</v>
      </c>
      <c r="Q117" s="38">
        <f t="shared" si="4"/>
        <v>0.32571650196378366</v>
      </c>
      <c r="R117" s="38">
        <f t="shared" si="4"/>
        <v>0.51570913202622859</v>
      </c>
      <c r="S117" s="38">
        <f t="shared" si="4"/>
        <v>0.64294099204246324</v>
      </c>
      <c r="T117" s="38">
        <f t="shared" si="4"/>
        <v>0.58746229245106918</v>
      </c>
    </row>
    <row r="118" spans="2:20">
      <c r="B118" s="1" t="s">
        <v>55</v>
      </c>
      <c r="C118" s="38">
        <f t="shared" si="4"/>
        <v>4.2522239746154808E-2</v>
      </c>
      <c r="D118" s="38">
        <f t="shared" si="4"/>
        <v>8.4257726889791815E-2</v>
      </c>
      <c r="E118" s="38">
        <f t="shared" si="4"/>
        <v>0.14898410595758491</v>
      </c>
      <c r="F118" s="38">
        <f t="shared" si="4"/>
        <v>1.4911134170753499E-2</v>
      </c>
      <c r="G118" s="38">
        <f t="shared" si="4"/>
        <v>1.8500936440439444E-2</v>
      </c>
      <c r="H118" s="38">
        <f t="shared" si="4"/>
        <v>9.0321254202950924E-3</v>
      </c>
      <c r="I118" s="38">
        <f t="shared" si="4"/>
        <v>-1.4915365040993764E-2</v>
      </c>
      <c r="J118" s="38">
        <f t="shared" si="4"/>
        <v>5.2767711118863005E-2</v>
      </c>
      <c r="K118" s="38">
        <f t="shared" si="4"/>
        <v>5.6753162271276549E-3</v>
      </c>
      <c r="L118" s="38">
        <f t="shared" si="4"/>
        <v>1.5165256005993338E-2</v>
      </c>
      <c r="M118" s="38">
        <f t="shared" si="4"/>
        <v>6.7296180851841483E-2</v>
      </c>
      <c r="N118" s="38">
        <f t="shared" si="4"/>
        <v>0.28256982666701941</v>
      </c>
      <c r="O118" s="38">
        <f t="shared" si="4"/>
        <v>4.56382740755037E-2</v>
      </c>
      <c r="P118" s="38">
        <f t="shared" si="4"/>
        <v>4.8409054106090782E-2</v>
      </c>
      <c r="Q118" s="38">
        <f t="shared" si="4"/>
        <v>7.4896201333251658E-2</v>
      </c>
      <c r="R118" s="38">
        <f t="shared" si="4"/>
        <v>7.5661412966744647E-3</v>
      </c>
      <c r="S118" s="38">
        <f t="shared" si="4"/>
        <v>6.5928064674483384E-3</v>
      </c>
      <c r="T118" s="38">
        <f t="shared" si="4"/>
        <v>7.0172233594564502E-3</v>
      </c>
    </row>
    <row r="119" spans="2:20">
      <c r="B119" s="1" t="s">
        <v>52</v>
      </c>
      <c r="C119" s="38">
        <f t="shared" si="4"/>
        <v>1</v>
      </c>
      <c r="D119" s="38">
        <f t="shared" si="4"/>
        <v>1</v>
      </c>
      <c r="E119" s="38">
        <f t="shared" si="4"/>
        <v>1</v>
      </c>
      <c r="F119" s="38">
        <f t="shared" si="4"/>
        <v>1</v>
      </c>
      <c r="G119" s="38">
        <f t="shared" si="4"/>
        <v>1</v>
      </c>
      <c r="H119" s="38">
        <f t="shared" si="4"/>
        <v>1</v>
      </c>
      <c r="I119" s="38">
        <f t="shared" si="4"/>
        <v>1</v>
      </c>
      <c r="J119" s="38">
        <f t="shared" si="4"/>
        <v>1</v>
      </c>
      <c r="K119" s="38">
        <f t="shared" si="4"/>
        <v>1</v>
      </c>
      <c r="L119" s="38">
        <f t="shared" si="4"/>
        <v>1</v>
      </c>
      <c r="M119" s="38">
        <f t="shared" si="4"/>
        <v>1</v>
      </c>
      <c r="N119" s="38">
        <f t="shared" si="4"/>
        <v>1</v>
      </c>
      <c r="O119" s="38">
        <f t="shared" si="4"/>
        <v>1</v>
      </c>
      <c r="P119" s="38">
        <f t="shared" si="4"/>
        <v>1</v>
      </c>
      <c r="Q119" s="38">
        <f t="shared" si="4"/>
        <v>1</v>
      </c>
      <c r="R119" s="38">
        <f t="shared" si="4"/>
        <v>1</v>
      </c>
      <c r="S119" s="38">
        <f t="shared" si="4"/>
        <v>1</v>
      </c>
      <c r="T119" s="38">
        <f t="shared" si="4"/>
        <v>1</v>
      </c>
    </row>
    <row r="121" spans="2:20">
      <c r="F121" s="1" t="s">
        <v>56</v>
      </c>
      <c r="P121" s="1" t="s">
        <v>57</v>
      </c>
    </row>
    <row r="122" spans="2:20">
      <c r="F122" s="38">
        <f>SUM(F111:G111)/SUM(F$114:G$114)</f>
        <v>0.57670599097791331</v>
      </c>
      <c r="P122" s="38">
        <f>SUM(P111:Q111)/SUM(P$114:Q$114)</f>
        <v>0.60294009515635227</v>
      </c>
    </row>
    <row r="123" spans="2:20">
      <c r="F123" s="38">
        <f>SUM(F112:G112)/SUM(F$114:G$114)</f>
        <v>0.40833050259912035</v>
      </c>
      <c r="P123" s="38">
        <f>SUM(P112:Q112)/SUM(P$114:Q$114)</f>
        <v>0.34853814775179848</v>
      </c>
    </row>
    <row r="124" spans="2:20">
      <c r="F124" s="38">
        <f>SUM(F113:G113)/SUM(F$114:G$114)</f>
        <v>1.4963506422966257E-2</v>
      </c>
      <c r="P124" s="38">
        <f>SUM(P113:Q113)/SUM(P$114:Q$114)</f>
        <v>4.8521757091849298E-2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5</vt:lpstr>
      <vt:lpstr>ACOS - Unit Costs</vt:lpstr>
      <vt:lpstr>ACOS - NEM Breakout -Unit Costs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2016-11-09T19:08:29Z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