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Websites\Pscweb\utilities\electric\14docs\1403566\"/>
    </mc:Choice>
  </mc:AlternateContent>
  <bookViews>
    <workbookView xWindow="120" yWindow="15" windowWidth="18960" windowHeight="11325"/>
  </bookViews>
  <sheets>
    <sheet name="Table 1" sheetId="1" r:id="rId1"/>
    <sheet name="Sheet1" sheetId="2" r:id="rId2"/>
    <sheet name="Sheet2" sheetId="3" r:id="rId3"/>
    <sheet name="Sheet3" sheetId="4" r:id="rId4"/>
  </sheets>
  <definedNames>
    <definedName name="_xlnm.Print_Area" localSheetId="0">'Table 1'!$A$1:$K$87</definedName>
  </definedNames>
  <calcPr calcId="152511" calcMode="manual"/>
</workbook>
</file>

<file path=xl/calcChain.xml><?xml version="1.0" encoding="utf-8"?>
<calcChain xmlns="http://schemas.openxmlformats.org/spreadsheetml/2006/main">
  <c r="E78" i="1" l="1"/>
  <c r="D82" i="1" l="1"/>
  <c r="C82" i="1"/>
  <c r="D77" i="1"/>
  <c r="D76" i="1"/>
  <c r="C77" i="1"/>
  <c r="F77" i="1" s="1"/>
  <c r="C76" i="1"/>
  <c r="K58" i="1"/>
  <c r="K57" i="1"/>
  <c r="K53" i="1"/>
  <c r="K52" i="1"/>
  <c r="K51" i="1"/>
  <c r="K50" i="1"/>
  <c r="K49" i="1"/>
  <c r="K48" i="1"/>
  <c r="K47" i="1"/>
  <c r="K46" i="1"/>
  <c r="K45" i="1"/>
  <c r="K44" i="1"/>
  <c r="K43" i="1"/>
  <c r="K42" i="1"/>
  <c r="K40" i="1"/>
  <c r="K39" i="1"/>
  <c r="K36" i="1"/>
  <c r="K33" i="1"/>
  <c r="K31" i="1"/>
  <c r="K30" i="1"/>
  <c r="K29" i="1"/>
  <c r="K28" i="1"/>
  <c r="K27" i="1"/>
  <c r="K26" i="1"/>
  <c r="K25" i="1"/>
  <c r="K23" i="1"/>
  <c r="D78" i="1" l="1"/>
  <c r="F76" i="1"/>
  <c r="F78" i="1" s="1"/>
  <c r="C78" i="1"/>
  <c r="F82" i="1"/>
  <c r="I74" i="1" l="1"/>
  <c r="H74" i="1"/>
  <c r="K74" i="1" l="1"/>
  <c r="D74" i="1"/>
  <c r="C74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6" i="1"/>
  <c r="F55" i="1"/>
  <c r="F54" i="1"/>
  <c r="F48" i="1"/>
  <c r="F47" i="1"/>
  <c r="F46" i="1"/>
  <c r="F45" i="1"/>
  <c r="F44" i="1"/>
  <c r="F43" i="1"/>
  <c r="F42" i="1"/>
  <c r="F41" i="1"/>
  <c r="F40" i="1"/>
  <c r="F39" i="1"/>
  <c r="F38" i="1"/>
  <c r="F36" i="1"/>
  <c r="F35" i="1"/>
  <c r="F34" i="1"/>
  <c r="F33" i="1"/>
  <c r="F32" i="1"/>
  <c r="F31" i="1"/>
  <c r="F29" i="1"/>
  <c r="F28" i="1"/>
  <c r="F24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C81" i="1" l="1"/>
  <c r="C84" i="1" s="1"/>
  <c r="C79" i="1"/>
  <c r="D81" i="1"/>
  <c r="D84" i="1" s="1"/>
  <c r="D79" i="1"/>
  <c r="F74" i="1"/>
  <c r="F81" i="1" l="1"/>
  <c r="F84" i="1" s="1"/>
  <c r="F79" i="1"/>
</calcChain>
</file>

<file path=xl/sharedStrings.xml><?xml version="1.0" encoding="utf-8"?>
<sst xmlns="http://schemas.openxmlformats.org/spreadsheetml/2006/main" count="145" uniqueCount="96">
  <si>
    <r>
      <rPr>
        <sz val="10"/>
        <rFont val="Times New Roman"/>
        <family val="1"/>
      </rPr>
      <t>BNSF Railway Company</t>
    </r>
  </si>
  <si>
    <r>
      <rPr>
        <sz val="10"/>
        <rFont val="Times New Roman"/>
        <family val="1"/>
      </rPr>
      <t>National Indemnity Company</t>
    </r>
  </si>
  <si>
    <r>
      <rPr>
        <sz val="10"/>
        <rFont val="Times New Roman"/>
        <family val="1"/>
      </rPr>
      <t>Marmon/Keystone Corporation</t>
    </r>
  </si>
  <si>
    <r>
      <rPr>
        <sz val="10"/>
        <rFont val="Times New Roman"/>
        <family val="1"/>
      </rPr>
      <t>Wells Fargo Home Equity</t>
    </r>
  </si>
  <si>
    <r>
      <rPr>
        <sz val="10"/>
        <rFont val="Times New Roman"/>
        <family val="1"/>
      </rPr>
      <t>Wells Fargo Securities, LLC</t>
    </r>
  </si>
  <si>
    <t xml:space="preserve">International Business Machines Corporation                </t>
  </si>
  <si>
    <t xml:space="preserve">Affiliate        </t>
  </si>
  <si>
    <t>December 31, 2013 Affiliated Interest Report</t>
  </si>
  <si>
    <t>American Express Travel Related Services Company Inc</t>
  </si>
  <si>
    <t>HomeServices of America Inc.</t>
  </si>
  <si>
    <t xml:space="preserve"> Iowa Realty Co., Inc.                                          </t>
  </si>
  <si>
    <t xml:space="preserve">Kern River Gas Transmission Company               </t>
  </si>
  <si>
    <t>MidAmerican Energy Holdings Company Insurance Services Ltd.</t>
  </si>
  <si>
    <t xml:space="preserve">Northern Natural Gas Company                            </t>
  </si>
  <si>
    <t xml:space="preserve">Northern Powergrid Holdings Company (formerly CE Electriic UK Funding Company         </t>
  </si>
  <si>
    <t xml:space="preserve">CalEnergy Philippines                                              </t>
  </si>
  <si>
    <t xml:space="preserve">Bishop Hill Interconnection LLC                                </t>
  </si>
  <si>
    <t>Affiliate</t>
  </si>
  <si>
    <t>MidAmerican Energy Holdings Company</t>
  </si>
  <si>
    <t>MidAmerican Funding, LLC</t>
  </si>
  <si>
    <t>MHC inc.</t>
  </si>
  <si>
    <t>MidAmerican Energy Company</t>
  </si>
  <si>
    <t>Midwest Capital Group, Inc.</t>
  </si>
  <si>
    <t>MEC Construction Services Co.</t>
  </si>
  <si>
    <t>CE Electric UK Funding Company)</t>
  </si>
  <si>
    <t xml:space="preserve">  CalEnergy Generation Operating Company         </t>
  </si>
  <si>
    <t xml:space="preserve">Affiliate  </t>
  </si>
  <si>
    <t xml:space="preserve">Cordova Energy Company LLC                                                    </t>
  </si>
  <si>
    <t xml:space="preserve">Pinyon Pines Wind I, LLC </t>
  </si>
  <si>
    <t xml:space="preserve">Pinyon Pines Wind II, LLC </t>
  </si>
  <si>
    <r>
      <rPr>
        <sz val="10"/>
        <rFont val="Times New Roman"/>
        <family val="1"/>
      </rPr>
      <t>Solar</t>
    </r>
    <r>
      <rPr>
        <sz val="10"/>
        <rFont val="Arial"/>
        <family val="2"/>
      </rPr>
      <t xml:space="preserve"> Star California XIX, LLC </t>
    </r>
  </si>
  <si>
    <t xml:space="preserve">Solar Star California XX, LLC </t>
  </si>
  <si>
    <r>
      <rPr>
        <sz val="10"/>
        <rFont val="Times New Roman"/>
        <family val="1"/>
      </rPr>
      <t>Topaz</t>
    </r>
    <r>
      <rPr>
        <sz val="10"/>
        <rFont val="Arial"/>
        <family val="2"/>
      </rPr>
      <t xml:space="preserve"> Solar Farms, LLC  </t>
    </r>
  </si>
  <si>
    <t> MidAmerican Transmission,  LLC </t>
  </si>
  <si>
    <t>Electric Transmission  America, LLC</t>
  </si>
  <si>
    <t>Electric Transmission Texas, LLC</t>
  </si>
  <si>
    <t xml:space="preserve">MidAmerican Central California Transco LLC </t>
  </si>
  <si>
    <t>Midwest Power Transmission Iowa, LLC                                        ,</t>
  </si>
  <si>
    <t>Midwest Power Transmission Illinois, LLC</t>
  </si>
  <si>
    <t>MEHC Canada, LLC</t>
  </si>
  <si>
    <t>MEHC Canada, Transmission GP Corporation</t>
  </si>
  <si>
    <t xml:space="preserve">Metalogic Inspection Services Inc. </t>
  </si>
  <si>
    <t> MEHC Investment, Inc.  </t>
  </si>
  <si>
    <t>M&amp;M Ranch Acquisition Company, LLC</t>
  </si>
  <si>
    <t>  Racom Corporation                                                  </t>
  </si>
  <si>
    <r>
      <rPr>
        <sz val="10"/>
        <rFont val="Times New Roman"/>
        <family val="1"/>
      </rPr>
      <t>PPW Holdings LLC</t>
    </r>
  </si>
  <si>
    <t>   PacifiCorp  Foundation                                              </t>
  </si>
  <si>
    <r>
      <rPr>
        <sz val="10"/>
        <rFont val="Times New Roman"/>
        <family val="1"/>
      </rPr>
      <t>Energy West Mining Company</t>
    </r>
  </si>
  <si>
    <r>
      <rPr>
        <sz val="10"/>
        <rFont val="Times New Roman"/>
        <family val="1"/>
      </rPr>
      <t>Interwest Mining Company        </t>
    </r>
  </si>
  <si>
    <t> Fossil Rock Fuels, LLC                                            </t>
  </si>
  <si>
    <r>
      <rPr>
        <sz val="10"/>
        <rFont val="Times New Roman"/>
        <family val="1"/>
      </rPr>
      <t>Pacific Minerals, Inc. (Umbrella Loan Agreement)</t>
    </r>
  </si>
  <si>
    <t>Bridger Coal Company</t>
  </si>
  <si>
    <r>
      <rPr>
        <sz val="10"/>
        <rFont val="Times New Roman"/>
        <family val="1"/>
      </rPr>
      <t>Trapper Mining Inc.</t>
    </r>
  </si>
  <si>
    <r>
      <rPr>
        <sz val="10"/>
        <rFont val="Times New Roman"/>
        <family val="1"/>
      </rPr>
      <t>Huntington Cleveland Irrigation Company</t>
    </r>
  </si>
  <si>
    <r>
      <rPr>
        <sz val="10"/>
        <rFont val="Times New Roman"/>
        <family val="1"/>
      </rPr>
      <t xml:space="preserve">Ferron Canal </t>
    </r>
    <r>
      <rPr>
        <sz val="9"/>
        <rFont val="Arial"/>
        <family val="2"/>
      </rPr>
      <t>&amp;</t>
    </r>
    <r>
      <rPr>
        <sz val="9"/>
        <rFont val="Times New Roman"/>
        <family val="1"/>
      </rPr>
      <t xml:space="preserve"> </t>
    </r>
    <r>
      <rPr>
        <sz val="10"/>
        <rFont val="Times New Roman"/>
        <family val="1"/>
      </rPr>
      <t>Reservoir Company</t>
    </r>
  </si>
  <si>
    <r>
      <rPr>
        <sz val="10"/>
        <rFont val="Times New Roman"/>
        <family val="1"/>
      </rPr>
      <t xml:space="preserve">Cottonwood Creek Consolidated Irrigation
</t>
    </r>
    <r>
      <rPr>
        <sz val="10"/>
        <rFont val="Times New Roman"/>
        <family val="1"/>
      </rPr>
      <t>Company</t>
    </r>
  </si>
  <si>
    <t xml:space="preserve">PacifiCorp Received </t>
  </si>
  <si>
    <t>Services</t>
  </si>
  <si>
    <t>PacifiCorp Provided</t>
  </si>
  <si>
    <t>Graver  Water LLC</t>
  </si>
  <si>
    <t>Graver Technologies, LLC</t>
  </si>
  <si>
    <t>U.S. Bancorp</t>
  </si>
  <si>
    <t>Moody's Investors Service</t>
  </si>
  <si>
    <t>DirectTV</t>
  </si>
  <si>
    <t>Forney Corporation</t>
  </si>
  <si>
    <t>Nevada Power Company</t>
  </si>
  <si>
    <t>Sierra Pacific Power Company</t>
  </si>
  <si>
    <t>MidAmerican Renewables, LLC</t>
  </si>
  <si>
    <t>Total PacifiCorp</t>
  </si>
  <si>
    <t>Received  and Provided</t>
  </si>
  <si>
    <t xml:space="preserve">Received </t>
  </si>
  <si>
    <t>IASA</t>
  </si>
  <si>
    <t xml:space="preserve"> Provided</t>
  </si>
  <si>
    <t>Non IASA</t>
  </si>
  <si>
    <t>Total IASA</t>
  </si>
  <si>
    <t xml:space="preserve">Total Coal Mining Services </t>
  </si>
  <si>
    <t>Total Affiliate Transaction less coal and water</t>
  </si>
  <si>
    <t>Total BNSF Services</t>
  </si>
  <si>
    <t>Total Less BNSF</t>
  </si>
  <si>
    <t xml:space="preserve">Total  Water Assessments </t>
  </si>
  <si>
    <t>Marmon Utility LLC (a Marmon Holdings, Inc. Co)</t>
  </si>
  <si>
    <t>The Kerite Company (a Marmon Holdings, Inc. Co)</t>
  </si>
  <si>
    <t>The  Hartford Steam Boiler Inspect and Insur Co.</t>
  </si>
  <si>
    <t>American Express Travel Related Services Co. Inc</t>
  </si>
  <si>
    <t>MidAmerican Energy Holdings Co. Insur Ser Ltd.</t>
  </si>
  <si>
    <t>(Formerly CE Electrick UK Funding Co.)</t>
  </si>
  <si>
    <t xml:space="preserve">Northern Powergrid Holdings Co.          </t>
  </si>
  <si>
    <t>Interest</t>
  </si>
  <si>
    <t>non prof</t>
  </si>
  <si>
    <t>Owner</t>
  </si>
  <si>
    <t>Total Coal Mining Services and Water Assessments</t>
  </si>
  <si>
    <t>Coal and Water as percentage of the total</t>
  </si>
  <si>
    <t>Total Affiliate Services by Category</t>
  </si>
  <si>
    <t>Racom Corporation                                                  </t>
  </si>
  <si>
    <t>PacifiCorp  Foundation                                              </t>
  </si>
  <si>
    <t>PacifiCorp Affiliated Interest Worksheet Summary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</si>
</sst>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</numFmts>
  <fonts count="10" x14ac:knownFonts="1">
    <font>
      <sz val="10"/>
      <color rgb="FF000000"/>
      <name val="Times New Roman"/>
      <charset val="204"/>
    </font>
    <font>
      <sz val="10"/>
      <name val="Times New Roman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rgb="FF000000"/>
      <name val="Times New Roman"/>
      <charset val="204"/>
    </font>
    <font>
      <sz val="10"/>
      <color rgb="FF000000"/>
      <name val="Times New Roman"/>
      <family val="1"/>
    </font>
    <font>
      <sz val="10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0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48"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top"/>
    </xf>
    <xf numFmtId="164" fontId="0" fillId="0" borderId="0" xfId="0" applyNumberFormat="1" applyFill="1" applyBorder="1" applyAlignment="1">
      <alignment horizontal="left" vertical="center"/>
    </xf>
    <xf numFmtId="164" fontId="5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43" fontId="1" fillId="0" borderId="0" xfId="1" applyFont="1" applyFill="1" applyBorder="1" applyAlignment="1">
      <alignment horizontal="left" vertical="center"/>
    </xf>
    <xf numFmtId="43" fontId="2" fillId="0" borderId="0" xfId="1" applyFont="1" applyFill="1" applyBorder="1" applyAlignment="1">
      <alignment horizontal="left" vertical="center"/>
    </xf>
    <xf numFmtId="43" fontId="0" fillId="0" borderId="0" xfId="1" applyFont="1" applyFill="1" applyBorder="1" applyAlignment="1">
      <alignment horizontal="left" vertical="center"/>
    </xf>
    <xf numFmtId="43" fontId="0" fillId="0" borderId="0" xfId="1" applyFont="1" applyFill="1" applyBorder="1" applyAlignment="1">
      <alignment horizontal="left" vertical="top"/>
    </xf>
    <xf numFmtId="43" fontId="1" fillId="0" borderId="0" xfId="1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center" vertical="top"/>
    </xf>
    <xf numFmtId="43" fontId="5" fillId="0" borderId="0" xfId="0" applyNumberFormat="1" applyFont="1" applyFill="1" applyBorder="1" applyAlignment="1">
      <alignment horizontal="left" vertical="top"/>
    </xf>
    <xf numFmtId="0" fontId="0" fillId="0" borderId="0" xfId="0" applyFill="1" applyBorder="1" applyAlignment="1">
      <alignment horizontal="center" vertical="top"/>
    </xf>
    <xf numFmtId="4" fontId="0" fillId="0" borderId="0" xfId="0" applyNumberFormat="1" applyFill="1" applyBorder="1" applyAlignment="1">
      <alignment horizontal="right" vertical="center"/>
    </xf>
    <xf numFmtId="4" fontId="0" fillId="0" borderId="0" xfId="1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top"/>
    </xf>
    <xf numFmtId="0" fontId="9" fillId="0" borderId="2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top"/>
    </xf>
    <xf numFmtId="9" fontId="1" fillId="0" borderId="0" xfId="0" applyNumberFormat="1" applyFont="1" applyFill="1" applyBorder="1" applyAlignment="1">
      <alignment horizontal="left" vertical="center"/>
    </xf>
    <xf numFmtId="9" fontId="1" fillId="0" borderId="0" xfId="2" applyFont="1" applyFill="1" applyBorder="1" applyAlignment="1">
      <alignment horizontal="left" vertical="center"/>
    </xf>
    <xf numFmtId="9" fontId="1" fillId="0" borderId="0" xfId="2" applyFont="1" applyFill="1" applyBorder="1" applyAlignment="1">
      <alignment horizontal="right" vertical="center"/>
    </xf>
    <xf numFmtId="9" fontId="2" fillId="0" borderId="0" xfId="2" applyFont="1" applyFill="1" applyBorder="1" applyAlignment="1">
      <alignment horizontal="right" vertical="center"/>
    </xf>
    <xf numFmtId="4" fontId="0" fillId="0" borderId="3" xfId="0" applyNumberFormat="1" applyFill="1" applyBorder="1" applyAlignment="1">
      <alignment horizontal="right" vertical="center"/>
    </xf>
    <xf numFmtId="0" fontId="0" fillId="0" borderId="3" xfId="0" applyFill="1" applyBorder="1" applyAlignment="1">
      <alignment horizontal="left" vertical="top"/>
    </xf>
    <xf numFmtId="43" fontId="0" fillId="0" borderId="3" xfId="1" applyFont="1" applyFill="1" applyBorder="1" applyAlignment="1">
      <alignment horizontal="left" vertical="top"/>
    </xf>
    <xf numFmtId="9" fontId="0" fillId="0" borderId="0" xfId="2" applyFont="1" applyFill="1" applyBorder="1" applyAlignment="1">
      <alignment horizontal="right" vertical="center"/>
    </xf>
    <xf numFmtId="44" fontId="1" fillId="0" borderId="0" xfId="3" applyFont="1" applyFill="1" applyBorder="1" applyAlignment="1">
      <alignment horizontal="left" vertical="center"/>
    </xf>
    <xf numFmtId="44" fontId="5" fillId="0" borderId="0" xfId="3" applyFont="1" applyFill="1" applyBorder="1" applyAlignment="1">
      <alignment horizontal="left" vertical="top"/>
    </xf>
    <xf numFmtId="44" fontId="0" fillId="0" borderId="0" xfId="3" applyFont="1" applyFill="1" applyBorder="1" applyAlignment="1">
      <alignment horizontal="left" vertical="top"/>
    </xf>
    <xf numFmtId="43" fontId="0" fillId="0" borderId="4" xfId="1" applyFont="1" applyFill="1" applyBorder="1" applyAlignment="1">
      <alignment horizontal="left" vertical="top"/>
    </xf>
    <xf numFmtId="0" fontId="0" fillId="0" borderId="4" xfId="0" applyFill="1" applyBorder="1" applyAlignment="1">
      <alignment horizontal="left" vertical="top"/>
    </xf>
    <xf numFmtId="43" fontId="0" fillId="0" borderId="5" xfId="1" applyFont="1" applyFill="1" applyBorder="1" applyAlignment="1">
      <alignment horizontal="left" vertical="top"/>
    </xf>
    <xf numFmtId="44" fontId="0" fillId="0" borderId="6" xfId="3" applyFont="1" applyFill="1" applyBorder="1" applyAlignment="1">
      <alignment horizontal="left" vertical="top"/>
    </xf>
    <xf numFmtId="44" fontId="0" fillId="0" borderId="6" xfId="3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1"/>
  <sheetViews>
    <sheetView tabSelected="1" workbookViewId="0">
      <selection sqref="A1:B1"/>
    </sheetView>
  </sheetViews>
  <sheetFormatPr defaultRowHeight="12.75" x14ac:dyDescent="0.2"/>
  <cols>
    <col min="1" max="1" width="42.6640625" customWidth="1"/>
    <col min="2" max="2" width="7.5" customWidth="1"/>
    <col min="3" max="4" width="18.5" customWidth="1"/>
    <col min="5" max="5" width="1.83203125" customWidth="1"/>
    <col min="6" max="6" width="17.1640625" customWidth="1"/>
    <col min="7" max="7" width="1.6640625" customWidth="1"/>
    <col min="8" max="8" width="15" customWidth="1"/>
    <col min="9" max="9" width="15.1640625" customWidth="1"/>
    <col min="10" max="10" width="1.5" customWidth="1"/>
    <col min="11" max="11" width="17.6640625" customWidth="1"/>
  </cols>
  <sheetData>
    <row r="1" spans="1:11" ht="15" customHeight="1" x14ac:dyDescent="0.2">
      <c r="A1" s="46" t="s">
        <v>95</v>
      </c>
      <c r="B1" s="46"/>
    </row>
    <row r="2" spans="1:11" ht="15" customHeight="1" x14ac:dyDescent="0.2">
      <c r="A2" s="47" t="s">
        <v>7</v>
      </c>
      <c r="B2" s="47"/>
      <c r="C2" s="47" t="s">
        <v>73</v>
      </c>
      <c r="D2" s="47"/>
      <c r="E2" s="47"/>
      <c r="F2" s="47"/>
      <c r="G2" s="22"/>
      <c r="H2" s="22" t="s">
        <v>71</v>
      </c>
      <c r="I2" s="22" t="s">
        <v>71</v>
      </c>
      <c r="J2" s="22"/>
      <c r="K2" s="11" t="s">
        <v>74</v>
      </c>
    </row>
    <row r="3" spans="1:11" ht="15" customHeight="1" x14ac:dyDescent="0.2">
      <c r="A3" s="45"/>
      <c r="B3" s="45"/>
      <c r="C3" s="45"/>
      <c r="D3" s="28"/>
      <c r="E3" s="25"/>
      <c r="F3" s="11" t="s">
        <v>68</v>
      </c>
      <c r="G3" s="11"/>
      <c r="H3" s="11" t="s">
        <v>68</v>
      </c>
      <c r="I3" s="11" t="s">
        <v>68</v>
      </c>
      <c r="J3" s="11"/>
      <c r="K3" s="11" t="s">
        <v>68</v>
      </c>
    </row>
    <row r="4" spans="1:11" ht="15" customHeight="1" x14ac:dyDescent="0.2">
      <c r="A4" s="2"/>
      <c r="B4" s="2" t="s">
        <v>89</v>
      </c>
      <c r="C4" s="2" t="s">
        <v>56</v>
      </c>
      <c r="D4" s="20" t="s">
        <v>58</v>
      </c>
      <c r="E4" s="20"/>
      <c r="F4" s="11" t="s">
        <v>69</v>
      </c>
      <c r="G4" s="11"/>
      <c r="H4" s="11" t="s">
        <v>70</v>
      </c>
      <c r="I4" s="11" t="s">
        <v>72</v>
      </c>
      <c r="J4" s="11"/>
      <c r="K4" s="11" t="s">
        <v>69</v>
      </c>
    </row>
    <row r="5" spans="1:11" ht="15" customHeight="1" thickBot="1" x14ac:dyDescent="0.25">
      <c r="A5" s="27" t="s">
        <v>6</v>
      </c>
      <c r="B5" s="26" t="s">
        <v>87</v>
      </c>
      <c r="C5" s="26" t="s">
        <v>57</v>
      </c>
      <c r="D5" s="26" t="s">
        <v>57</v>
      </c>
      <c r="E5" s="20"/>
      <c r="F5" s="26" t="s">
        <v>57</v>
      </c>
      <c r="G5" s="11"/>
      <c r="H5" s="26" t="s">
        <v>57</v>
      </c>
      <c r="I5" s="26" t="s">
        <v>57</v>
      </c>
      <c r="J5" s="11"/>
      <c r="K5" s="26" t="s">
        <v>57</v>
      </c>
    </row>
    <row r="6" spans="1:11" ht="15" customHeight="1" x14ac:dyDescent="0.2">
      <c r="B6" s="14"/>
      <c r="C6" s="14"/>
    </row>
    <row r="7" spans="1:11" ht="15" customHeight="1" x14ac:dyDescent="0.2">
      <c r="A7" s="3" t="s">
        <v>0</v>
      </c>
      <c r="B7" s="30">
        <v>1</v>
      </c>
      <c r="C7" s="37">
        <v>31801205</v>
      </c>
      <c r="D7" s="18">
        <v>0</v>
      </c>
      <c r="E7" s="18"/>
      <c r="F7" s="38">
        <f>C7+D7</f>
        <v>31801205</v>
      </c>
      <c r="G7" s="21"/>
      <c r="H7" s="23"/>
      <c r="I7" s="23"/>
      <c r="J7" s="23"/>
    </row>
    <row r="8" spans="1:11" ht="15" customHeight="1" x14ac:dyDescent="0.2">
      <c r="A8" s="3" t="s">
        <v>1</v>
      </c>
      <c r="B8" s="29">
        <v>1</v>
      </c>
      <c r="C8" s="15">
        <v>427920</v>
      </c>
      <c r="D8" s="18">
        <v>0</v>
      </c>
      <c r="E8" s="18"/>
      <c r="F8" s="21">
        <f t="shared" ref="F8:F72" si="0">C8+D8</f>
        <v>427920</v>
      </c>
      <c r="G8" s="21"/>
      <c r="H8" s="23"/>
      <c r="I8" s="23"/>
      <c r="J8" s="23"/>
    </row>
    <row r="9" spans="1:11" ht="15" customHeight="1" x14ac:dyDescent="0.2">
      <c r="A9" s="8" t="s">
        <v>80</v>
      </c>
      <c r="B9" s="29">
        <v>0.92</v>
      </c>
      <c r="C9" s="15">
        <v>211463</v>
      </c>
      <c r="D9" s="18"/>
      <c r="E9" s="18"/>
      <c r="F9" s="21">
        <f t="shared" si="0"/>
        <v>211463</v>
      </c>
      <c r="G9" s="21"/>
      <c r="H9" s="23"/>
      <c r="I9" s="23"/>
      <c r="J9" s="23"/>
    </row>
    <row r="10" spans="1:11" ht="15" customHeight="1" x14ac:dyDescent="0.2">
      <c r="A10" s="10" t="s">
        <v>59</v>
      </c>
      <c r="B10" s="31"/>
      <c r="C10" s="15">
        <v>890</v>
      </c>
      <c r="D10" s="18"/>
      <c r="E10" s="18"/>
      <c r="F10" s="21">
        <f t="shared" si="0"/>
        <v>890</v>
      </c>
      <c r="G10" s="21"/>
      <c r="H10" s="23"/>
      <c r="I10" s="23"/>
      <c r="J10" s="23"/>
    </row>
    <row r="11" spans="1:11" ht="15" customHeight="1" x14ac:dyDescent="0.2">
      <c r="A11" s="10" t="s">
        <v>60</v>
      </c>
      <c r="B11" s="31"/>
      <c r="C11" s="15">
        <v>575</v>
      </c>
      <c r="D11" s="18"/>
      <c r="E11" s="18"/>
      <c r="F11" s="21">
        <f t="shared" si="0"/>
        <v>575</v>
      </c>
      <c r="G11" s="21"/>
      <c r="H11" s="23"/>
      <c r="I11" s="23"/>
      <c r="J11" s="23"/>
    </row>
    <row r="12" spans="1:11" ht="15" customHeight="1" x14ac:dyDescent="0.2">
      <c r="A12" s="8" t="s">
        <v>81</v>
      </c>
      <c r="B12" s="31"/>
      <c r="C12" s="15"/>
      <c r="D12" s="18"/>
      <c r="E12" s="18"/>
      <c r="F12" s="21">
        <f t="shared" si="0"/>
        <v>0</v>
      </c>
      <c r="G12" s="21"/>
      <c r="H12" s="23"/>
      <c r="I12" s="23"/>
      <c r="J12" s="23"/>
    </row>
    <row r="13" spans="1:11" ht="15" customHeight="1" x14ac:dyDescent="0.2">
      <c r="A13" s="3" t="s">
        <v>2</v>
      </c>
      <c r="B13" s="32">
        <v>0.92</v>
      </c>
      <c r="C13" s="15"/>
      <c r="D13" s="18"/>
      <c r="E13" s="18"/>
      <c r="F13" s="21">
        <f t="shared" si="0"/>
        <v>0</v>
      </c>
      <c r="G13" s="21"/>
      <c r="H13" s="23"/>
      <c r="I13" s="23"/>
      <c r="J13" s="23"/>
    </row>
    <row r="14" spans="1:11" ht="15" customHeight="1" x14ac:dyDescent="0.2">
      <c r="A14" s="3" t="s">
        <v>3</v>
      </c>
      <c r="B14" s="31">
        <v>0.09</v>
      </c>
      <c r="C14" s="15">
        <v>2262901</v>
      </c>
      <c r="D14" s="18"/>
      <c r="E14" s="18"/>
      <c r="F14" s="21">
        <f t="shared" si="0"/>
        <v>2262901</v>
      </c>
      <c r="G14" s="21"/>
      <c r="H14" s="23"/>
      <c r="I14" s="23"/>
      <c r="J14" s="23"/>
    </row>
    <row r="15" spans="1:11" ht="15" customHeight="1" x14ac:dyDescent="0.2">
      <c r="A15" s="3" t="s">
        <v>4</v>
      </c>
      <c r="B15" s="31">
        <v>0.09</v>
      </c>
      <c r="D15" s="18"/>
      <c r="E15" s="18"/>
      <c r="F15" s="21">
        <f t="shared" si="0"/>
        <v>0</v>
      </c>
      <c r="G15" s="21"/>
      <c r="H15" s="23"/>
      <c r="I15" s="23"/>
      <c r="J15" s="23"/>
    </row>
    <row r="16" spans="1:11" ht="15" customHeight="1" x14ac:dyDescent="0.2">
      <c r="A16" s="8" t="s">
        <v>61</v>
      </c>
      <c r="B16" s="31">
        <v>0.05</v>
      </c>
      <c r="C16" s="16">
        <v>221827</v>
      </c>
      <c r="D16" s="18"/>
      <c r="E16" s="18"/>
      <c r="F16" s="21">
        <f t="shared" si="0"/>
        <v>221827</v>
      </c>
      <c r="G16" s="21"/>
      <c r="H16" s="23"/>
      <c r="I16" s="23"/>
      <c r="J16" s="23"/>
    </row>
    <row r="17" spans="1:11" ht="15" customHeight="1" x14ac:dyDescent="0.2">
      <c r="A17" s="8" t="s">
        <v>82</v>
      </c>
      <c r="B17" s="31">
        <v>0.11</v>
      </c>
      <c r="C17" s="16">
        <v>4126</v>
      </c>
      <c r="D17" s="18"/>
      <c r="E17" s="18"/>
      <c r="F17" s="21">
        <f t="shared" si="0"/>
        <v>4126</v>
      </c>
      <c r="G17" s="21"/>
      <c r="H17" s="23"/>
      <c r="I17" s="23"/>
      <c r="J17" s="23"/>
    </row>
    <row r="18" spans="1:11" ht="15" customHeight="1" x14ac:dyDescent="0.2">
      <c r="A18" s="8" t="s">
        <v>62</v>
      </c>
      <c r="B18" s="31">
        <v>0.12</v>
      </c>
      <c r="C18" s="16">
        <v>416415</v>
      </c>
      <c r="D18" s="18"/>
      <c r="E18" s="18"/>
      <c r="F18" s="21">
        <f t="shared" si="0"/>
        <v>416415</v>
      </c>
      <c r="G18" s="21"/>
      <c r="H18" s="23"/>
      <c r="I18" s="23"/>
      <c r="J18" s="23"/>
    </row>
    <row r="19" spans="1:11" ht="15" customHeight="1" x14ac:dyDescent="0.2">
      <c r="A19" s="8" t="s">
        <v>5</v>
      </c>
      <c r="B19" s="31">
        <v>0.06</v>
      </c>
      <c r="C19" s="17">
        <v>4592665</v>
      </c>
      <c r="D19" s="18"/>
      <c r="E19" s="18"/>
      <c r="F19" s="21">
        <f t="shared" si="0"/>
        <v>4592665</v>
      </c>
      <c r="G19" s="21"/>
      <c r="H19" s="23"/>
      <c r="I19" s="23"/>
      <c r="J19" s="23"/>
    </row>
    <row r="20" spans="1:11" ht="15" customHeight="1" x14ac:dyDescent="0.2">
      <c r="A20" s="6" t="s">
        <v>83</v>
      </c>
      <c r="B20" s="31">
        <v>0.14000000000000001</v>
      </c>
      <c r="C20" s="17">
        <v>408</v>
      </c>
      <c r="D20" s="18"/>
      <c r="E20" s="18"/>
      <c r="F20" s="21">
        <f t="shared" si="0"/>
        <v>408</v>
      </c>
      <c r="G20" s="21"/>
      <c r="H20" s="23"/>
      <c r="I20" s="23"/>
      <c r="J20" s="23"/>
    </row>
    <row r="21" spans="1:11" ht="15" customHeight="1" x14ac:dyDescent="0.2">
      <c r="A21" s="6" t="s">
        <v>63</v>
      </c>
      <c r="B21" s="31">
        <v>7.0000000000000007E-2</v>
      </c>
      <c r="C21" s="17">
        <v>3250</v>
      </c>
      <c r="D21" s="18"/>
      <c r="E21" s="18"/>
      <c r="F21" s="21">
        <f t="shared" si="0"/>
        <v>3250</v>
      </c>
      <c r="G21" s="21"/>
      <c r="H21" s="23"/>
      <c r="I21" s="23"/>
      <c r="J21" s="23"/>
    </row>
    <row r="22" spans="1:11" ht="15" customHeight="1" x14ac:dyDescent="0.2">
      <c r="A22" s="6" t="s">
        <v>64</v>
      </c>
      <c r="B22" s="31">
        <v>0.3</v>
      </c>
      <c r="C22" s="17">
        <v>75449</v>
      </c>
      <c r="D22" s="18"/>
      <c r="E22" s="18"/>
      <c r="F22" s="21">
        <f t="shared" si="0"/>
        <v>75449</v>
      </c>
      <c r="G22" s="21"/>
      <c r="H22" s="23"/>
      <c r="I22" s="23"/>
      <c r="J22" s="23"/>
    </row>
    <row r="23" spans="1:11" ht="15" customHeight="1" x14ac:dyDescent="0.2">
      <c r="A23" t="s">
        <v>18</v>
      </c>
      <c r="B23" s="31">
        <v>0.89800000000000002</v>
      </c>
      <c r="C23" s="17"/>
      <c r="D23" s="18"/>
      <c r="E23" s="18"/>
      <c r="F23" s="21"/>
      <c r="G23" s="21"/>
      <c r="H23" s="23">
        <v>11193188</v>
      </c>
      <c r="I23" s="23">
        <v>3415067</v>
      </c>
      <c r="J23" s="23"/>
      <c r="K23" s="23">
        <f>SUM(H23:I23)</f>
        <v>14608255</v>
      </c>
    </row>
    <row r="24" spans="1:11" ht="15" customHeight="1" x14ac:dyDescent="0.2">
      <c r="A24" t="s">
        <v>19</v>
      </c>
      <c r="B24" s="31"/>
      <c r="D24" s="18"/>
      <c r="E24" s="18"/>
      <c r="F24" s="21">
        <f t="shared" si="0"/>
        <v>0</v>
      </c>
      <c r="G24" s="21"/>
      <c r="H24" s="23"/>
      <c r="I24" s="23"/>
      <c r="J24" s="23"/>
    </row>
    <row r="25" spans="1:11" ht="15" customHeight="1" x14ac:dyDescent="0.2">
      <c r="A25" t="s">
        <v>20</v>
      </c>
      <c r="B25" s="31"/>
      <c r="C25" s="17"/>
      <c r="D25" s="18"/>
      <c r="E25" s="18"/>
      <c r="F25" s="21"/>
      <c r="G25" s="21"/>
      <c r="H25" s="23">
        <v>421420</v>
      </c>
      <c r="I25" s="23"/>
      <c r="J25" s="23"/>
      <c r="K25" s="23">
        <f t="shared" ref="K25:K31" si="1">SUM(H25:I25)</f>
        <v>421420</v>
      </c>
    </row>
    <row r="26" spans="1:11" ht="15" customHeight="1" x14ac:dyDescent="0.2">
      <c r="A26" t="s">
        <v>21</v>
      </c>
      <c r="B26" s="31">
        <v>1</v>
      </c>
      <c r="C26" s="19"/>
      <c r="D26" s="18"/>
      <c r="E26" s="18"/>
      <c r="F26" s="21"/>
      <c r="G26" s="21"/>
      <c r="H26" s="23">
        <v>4723795</v>
      </c>
      <c r="I26" s="23">
        <v>1750416</v>
      </c>
      <c r="J26" s="23"/>
      <c r="K26" s="23">
        <f t="shared" si="1"/>
        <v>6474211</v>
      </c>
    </row>
    <row r="27" spans="1:11" ht="15" customHeight="1" x14ac:dyDescent="0.2">
      <c r="A27" t="s">
        <v>22</v>
      </c>
      <c r="B27" s="31"/>
      <c r="C27" s="19"/>
      <c r="D27" s="18"/>
      <c r="E27" s="18"/>
      <c r="F27" s="21"/>
      <c r="G27" s="21"/>
      <c r="H27" s="23"/>
      <c r="I27" s="23">
        <v>936</v>
      </c>
      <c r="J27" s="23"/>
      <c r="K27" s="23">
        <f t="shared" si="1"/>
        <v>936</v>
      </c>
    </row>
    <row r="28" spans="1:11" ht="15" customHeight="1" x14ac:dyDescent="0.2">
      <c r="A28" t="s">
        <v>23</v>
      </c>
      <c r="B28" s="31"/>
      <c r="C28" s="19"/>
      <c r="D28" s="18">
        <v>201</v>
      </c>
      <c r="E28" s="18"/>
      <c r="F28" s="21">
        <f t="shared" si="0"/>
        <v>201</v>
      </c>
      <c r="G28" s="21"/>
      <c r="H28" s="23"/>
      <c r="I28" s="23">
        <v>201</v>
      </c>
      <c r="J28" s="23"/>
      <c r="K28" s="23">
        <f t="shared" si="1"/>
        <v>201</v>
      </c>
    </row>
    <row r="29" spans="1:11" ht="15" customHeight="1" x14ac:dyDescent="0.2">
      <c r="A29" t="s">
        <v>9</v>
      </c>
      <c r="B29" s="31"/>
      <c r="C29" s="19">
        <v>1647548</v>
      </c>
      <c r="D29" s="18"/>
      <c r="E29" s="18"/>
      <c r="F29" s="21">
        <f t="shared" si="0"/>
        <v>1647548</v>
      </c>
      <c r="G29" s="21"/>
      <c r="H29" s="23"/>
      <c r="I29" s="23">
        <v>260300</v>
      </c>
      <c r="J29" s="23"/>
      <c r="K29" s="23">
        <f t="shared" si="1"/>
        <v>260300</v>
      </c>
    </row>
    <row r="30" spans="1:11" x14ac:dyDescent="0.2">
      <c r="A30" t="s">
        <v>10</v>
      </c>
      <c r="B30" s="31">
        <v>1</v>
      </c>
      <c r="C30" s="19"/>
      <c r="D30" s="18"/>
      <c r="E30" s="18"/>
      <c r="F30" s="21"/>
      <c r="G30" s="21"/>
      <c r="H30" s="23"/>
      <c r="I30" s="23">
        <v>20396</v>
      </c>
      <c r="J30" s="23"/>
      <c r="K30" s="23">
        <f t="shared" si="1"/>
        <v>20396</v>
      </c>
    </row>
    <row r="31" spans="1:11" x14ac:dyDescent="0.2">
      <c r="A31" t="s">
        <v>11</v>
      </c>
      <c r="B31" s="31">
        <v>1</v>
      </c>
      <c r="C31" s="19">
        <v>3261037</v>
      </c>
      <c r="D31" s="18">
        <v>99344</v>
      </c>
      <c r="E31" s="18"/>
      <c r="F31" s="21">
        <f t="shared" si="0"/>
        <v>3360381</v>
      </c>
      <c r="G31" s="21"/>
      <c r="H31" s="23">
        <v>217785</v>
      </c>
      <c r="I31" s="23">
        <v>176273</v>
      </c>
      <c r="J31" s="23"/>
      <c r="K31" s="23">
        <f t="shared" si="1"/>
        <v>394058</v>
      </c>
    </row>
    <row r="32" spans="1:11" x14ac:dyDescent="0.2">
      <c r="A32" s="6" t="s">
        <v>84</v>
      </c>
      <c r="B32" s="31">
        <v>1</v>
      </c>
      <c r="C32" s="18"/>
      <c r="D32" s="18"/>
      <c r="E32" s="18"/>
      <c r="F32" s="21">
        <f t="shared" si="0"/>
        <v>0</v>
      </c>
      <c r="G32" s="21"/>
      <c r="H32" s="23"/>
      <c r="I32" s="23"/>
      <c r="J32" s="23"/>
    </row>
    <row r="33" spans="1:11" x14ac:dyDescent="0.2">
      <c r="A33" t="s">
        <v>13</v>
      </c>
      <c r="B33" s="31">
        <v>1</v>
      </c>
      <c r="C33" s="18"/>
      <c r="D33" s="18">
        <v>0</v>
      </c>
      <c r="E33" s="18"/>
      <c r="F33" s="21">
        <f t="shared" si="0"/>
        <v>0</v>
      </c>
      <c r="G33" s="21"/>
      <c r="H33" s="23"/>
      <c r="I33" s="23">
        <v>357164</v>
      </c>
      <c r="J33" s="23"/>
      <c r="K33" s="23">
        <f>SUM(H33:I33)</f>
        <v>357164</v>
      </c>
    </row>
    <row r="34" spans="1:11" x14ac:dyDescent="0.2">
      <c r="A34" s="6" t="s">
        <v>65</v>
      </c>
      <c r="B34" s="31">
        <v>1</v>
      </c>
      <c r="C34" s="18">
        <v>135180</v>
      </c>
      <c r="D34" s="18">
        <v>804</v>
      </c>
      <c r="E34" s="18"/>
      <c r="F34" s="21">
        <f t="shared" si="0"/>
        <v>135984</v>
      </c>
      <c r="G34" s="21"/>
      <c r="H34" s="23"/>
      <c r="I34" s="23"/>
      <c r="J34" s="23"/>
    </row>
    <row r="35" spans="1:11" x14ac:dyDescent="0.2">
      <c r="A35" s="6" t="s">
        <v>66</v>
      </c>
      <c r="B35" s="31">
        <v>1</v>
      </c>
      <c r="C35" s="18"/>
      <c r="D35" s="18">
        <v>2985</v>
      </c>
      <c r="E35" s="18"/>
      <c r="F35" s="21">
        <f t="shared" si="0"/>
        <v>2985</v>
      </c>
      <c r="G35" s="21"/>
      <c r="H35" s="23"/>
      <c r="I35" s="23"/>
      <c r="J35" s="23"/>
    </row>
    <row r="36" spans="1:11" x14ac:dyDescent="0.2">
      <c r="A36" s="6" t="s">
        <v>86</v>
      </c>
      <c r="B36" s="31"/>
      <c r="C36" s="18"/>
      <c r="D36" s="18"/>
      <c r="E36" s="18"/>
      <c r="F36" s="21">
        <f t="shared" si="0"/>
        <v>0</v>
      </c>
      <c r="G36" s="21"/>
      <c r="H36" s="23"/>
      <c r="I36" s="23">
        <v>31244</v>
      </c>
      <c r="J36" s="23"/>
      <c r="K36" s="23">
        <f>SUM(H36:I36)</f>
        <v>31244</v>
      </c>
    </row>
    <row r="37" spans="1:11" x14ac:dyDescent="0.2">
      <c r="A37" s="6" t="s">
        <v>85</v>
      </c>
      <c r="B37" s="31"/>
      <c r="C37" s="18"/>
      <c r="D37" s="18"/>
      <c r="E37" s="18"/>
      <c r="F37" s="21"/>
      <c r="G37" s="21"/>
      <c r="H37" s="23"/>
      <c r="I37" s="23"/>
      <c r="J37" s="23"/>
      <c r="K37" s="23"/>
    </row>
    <row r="38" spans="1:11" x14ac:dyDescent="0.2">
      <c r="A38" t="s">
        <v>24</v>
      </c>
      <c r="B38" s="31"/>
      <c r="C38" s="18"/>
      <c r="D38" s="18"/>
      <c r="E38" s="18"/>
      <c r="F38" s="21">
        <f t="shared" si="0"/>
        <v>0</v>
      </c>
      <c r="G38" s="21"/>
      <c r="H38" s="23"/>
      <c r="I38" s="23"/>
      <c r="J38" s="23"/>
    </row>
    <row r="39" spans="1:11" x14ac:dyDescent="0.2">
      <c r="A39" t="s">
        <v>15</v>
      </c>
      <c r="B39" s="31"/>
      <c r="C39" s="18"/>
      <c r="D39" s="18"/>
      <c r="E39" s="18"/>
      <c r="F39" s="21">
        <f t="shared" si="0"/>
        <v>0</v>
      </c>
      <c r="G39" s="21"/>
      <c r="H39" s="23"/>
      <c r="I39" s="23">
        <v>1857</v>
      </c>
      <c r="J39" s="23"/>
      <c r="K39" s="23">
        <f>SUM(H39:I39)</f>
        <v>1857</v>
      </c>
    </row>
    <row r="40" spans="1:11" x14ac:dyDescent="0.2">
      <c r="A40" s="6" t="s">
        <v>67</v>
      </c>
      <c r="B40" s="31"/>
      <c r="C40" s="18"/>
      <c r="D40" s="18"/>
      <c r="E40" s="18"/>
      <c r="F40" s="21">
        <f t="shared" si="0"/>
        <v>0</v>
      </c>
      <c r="G40" s="21"/>
      <c r="H40" s="23">
        <v>1125</v>
      </c>
      <c r="I40" s="23">
        <v>95044</v>
      </c>
      <c r="J40" s="23"/>
      <c r="K40" s="23">
        <f>SUM(H40:I40)</f>
        <v>96169</v>
      </c>
    </row>
    <row r="41" spans="1:11" x14ac:dyDescent="0.2">
      <c r="A41" t="s">
        <v>16</v>
      </c>
      <c r="B41" s="31"/>
      <c r="C41" s="18"/>
      <c r="D41" s="18"/>
      <c r="E41" s="18"/>
      <c r="F41" s="21">
        <f t="shared" si="0"/>
        <v>0</v>
      </c>
      <c r="G41" s="21"/>
      <c r="H41" s="23"/>
      <c r="I41" s="23"/>
      <c r="J41" s="23"/>
    </row>
    <row r="42" spans="1:11" x14ac:dyDescent="0.2">
      <c r="A42" t="s">
        <v>25</v>
      </c>
      <c r="B42" s="31">
        <v>1</v>
      </c>
      <c r="C42" s="18"/>
      <c r="D42" s="18"/>
      <c r="E42" s="18"/>
      <c r="F42" s="21">
        <f t="shared" si="0"/>
        <v>0</v>
      </c>
      <c r="G42" s="21"/>
      <c r="H42" s="23"/>
      <c r="I42" s="23">
        <v>218729</v>
      </c>
      <c r="J42" s="23"/>
      <c r="K42" s="23">
        <f t="shared" ref="K42:K53" si="2">SUM(H42:I42)</f>
        <v>218729</v>
      </c>
    </row>
    <row r="43" spans="1:11" x14ac:dyDescent="0.2">
      <c r="A43" s="8" t="s">
        <v>27</v>
      </c>
      <c r="B43" s="31">
        <v>1</v>
      </c>
      <c r="C43" s="18"/>
      <c r="D43" s="18"/>
      <c r="E43" s="18"/>
      <c r="F43" s="21">
        <f t="shared" si="0"/>
        <v>0</v>
      </c>
      <c r="G43" s="21"/>
      <c r="H43" s="23"/>
      <c r="I43" s="23">
        <v>7280</v>
      </c>
      <c r="J43" s="23"/>
      <c r="K43" s="23">
        <f t="shared" si="2"/>
        <v>7280</v>
      </c>
    </row>
    <row r="44" spans="1:11" x14ac:dyDescent="0.2">
      <c r="A44" s="8" t="s">
        <v>28</v>
      </c>
      <c r="B44" s="31">
        <v>1</v>
      </c>
      <c r="C44" s="18"/>
      <c r="D44" s="18"/>
      <c r="E44" s="18"/>
      <c r="F44" s="21">
        <f t="shared" si="0"/>
        <v>0</v>
      </c>
      <c r="G44" s="21"/>
      <c r="H44" s="23"/>
      <c r="I44" s="23">
        <v>1505</v>
      </c>
      <c r="J44" s="23"/>
      <c r="K44" s="23">
        <f t="shared" si="2"/>
        <v>1505</v>
      </c>
    </row>
    <row r="45" spans="1:11" x14ac:dyDescent="0.2">
      <c r="A45" s="8" t="s">
        <v>29</v>
      </c>
      <c r="B45" s="31">
        <v>1</v>
      </c>
      <c r="C45" s="18"/>
      <c r="D45" s="18"/>
      <c r="E45" s="18"/>
      <c r="F45" s="21">
        <f t="shared" si="0"/>
        <v>0</v>
      </c>
      <c r="G45" s="21"/>
      <c r="H45" s="23"/>
      <c r="I45" s="23">
        <v>1505</v>
      </c>
      <c r="J45" s="23"/>
      <c r="K45" s="23">
        <f t="shared" si="2"/>
        <v>1505</v>
      </c>
    </row>
    <row r="46" spans="1:11" x14ac:dyDescent="0.2">
      <c r="A46" s="8" t="s">
        <v>30</v>
      </c>
      <c r="B46" s="31">
        <v>1</v>
      </c>
      <c r="C46" s="18"/>
      <c r="D46" s="18"/>
      <c r="E46" s="18"/>
      <c r="F46" s="21">
        <f t="shared" si="0"/>
        <v>0</v>
      </c>
      <c r="G46" s="21"/>
      <c r="H46" s="23"/>
      <c r="I46" s="23">
        <v>29736</v>
      </c>
      <c r="J46" s="23"/>
      <c r="K46" s="23">
        <f t="shared" si="2"/>
        <v>29736</v>
      </c>
    </row>
    <row r="47" spans="1:11" x14ac:dyDescent="0.2">
      <c r="A47" s="8" t="s">
        <v>31</v>
      </c>
      <c r="B47" s="31">
        <v>1</v>
      </c>
      <c r="C47" s="18"/>
      <c r="D47" s="18"/>
      <c r="E47" s="18"/>
      <c r="F47" s="21">
        <f t="shared" si="0"/>
        <v>0</v>
      </c>
      <c r="G47" s="21"/>
      <c r="H47" s="23"/>
      <c r="I47" s="23">
        <v>29735</v>
      </c>
      <c r="J47" s="23"/>
      <c r="K47" s="23">
        <f t="shared" si="2"/>
        <v>29735</v>
      </c>
    </row>
    <row r="48" spans="1:11" x14ac:dyDescent="0.2">
      <c r="A48" s="8" t="s">
        <v>32</v>
      </c>
      <c r="B48" s="31">
        <v>1</v>
      </c>
      <c r="C48" s="18"/>
      <c r="D48" s="18"/>
      <c r="E48" s="18"/>
      <c r="F48" s="21">
        <f t="shared" si="0"/>
        <v>0</v>
      </c>
      <c r="G48" s="21"/>
      <c r="H48" s="23"/>
      <c r="I48" s="23">
        <v>47701</v>
      </c>
      <c r="J48" s="23"/>
      <c r="K48" s="23">
        <f t="shared" si="2"/>
        <v>47701</v>
      </c>
    </row>
    <row r="49" spans="1:11" x14ac:dyDescent="0.2">
      <c r="A49" s="8" t="s">
        <v>33</v>
      </c>
      <c r="B49" s="31">
        <v>1</v>
      </c>
      <c r="C49" s="18"/>
      <c r="F49" s="21"/>
      <c r="G49" s="21"/>
      <c r="H49" s="23"/>
      <c r="I49" s="24">
        <v>1520264</v>
      </c>
      <c r="J49" s="24"/>
      <c r="K49" s="23">
        <f t="shared" si="2"/>
        <v>1520264</v>
      </c>
    </row>
    <row r="50" spans="1:11" x14ac:dyDescent="0.2">
      <c r="A50" s="8" t="s">
        <v>34</v>
      </c>
      <c r="B50" s="31">
        <v>1</v>
      </c>
      <c r="C50" s="18"/>
      <c r="F50" s="21"/>
      <c r="G50" s="21"/>
      <c r="H50" s="23"/>
      <c r="I50" s="24">
        <v>28941</v>
      </c>
      <c r="J50" s="24"/>
      <c r="K50" s="23">
        <f t="shared" si="2"/>
        <v>28941</v>
      </c>
    </row>
    <row r="51" spans="1:11" x14ac:dyDescent="0.2">
      <c r="A51" s="9" t="s">
        <v>35</v>
      </c>
      <c r="B51" s="31">
        <v>0.5</v>
      </c>
      <c r="C51" s="18"/>
      <c r="F51" s="21"/>
      <c r="G51" s="21"/>
      <c r="H51" s="23"/>
      <c r="I51" s="24">
        <v>1703</v>
      </c>
      <c r="J51" s="24"/>
      <c r="K51" s="23">
        <f t="shared" si="2"/>
        <v>1703</v>
      </c>
    </row>
    <row r="52" spans="1:11" x14ac:dyDescent="0.2">
      <c r="A52" s="8" t="s">
        <v>36</v>
      </c>
      <c r="B52" s="31">
        <v>1</v>
      </c>
      <c r="C52" s="18"/>
      <c r="F52" s="21"/>
      <c r="G52" s="21"/>
      <c r="H52" s="23"/>
      <c r="I52" s="24">
        <v>20239</v>
      </c>
      <c r="J52" s="24"/>
      <c r="K52" s="23">
        <f t="shared" si="2"/>
        <v>20239</v>
      </c>
    </row>
    <row r="53" spans="1:11" x14ac:dyDescent="0.2">
      <c r="A53" s="8" t="s">
        <v>39</v>
      </c>
      <c r="B53" s="31">
        <v>1</v>
      </c>
      <c r="C53" s="18"/>
      <c r="F53" s="21"/>
      <c r="G53" s="21"/>
      <c r="H53" s="23"/>
      <c r="I53" s="24">
        <v>89</v>
      </c>
      <c r="J53" s="24"/>
      <c r="K53" s="23">
        <f t="shared" si="2"/>
        <v>89</v>
      </c>
    </row>
    <row r="54" spans="1:11" x14ac:dyDescent="0.2">
      <c r="A54" s="6" t="s">
        <v>37</v>
      </c>
      <c r="B54" s="31"/>
      <c r="C54" s="18"/>
      <c r="D54" s="18"/>
      <c r="E54" s="18"/>
      <c r="F54" s="21">
        <f t="shared" si="0"/>
        <v>0</v>
      </c>
      <c r="G54" s="21"/>
      <c r="H54" s="23"/>
      <c r="I54" s="23"/>
      <c r="J54" s="23"/>
    </row>
    <row r="55" spans="1:11" x14ac:dyDescent="0.2">
      <c r="A55" s="8" t="s">
        <v>38</v>
      </c>
      <c r="B55" s="31"/>
      <c r="C55" s="18"/>
      <c r="D55" s="18"/>
      <c r="E55" s="18"/>
      <c r="F55" s="21">
        <f t="shared" si="0"/>
        <v>0</v>
      </c>
      <c r="G55" s="21"/>
      <c r="H55" s="23"/>
      <c r="I55" s="23"/>
      <c r="J55" s="23"/>
    </row>
    <row r="56" spans="1:11" x14ac:dyDescent="0.2">
      <c r="A56" s="9" t="s">
        <v>39</v>
      </c>
      <c r="B56" s="31">
        <v>1</v>
      </c>
      <c r="C56" s="18"/>
      <c r="D56" s="18"/>
      <c r="E56" s="18"/>
      <c r="F56" s="21">
        <f t="shared" si="0"/>
        <v>0</v>
      </c>
      <c r="G56" s="21"/>
      <c r="H56" s="23"/>
      <c r="I56" s="23"/>
      <c r="J56" s="23"/>
    </row>
    <row r="57" spans="1:11" x14ac:dyDescent="0.2">
      <c r="A57" s="9" t="s">
        <v>40</v>
      </c>
      <c r="B57" s="31">
        <v>1</v>
      </c>
      <c r="C57" s="18"/>
      <c r="F57" s="21"/>
      <c r="G57" s="21"/>
      <c r="H57" s="23"/>
      <c r="I57" s="24">
        <v>562243</v>
      </c>
      <c r="J57" s="24"/>
      <c r="K57" s="23">
        <f>SUM(H57:I57)</f>
        <v>562243</v>
      </c>
    </row>
    <row r="58" spans="1:11" x14ac:dyDescent="0.2">
      <c r="A58" s="8" t="s">
        <v>41</v>
      </c>
      <c r="B58" s="31"/>
      <c r="C58" s="18"/>
      <c r="F58" s="21"/>
      <c r="G58" s="21"/>
      <c r="H58" s="23"/>
      <c r="I58" s="24">
        <v>46073</v>
      </c>
      <c r="J58" s="24"/>
      <c r="K58" s="23">
        <f>SUM(H58:I58)</f>
        <v>46073</v>
      </c>
    </row>
    <row r="59" spans="1:11" x14ac:dyDescent="0.2">
      <c r="A59" s="8" t="s">
        <v>42</v>
      </c>
      <c r="B59" s="31"/>
      <c r="C59" s="18"/>
      <c r="D59" s="18"/>
      <c r="E59" s="18"/>
      <c r="F59" s="21">
        <f t="shared" si="0"/>
        <v>0</v>
      </c>
      <c r="G59" s="21"/>
      <c r="H59" s="23"/>
      <c r="I59" s="23"/>
      <c r="J59" s="23"/>
    </row>
    <row r="60" spans="1:11" x14ac:dyDescent="0.2">
      <c r="A60" s="6" t="s">
        <v>43</v>
      </c>
      <c r="B60" s="31"/>
      <c r="C60" s="18"/>
      <c r="D60" s="18"/>
      <c r="E60" s="18"/>
      <c r="F60" s="21">
        <f t="shared" si="0"/>
        <v>0</v>
      </c>
      <c r="G60" s="21"/>
      <c r="H60" s="23"/>
      <c r="I60" s="23"/>
      <c r="J60" s="23"/>
    </row>
    <row r="61" spans="1:11" x14ac:dyDescent="0.2">
      <c r="A61" s="8" t="s">
        <v>93</v>
      </c>
      <c r="B61" s="31"/>
      <c r="C61" s="18"/>
      <c r="D61" s="18"/>
      <c r="E61" s="18"/>
      <c r="F61" s="21">
        <f t="shared" si="0"/>
        <v>0</v>
      </c>
      <c r="G61" s="21"/>
      <c r="H61" s="23"/>
      <c r="I61" s="23"/>
      <c r="J61" s="23"/>
    </row>
    <row r="62" spans="1:11" x14ac:dyDescent="0.2">
      <c r="A62" s="8" t="s">
        <v>45</v>
      </c>
      <c r="B62" s="31"/>
      <c r="C62" s="18"/>
      <c r="D62" s="18"/>
      <c r="E62" s="18"/>
      <c r="F62" s="21">
        <f t="shared" si="0"/>
        <v>0</v>
      </c>
      <c r="G62" s="21"/>
      <c r="H62" s="23"/>
      <c r="I62" s="23"/>
      <c r="J62" s="23"/>
    </row>
    <row r="63" spans="1:11" x14ac:dyDescent="0.2">
      <c r="A63" s="8" t="s">
        <v>94</v>
      </c>
      <c r="B63" s="32" t="s">
        <v>88</v>
      </c>
      <c r="C63" s="18"/>
      <c r="D63" s="18">
        <v>214973</v>
      </c>
      <c r="E63" s="18"/>
      <c r="F63" s="21">
        <f t="shared" si="0"/>
        <v>214973</v>
      </c>
      <c r="G63" s="21"/>
      <c r="H63" s="23"/>
      <c r="I63" s="23"/>
      <c r="J63" s="23"/>
    </row>
    <row r="64" spans="1:11" x14ac:dyDescent="0.2">
      <c r="A64" s="8" t="s">
        <v>47</v>
      </c>
      <c r="B64" s="31">
        <v>1</v>
      </c>
      <c r="C64" s="18">
        <v>70633989</v>
      </c>
      <c r="D64" s="18">
        <v>502281</v>
      </c>
      <c r="E64" s="18"/>
      <c r="F64" s="21">
        <f t="shared" si="0"/>
        <v>71136270</v>
      </c>
      <c r="G64" s="21"/>
      <c r="H64" s="23"/>
      <c r="I64" s="23"/>
      <c r="J64" s="23"/>
    </row>
    <row r="65" spans="1:11" x14ac:dyDescent="0.2">
      <c r="A65" s="10" t="s">
        <v>48</v>
      </c>
      <c r="B65" s="31">
        <v>1</v>
      </c>
      <c r="C65" s="18">
        <v>1168072</v>
      </c>
      <c r="D65" s="18">
        <v>629055</v>
      </c>
      <c r="E65" s="18"/>
      <c r="F65" s="21">
        <f t="shared" si="0"/>
        <v>1797127</v>
      </c>
      <c r="G65" s="21"/>
      <c r="H65" s="23"/>
      <c r="I65" s="23"/>
      <c r="J65" s="23"/>
    </row>
    <row r="66" spans="1:11" x14ac:dyDescent="0.2">
      <c r="A66" s="8" t="s">
        <v>49</v>
      </c>
      <c r="B66" s="31">
        <v>1</v>
      </c>
      <c r="C66" s="18"/>
      <c r="D66" s="18"/>
      <c r="E66" s="18"/>
      <c r="F66" s="21">
        <f t="shared" si="0"/>
        <v>0</v>
      </c>
      <c r="G66" s="21"/>
      <c r="H66" s="23"/>
      <c r="I66" s="23"/>
      <c r="J66" s="23"/>
    </row>
    <row r="67" spans="1:11" x14ac:dyDescent="0.2">
      <c r="A67" s="8" t="s">
        <v>50</v>
      </c>
      <c r="B67" s="31">
        <v>1</v>
      </c>
      <c r="C67" s="18"/>
      <c r="D67" s="18"/>
      <c r="E67" s="18"/>
      <c r="F67" s="21">
        <f t="shared" si="0"/>
        <v>0</v>
      </c>
      <c r="G67" s="21"/>
      <c r="H67" s="23"/>
      <c r="I67" s="23"/>
      <c r="J67" s="23"/>
    </row>
    <row r="68" spans="1:11" x14ac:dyDescent="0.2">
      <c r="A68" s="8" t="s">
        <v>51</v>
      </c>
      <c r="B68" s="31">
        <v>0.67</v>
      </c>
      <c r="C68" s="18">
        <v>138006615</v>
      </c>
      <c r="D68" s="18">
        <v>960187</v>
      </c>
      <c r="E68" s="18"/>
      <c r="F68" s="21">
        <f t="shared" si="0"/>
        <v>138966802</v>
      </c>
      <c r="G68" s="21"/>
      <c r="H68" s="23"/>
      <c r="I68" s="23"/>
      <c r="J68" s="23"/>
    </row>
    <row r="69" spans="1:11" x14ac:dyDescent="0.2">
      <c r="A69" s="8" t="s">
        <v>52</v>
      </c>
      <c r="B69" s="31">
        <v>0.214</v>
      </c>
      <c r="C69" s="18">
        <v>13804290</v>
      </c>
      <c r="D69" s="18">
        <v>4052</v>
      </c>
      <c r="E69" s="18"/>
      <c r="F69" s="21">
        <f t="shared" si="0"/>
        <v>13808342</v>
      </c>
      <c r="G69" s="21"/>
      <c r="H69" s="23"/>
      <c r="I69" s="23"/>
      <c r="J69" s="23"/>
    </row>
    <row r="70" spans="1:11" x14ac:dyDescent="0.2">
      <c r="A70" s="1" t="s">
        <v>53</v>
      </c>
      <c r="B70" s="31">
        <v>0.34</v>
      </c>
      <c r="C70" s="18">
        <v>529845</v>
      </c>
      <c r="D70" s="18"/>
      <c r="E70" s="18"/>
      <c r="F70" s="21">
        <f t="shared" si="0"/>
        <v>529845</v>
      </c>
      <c r="G70" s="21"/>
      <c r="H70" s="23"/>
      <c r="I70" s="23"/>
      <c r="J70" s="23"/>
    </row>
    <row r="71" spans="1:11" x14ac:dyDescent="0.2">
      <c r="A71" t="s">
        <v>54</v>
      </c>
      <c r="B71" s="31">
        <v>0.37</v>
      </c>
      <c r="C71" s="18">
        <v>520432</v>
      </c>
      <c r="D71" s="18"/>
      <c r="E71" s="18"/>
      <c r="F71" s="21">
        <f t="shared" si="0"/>
        <v>520432</v>
      </c>
      <c r="G71" s="21"/>
      <c r="H71" s="23"/>
      <c r="I71" s="23"/>
      <c r="J71" s="23"/>
    </row>
    <row r="72" spans="1:11" x14ac:dyDescent="0.2">
      <c r="A72" t="s">
        <v>55</v>
      </c>
      <c r="B72" s="31">
        <v>0.26</v>
      </c>
      <c r="C72" s="18">
        <v>289153</v>
      </c>
      <c r="D72" s="18"/>
      <c r="E72" s="18"/>
      <c r="F72" s="21">
        <f t="shared" si="0"/>
        <v>289153</v>
      </c>
      <c r="G72" s="21"/>
      <c r="H72" s="23"/>
      <c r="I72" s="23"/>
      <c r="J72" s="23"/>
    </row>
    <row r="73" spans="1:11" x14ac:dyDescent="0.2">
      <c r="C73" s="35"/>
      <c r="D73" s="35"/>
      <c r="E73" s="35"/>
      <c r="F73" s="34"/>
      <c r="H73" s="33"/>
      <c r="I73" s="33"/>
      <c r="J73" s="33"/>
      <c r="K73" s="34"/>
    </row>
    <row r="74" spans="1:11" ht="13.5" thickBot="1" x14ac:dyDescent="0.25">
      <c r="A74" s="6" t="s">
        <v>92</v>
      </c>
      <c r="C74" s="39">
        <f>SUM(C7:C72)</f>
        <v>270015255</v>
      </c>
      <c r="D74" s="39">
        <f>SUM(D7:D72)</f>
        <v>2413882</v>
      </c>
      <c r="E74" s="39"/>
      <c r="F74" s="39">
        <f>SUM(F7:F72)</f>
        <v>272429137</v>
      </c>
      <c r="G74" s="39"/>
      <c r="H74" s="43">
        <f>SUM(H7:H72)</f>
        <v>16557313</v>
      </c>
      <c r="I74" s="43">
        <f>SUM(I7:I72)</f>
        <v>8624641</v>
      </c>
      <c r="J74" s="43"/>
      <c r="K74" s="44">
        <f>SUM(H74:I74)</f>
        <v>25181954</v>
      </c>
    </row>
    <row r="75" spans="1:11" ht="13.5" thickTop="1" x14ac:dyDescent="0.2">
      <c r="C75" s="18"/>
      <c r="D75" s="18"/>
      <c r="E75" s="18"/>
    </row>
    <row r="76" spans="1:11" x14ac:dyDescent="0.2">
      <c r="A76" s="6" t="s">
        <v>75</v>
      </c>
      <c r="C76" s="18">
        <f>C64+C65+C68+C69+C6</f>
        <v>223612966</v>
      </c>
      <c r="D76" s="18">
        <f>D64+D65+D68+D69+D6</f>
        <v>2095575</v>
      </c>
      <c r="E76" s="18"/>
      <c r="F76" s="18">
        <f>SUM(C76:D76)</f>
        <v>225708541</v>
      </c>
      <c r="G76" s="18"/>
    </row>
    <row r="77" spans="1:11" x14ac:dyDescent="0.2">
      <c r="A77" s="6" t="s">
        <v>79</v>
      </c>
      <c r="C77" s="35">
        <f>C70+C71+C72</f>
        <v>1339430</v>
      </c>
      <c r="D77" s="35">
        <f>D70+D71+D72</f>
        <v>0</v>
      </c>
      <c r="E77" s="35"/>
      <c r="F77" s="35">
        <f>SUM(C77:D77)</f>
        <v>1339430</v>
      </c>
      <c r="G77" s="18"/>
    </row>
    <row r="78" spans="1:11" x14ac:dyDescent="0.2">
      <c r="A78" s="6" t="s">
        <v>90</v>
      </c>
      <c r="C78" s="39">
        <f>SUM(C76:C77)</f>
        <v>224952396</v>
      </c>
      <c r="D78" s="39">
        <f t="shared" ref="D78:F78" si="3">SUM(D76:D77)</f>
        <v>2095575</v>
      </c>
      <c r="E78" s="39">
        <f t="shared" si="3"/>
        <v>0</v>
      </c>
      <c r="F78" s="39">
        <f t="shared" si="3"/>
        <v>227047971</v>
      </c>
    </row>
    <row r="79" spans="1:11" x14ac:dyDescent="0.2">
      <c r="A79" s="6" t="s">
        <v>91</v>
      </c>
      <c r="C79" s="36">
        <f>C78/C74</f>
        <v>0.83310995150996192</v>
      </c>
      <c r="D79" s="36">
        <f>D78/D74</f>
        <v>0.86813481354929534</v>
      </c>
      <c r="E79" s="18"/>
      <c r="F79" s="36">
        <f>F78/F74</f>
        <v>0.83342029233826043</v>
      </c>
    </row>
    <row r="80" spans="1:11" x14ac:dyDescent="0.2">
      <c r="G80" s="18"/>
    </row>
    <row r="81" spans="1:7" x14ac:dyDescent="0.2">
      <c r="A81" s="6" t="s">
        <v>76</v>
      </c>
      <c r="C81" s="40">
        <f>C74-C76+C77</f>
        <v>47741719</v>
      </c>
      <c r="D81" s="40">
        <f>D74-D76+D77</f>
        <v>318307</v>
      </c>
      <c r="E81" s="40"/>
      <c r="F81" s="40">
        <f>F74-F76+F77</f>
        <v>48060026</v>
      </c>
    </row>
    <row r="82" spans="1:7" x14ac:dyDescent="0.2">
      <c r="A82" s="6" t="s">
        <v>77</v>
      </c>
      <c r="C82" s="18">
        <f>C7</f>
        <v>31801205</v>
      </c>
      <c r="D82" s="18">
        <f>D7</f>
        <v>0</v>
      </c>
      <c r="E82" s="18"/>
      <c r="F82" s="21">
        <f t="shared" ref="F82" si="4">C82+D82</f>
        <v>31801205</v>
      </c>
      <c r="G82" s="21"/>
    </row>
    <row r="83" spans="1:7" x14ac:dyDescent="0.2">
      <c r="C83" s="40"/>
      <c r="D83" s="40"/>
      <c r="E83" s="18"/>
      <c r="F83" s="41"/>
    </row>
    <row r="84" spans="1:7" ht="13.5" thickBot="1" x14ac:dyDescent="0.25">
      <c r="A84" s="6" t="s">
        <v>78</v>
      </c>
      <c r="C84" s="39">
        <f>C81-C82</f>
        <v>15940514</v>
      </c>
      <c r="D84" s="39">
        <f>D81-D82</f>
        <v>318307</v>
      </c>
      <c r="E84" s="18"/>
      <c r="F84" s="39">
        <f>F81-F82</f>
        <v>16258821</v>
      </c>
      <c r="G84" s="18"/>
    </row>
    <row r="85" spans="1:7" ht="13.5" thickTop="1" x14ac:dyDescent="0.2">
      <c r="C85" s="42"/>
      <c r="D85" s="42"/>
      <c r="E85" s="18"/>
      <c r="F85" s="42"/>
    </row>
    <row r="86" spans="1:7" x14ac:dyDescent="0.2">
      <c r="C86" s="18"/>
      <c r="D86" s="18"/>
      <c r="E86" s="18"/>
    </row>
    <row r="87" spans="1:7" x14ac:dyDescent="0.2">
      <c r="C87" s="18"/>
      <c r="D87" s="18"/>
      <c r="E87" s="18"/>
    </row>
    <row r="88" spans="1:7" x14ac:dyDescent="0.2">
      <c r="C88" s="18"/>
      <c r="D88" s="18"/>
      <c r="E88" s="18"/>
    </row>
    <row r="89" spans="1:7" x14ac:dyDescent="0.2">
      <c r="C89" s="18"/>
      <c r="D89" s="18"/>
      <c r="E89" s="18"/>
    </row>
    <row r="90" spans="1:7" x14ac:dyDescent="0.2">
      <c r="C90" s="18"/>
      <c r="D90" s="18"/>
      <c r="E90" s="18"/>
    </row>
    <row r="91" spans="1:7" x14ac:dyDescent="0.2">
      <c r="C91" s="18"/>
      <c r="D91" s="18"/>
      <c r="E91" s="18"/>
    </row>
  </sheetData>
  <mergeCells count="4">
    <mergeCell ref="A3:C3"/>
    <mergeCell ref="A1:B1"/>
    <mergeCell ref="A2:B2"/>
    <mergeCell ref="C2:F2"/>
  </mergeCells>
  <pageMargins left="0.2" right="0.2" top="0.5" bottom="0.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B21"/>
  <sheetViews>
    <sheetView topLeftCell="A13" workbookViewId="0">
      <selection activeCell="B5" sqref="B5:B21"/>
    </sheetView>
  </sheetViews>
  <sheetFormatPr defaultRowHeight="12.75" x14ac:dyDescent="0.2"/>
  <sheetData>
    <row r="4" spans="2:2" x14ac:dyDescent="0.2">
      <c r="B4" t="s">
        <v>17</v>
      </c>
    </row>
    <row r="5" spans="2:2" x14ac:dyDescent="0.2">
      <c r="B5" t="s">
        <v>8</v>
      </c>
    </row>
    <row r="6" spans="2:2" x14ac:dyDescent="0.2">
      <c r="B6" t="s">
        <v>18</v>
      </c>
    </row>
    <row r="7" spans="2:2" x14ac:dyDescent="0.2">
      <c r="B7" t="s">
        <v>19</v>
      </c>
    </row>
    <row r="8" spans="2:2" x14ac:dyDescent="0.2">
      <c r="B8" t="s">
        <v>20</v>
      </c>
    </row>
    <row r="9" spans="2:2" x14ac:dyDescent="0.2">
      <c r="B9" t="s">
        <v>21</v>
      </c>
    </row>
    <row r="10" spans="2:2" x14ac:dyDescent="0.2">
      <c r="B10" t="s">
        <v>22</v>
      </c>
    </row>
    <row r="11" spans="2:2" x14ac:dyDescent="0.2">
      <c r="B11" t="s">
        <v>23</v>
      </c>
    </row>
    <row r="12" spans="2:2" x14ac:dyDescent="0.2">
      <c r="B12" t="s">
        <v>9</v>
      </c>
    </row>
    <row r="13" spans="2:2" x14ac:dyDescent="0.2">
      <c r="B13" t="s">
        <v>10</v>
      </c>
    </row>
    <row r="14" spans="2:2" x14ac:dyDescent="0.2">
      <c r="B14" t="s">
        <v>11</v>
      </c>
    </row>
    <row r="15" spans="2:2" x14ac:dyDescent="0.2">
      <c r="B15" t="s">
        <v>12</v>
      </c>
    </row>
    <row r="16" spans="2:2" x14ac:dyDescent="0.2">
      <c r="B16" t="s">
        <v>13</v>
      </c>
    </row>
    <row r="17" spans="2:2" x14ac:dyDescent="0.2">
      <c r="B17" t="s">
        <v>14</v>
      </c>
    </row>
    <row r="18" spans="2:2" x14ac:dyDescent="0.2">
      <c r="B18" t="s">
        <v>24</v>
      </c>
    </row>
    <row r="19" spans="2:2" x14ac:dyDescent="0.2">
      <c r="B19" t="s">
        <v>15</v>
      </c>
    </row>
    <row r="20" spans="2:2" x14ac:dyDescent="0.2">
      <c r="B20" t="s">
        <v>16</v>
      </c>
    </row>
    <row r="21" spans="2:2" x14ac:dyDescent="0.2">
      <c r="B21" t="s">
        <v>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9"/>
  <sheetViews>
    <sheetView topLeftCell="A4" workbookViewId="0">
      <selection activeCell="B2" sqref="B2:B27"/>
    </sheetView>
  </sheetViews>
  <sheetFormatPr defaultRowHeight="12.75" x14ac:dyDescent="0.2"/>
  <sheetData>
    <row r="1" spans="2:4" x14ac:dyDescent="0.2">
      <c r="B1" s="7" t="s">
        <v>26</v>
      </c>
      <c r="C1" s="11"/>
      <c r="D1" s="11"/>
    </row>
    <row r="2" spans="2:4" x14ac:dyDescent="0.2">
      <c r="B2" s="8" t="s">
        <v>27</v>
      </c>
      <c r="C2" s="10"/>
      <c r="D2" s="10"/>
    </row>
    <row r="3" spans="2:4" x14ac:dyDescent="0.2">
      <c r="B3" s="8" t="s">
        <v>28</v>
      </c>
      <c r="C3" s="10"/>
      <c r="D3" s="10"/>
    </row>
    <row r="4" spans="2:4" x14ac:dyDescent="0.2">
      <c r="B4" s="8" t="s">
        <v>29</v>
      </c>
      <c r="C4" s="10"/>
      <c r="D4" s="10"/>
    </row>
    <row r="5" spans="2:4" x14ac:dyDescent="0.2">
      <c r="B5" s="8" t="s">
        <v>30</v>
      </c>
      <c r="C5" s="10"/>
      <c r="D5" s="10"/>
    </row>
    <row r="6" spans="2:4" x14ac:dyDescent="0.2">
      <c r="B6" s="8" t="s">
        <v>31</v>
      </c>
      <c r="C6" s="10"/>
      <c r="D6" s="10"/>
    </row>
    <row r="7" spans="2:4" x14ac:dyDescent="0.2">
      <c r="B7" s="8" t="s">
        <v>32</v>
      </c>
      <c r="C7" s="10"/>
      <c r="D7" s="10"/>
    </row>
    <row r="8" spans="2:4" x14ac:dyDescent="0.2">
      <c r="B8" s="8" t="s">
        <v>33</v>
      </c>
      <c r="C8" s="10"/>
      <c r="D8" s="10"/>
    </row>
    <row r="9" spans="2:4" x14ac:dyDescent="0.2">
      <c r="B9" s="8" t="s">
        <v>34</v>
      </c>
      <c r="C9" s="10"/>
      <c r="D9" s="10"/>
    </row>
    <row r="10" spans="2:4" x14ac:dyDescent="0.2">
      <c r="B10" s="9" t="s">
        <v>35</v>
      </c>
      <c r="C10" s="10"/>
      <c r="D10" s="10"/>
    </row>
    <row r="11" spans="2:4" x14ac:dyDescent="0.2">
      <c r="B11" s="8" t="s">
        <v>36</v>
      </c>
      <c r="C11" s="10"/>
      <c r="D11" s="10"/>
    </row>
    <row r="12" spans="2:4" x14ac:dyDescent="0.2">
      <c r="B12" s="6" t="s">
        <v>37</v>
      </c>
      <c r="C12" s="10"/>
      <c r="D12" s="10"/>
    </row>
    <row r="13" spans="2:4" x14ac:dyDescent="0.2">
      <c r="B13" s="8" t="s">
        <v>38</v>
      </c>
      <c r="C13" s="10"/>
      <c r="D13" s="10"/>
    </row>
    <row r="14" spans="2:4" x14ac:dyDescent="0.2">
      <c r="B14" s="9" t="s">
        <v>39</v>
      </c>
      <c r="C14" s="10"/>
      <c r="D14" s="10"/>
    </row>
    <row r="15" spans="2:4" x14ac:dyDescent="0.2">
      <c r="B15" s="9" t="s">
        <v>40</v>
      </c>
      <c r="C15" s="10"/>
      <c r="D15" s="10"/>
    </row>
    <row r="16" spans="2:4" x14ac:dyDescent="0.2">
      <c r="B16" s="8" t="s">
        <v>41</v>
      </c>
      <c r="C16" s="10"/>
      <c r="D16" s="10"/>
    </row>
    <row r="17" spans="2:4" x14ac:dyDescent="0.2">
      <c r="B17" s="8" t="s">
        <v>42</v>
      </c>
      <c r="C17" s="10"/>
      <c r="D17" s="10"/>
    </row>
    <row r="18" spans="2:4" x14ac:dyDescent="0.2">
      <c r="B18" s="6" t="s">
        <v>43</v>
      </c>
      <c r="C18" s="10"/>
      <c r="D18" s="10"/>
    </row>
    <row r="19" spans="2:4" x14ac:dyDescent="0.2">
      <c r="B19" s="8" t="s">
        <v>44</v>
      </c>
      <c r="C19" s="10"/>
      <c r="D19" s="4"/>
    </row>
    <row r="20" spans="2:4" x14ac:dyDescent="0.2">
      <c r="B20" s="8" t="s">
        <v>45</v>
      </c>
      <c r="C20" s="10"/>
      <c r="D20" s="10"/>
    </row>
    <row r="21" spans="2:4" x14ac:dyDescent="0.2">
      <c r="B21" s="8" t="s">
        <v>46</v>
      </c>
      <c r="C21" s="10"/>
      <c r="D21" s="12"/>
    </row>
    <row r="22" spans="2:4" x14ac:dyDescent="0.2">
      <c r="B22" s="8" t="s">
        <v>47</v>
      </c>
      <c r="C22" s="10"/>
      <c r="D22" s="12"/>
    </row>
    <row r="23" spans="2:4" x14ac:dyDescent="0.2">
      <c r="B23" s="10" t="s">
        <v>48</v>
      </c>
      <c r="C23" s="10"/>
      <c r="D23" s="12"/>
    </row>
    <row r="24" spans="2:4" x14ac:dyDescent="0.2">
      <c r="B24" s="8" t="s">
        <v>49</v>
      </c>
      <c r="C24" s="10"/>
      <c r="D24" s="12"/>
    </row>
    <row r="25" spans="2:4" x14ac:dyDescent="0.2">
      <c r="B25" s="8" t="s">
        <v>50</v>
      </c>
      <c r="C25" s="10"/>
      <c r="D25" s="13"/>
    </row>
    <row r="26" spans="2:4" x14ac:dyDescent="0.2">
      <c r="B26" s="8" t="s">
        <v>51</v>
      </c>
      <c r="C26" s="10"/>
      <c r="D26" s="12"/>
    </row>
    <row r="27" spans="2:4" x14ac:dyDescent="0.2">
      <c r="B27" s="8" t="s">
        <v>52</v>
      </c>
      <c r="C27" s="10"/>
      <c r="D27" s="13"/>
    </row>
    <row r="28" spans="2:4" x14ac:dyDescent="0.2">
      <c r="B28" s="5"/>
      <c r="C28" s="5"/>
      <c r="D28" s="5"/>
    </row>
    <row r="29" spans="2:4" x14ac:dyDescent="0.2">
      <c r="B29" s="5"/>
      <c r="C29" s="5"/>
      <c r="D29" s="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2"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Table 1</vt:lpstr>
      <vt:lpstr>Sheet1</vt:lpstr>
      <vt:lpstr>Sheet2</vt:lpstr>
      <vt:lpstr>Sheet3</vt:lpstr>
      <vt:lpstr>'Table 1'!Print_Area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Erle Oman</dc:creator>
  <cp:lastModifiedBy>laurieharris</cp:lastModifiedBy>
  <cp:lastPrinted>2015-01-26T17:10:00Z</cp:lastPrinted>
  <dcterms:created xsi:type="dcterms:W3CDTF">2014-07-16T15:15:33Z</dcterms:created>
  <dcterms:modified xsi:type="dcterms:W3CDTF">2015-01-30T15:39:09Z</dcterms:modified>
</cp:coreProperties>
</file>