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02\"/>
    </mc:Choice>
  </mc:AlternateContent>
  <bookViews>
    <workbookView xWindow="6915" yWindow="195" windowWidth="16785" windowHeight="132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1" i="1" l="1"/>
  <c r="D41" i="1"/>
  <c r="E22" i="1"/>
  <c r="E24" i="1" s="1"/>
  <c r="E26" i="1" s="1"/>
  <c r="D22" i="1"/>
  <c r="D24" i="1" s="1"/>
  <c r="D26" i="1" s="1"/>
  <c r="E11" i="1"/>
  <c r="E12" i="1" s="1"/>
  <c r="E14" i="1" s="1"/>
  <c r="E16" i="1" s="1"/>
  <c r="E43" i="1" s="1"/>
  <c r="D11" i="1"/>
  <c r="D12" i="1" s="1"/>
  <c r="D14" i="1" s="1"/>
  <c r="D16" i="1" s="1"/>
  <c r="D43" i="1" s="1"/>
  <c r="E44" i="1" l="1"/>
  <c r="E46" i="1" s="1"/>
  <c r="E48" i="1" s="1"/>
  <c r="D44" i="1"/>
  <c r="D46" i="1" s="1"/>
  <c r="D48" i="1" s="1"/>
  <c r="E33" i="1"/>
  <c r="E34" i="1" s="1"/>
  <c r="E36" i="1" s="1"/>
  <c r="E38" i="1" s="1"/>
  <c r="D33" i="1"/>
  <c r="D34" i="1" s="1"/>
  <c r="D36" i="1" s="1"/>
  <c r="D38" i="1" s="1"/>
</calcChain>
</file>

<file path=xl/sharedStrings.xml><?xml version="1.0" encoding="utf-8"?>
<sst xmlns="http://schemas.openxmlformats.org/spreadsheetml/2006/main" count="94" uniqueCount="82">
  <si>
    <t>Total</t>
  </si>
  <si>
    <t>P&amp;C</t>
  </si>
  <si>
    <t>Delivery Facilities Charge</t>
  </si>
  <si>
    <t>COS/Transmission Demand</t>
  </si>
  <si>
    <t>Schedule 6 Secondary</t>
  </si>
  <si>
    <t>Schedule 8 Secondary</t>
  </si>
  <si>
    <t xml:space="preserve">COS/Distribution </t>
  </si>
  <si>
    <t>Substation</t>
  </si>
  <si>
    <t>Transformer</t>
  </si>
  <si>
    <t>Total Distribution</t>
  </si>
  <si>
    <t>Total Delivery</t>
  </si>
  <si>
    <t>COS Adjustment (Settled/Filed)</t>
  </si>
  <si>
    <t>Adjusted COS</t>
  </si>
  <si>
    <t>Billing Units (Facilities kW)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</si>
  <si>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</si>
  <si>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</si>
  <si>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</si>
  <si>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</si>
  <si>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</si>
  <si>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</si>
  <si>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</si>
  <si>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</si>
  <si>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</si>
  <si>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</si>
  <si>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(2) + (3) + (4)</t>
  </si>
  <si>
    <t>(1) + (5)</t>
  </si>
  <si>
    <t>(6) x (7)</t>
  </si>
  <si>
    <t>(8) / (9)</t>
  </si>
  <si>
    <t>Generation Backup Facilities Charge</t>
  </si>
  <si>
    <t>COS/Generation Demand</t>
  </si>
  <si>
    <t>Generation Reserve Margin</t>
  </si>
  <si>
    <t>DFC $/kW</t>
  </si>
  <si>
    <t>GBFC $/kW</t>
  </si>
  <si>
    <t>(11)</t>
  </si>
  <si>
    <t>(12)</t>
  </si>
  <si>
    <t>(13)</t>
  </si>
  <si>
    <t>(14)</t>
  </si>
  <si>
    <t>(15)</t>
  </si>
  <si>
    <t>(16)</t>
  </si>
  <si>
    <t>(17)</t>
  </si>
  <si>
    <t>(11) x (12)</t>
  </si>
  <si>
    <t>(13) x (14)</t>
  </si>
  <si>
    <t>(15) / (16)</t>
  </si>
  <si>
    <t>Backup Power Charges</t>
  </si>
  <si>
    <t>May-Sept</t>
  </si>
  <si>
    <t>Facilities Charge $/kW</t>
  </si>
  <si>
    <t>Power Charge $/kW</t>
  </si>
  <si>
    <t>Less: DFC and GBFC</t>
  </si>
  <si>
    <t>Remaining Retail Rate for Backup</t>
  </si>
  <si>
    <t>On-Peak Days per Month</t>
  </si>
  <si>
    <t>Per Day</t>
  </si>
  <si>
    <t>Ratio - Daily Average to Monthly Peak kW</t>
  </si>
  <si>
    <t>Backup Power Charge $/kW-day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</si>
  <si>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</si>
  <si>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</si>
  <si>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</si>
  <si>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</si>
  <si>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</si>
  <si>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</si>
  <si>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</si>
  <si>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</si>
  <si>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</si>
  <si>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- (10 ) - (17)</t>
  </si>
  <si>
    <t>(18) + (19) + (20)</t>
  </si>
  <si>
    <t>(21) / (22)</t>
  </si>
  <si>
    <t>(23) / (24)</t>
  </si>
  <si>
    <t>October-April</t>
  </si>
  <si>
    <t>(27)</t>
  </si>
  <si>
    <t>(28)</t>
  </si>
  <si>
    <t>(29)</t>
  </si>
  <si>
    <t>(30)</t>
  </si>
  <si>
    <t>(31)</t>
  </si>
  <si>
    <t>(32)</t>
  </si>
  <si>
    <t>(33)</t>
  </si>
  <si>
    <t>(26) + (27) + (28)</t>
  </si>
  <si>
    <t>(29) / (30)</t>
  </si>
  <si>
    <t>(31) / (32)</t>
  </si>
  <si>
    <t>Sources:</t>
  </si>
  <si>
    <t>Docket 13-035-184, Exhibit JRS-2, page 7 and page 8</t>
  </si>
  <si>
    <t>Exhibit DLT-2, page 2</t>
  </si>
  <si>
    <t>Docket 13-035-184, RMP Stipulation Exhibit C, Rate Design Step 1</t>
  </si>
  <si>
    <t>Company Workpapers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</si>
</sst>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2" applyNumberFormat="1" applyFont="1"/>
    <xf numFmtId="164" fontId="2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/>
    <xf numFmtId="44" fontId="2" fillId="0" borderId="0" xfId="2" applyNumberFormat="1" applyFont="1"/>
    <xf numFmtId="44" fontId="2" fillId="0" borderId="0" xfId="0" applyNumberFormat="1" applyFont="1"/>
    <xf numFmtId="9" fontId="2" fillId="0" borderId="0" xfId="3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4" fontId="2" fillId="0" borderId="0" xfId="2" applyFont="1"/>
    <xf numFmtId="9" fontId="2" fillId="0" borderId="0" xfId="3" applyFont="1"/>
    <xf numFmtId="166" fontId="2" fillId="0" borderId="0" xfId="3" applyNumberFormat="1" applyFont="1"/>
    <xf numFmtId="37" fontId="2" fillId="0" borderId="0" xfId="4" applyNumberFormat="1" applyFont="1" applyFill="1" applyProtection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44" fontId="3" fillId="0" borderId="0" xfId="0" applyNumberFormat="1" applyFont="1"/>
  </cellXfs>
  <cellStyles count="5">
    <cellStyle name="Comma" xfId="1" builtinId="3"/>
    <cellStyle name="Currency" xfId="2" builtinId="4"/>
    <cellStyle name="Normal" xfId="0" builtinId="0"/>
    <cellStyle name="Normal_Blocking 09-00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5"/>
  <sheetViews>
    <sheetView tabSelected="1" workbookViewId="0">
      <selection activeCell="D17" sqref="D17"/>
    </sheetView>
  </sheetViews>
  <sheetFormatPr defaultRowHeight="12.75" x14ac:dyDescent="0.2"/>
  <cols>
    <col min="1" max="1" width="4.28515625" style="1" customWidth="1"/>
    <col min="2" max="2" width="11.28515625" style="1" bestFit="1" customWidth="1"/>
    <col min="3" max="3" width="34.28515625" style="1" bestFit="1" customWidth="1"/>
    <col min="4" max="5" width="18.28515625" style="1" bestFit="1" customWidth="1"/>
    <col min="6" max="6" width="12.5703125" style="1" bestFit="1" customWidth="1"/>
    <col min="7" max="16384" width="9.140625" style="1"/>
  </cols>
  <sheetData>
    <row r="4" spans="1:5" x14ac:dyDescent="0.2">
      <c r="D4" s="10" t="s">
        <v>4</v>
      </c>
      <c r="E4" s="10" t="s">
        <v>5</v>
      </c>
    </row>
    <row r="5" spans="1:5" x14ac:dyDescent="0.2">
      <c r="A5" s="9" t="s">
        <v>2</v>
      </c>
    </row>
    <row r="6" spans="1:5" x14ac:dyDescent="0.2">
      <c r="A6" s="15" t="s">
        <v>14</v>
      </c>
      <c r="B6" s="15"/>
      <c r="C6" s="1" t="s">
        <v>3</v>
      </c>
      <c r="D6" s="2">
        <v>60264141</v>
      </c>
      <c r="E6" s="2">
        <v>19608805</v>
      </c>
    </row>
    <row r="7" spans="1:5" x14ac:dyDescent="0.2">
      <c r="A7" s="15"/>
      <c r="B7" s="15"/>
      <c r="C7" s="1" t="s">
        <v>6</v>
      </c>
    </row>
    <row r="8" spans="1:5" x14ac:dyDescent="0.2">
      <c r="A8" s="15" t="s">
        <v>15</v>
      </c>
      <c r="B8" s="15"/>
      <c r="C8" s="16" t="s">
        <v>1</v>
      </c>
      <c r="D8" s="2">
        <v>33798859</v>
      </c>
      <c r="E8" s="2">
        <v>10792145</v>
      </c>
    </row>
    <row r="9" spans="1:5" x14ac:dyDescent="0.2">
      <c r="A9" s="15" t="s">
        <v>16</v>
      </c>
      <c r="B9" s="15"/>
      <c r="C9" s="16" t="s">
        <v>7</v>
      </c>
      <c r="D9" s="2">
        <v>21535351</v>
      </c>
      <c r="E9" s="2">
        <v>6851954</v>
      </c>
    </row>
    <row r="10" spans="1:5" x14ac:dyDescent="0.2">
      <c r="A10" s="15" t="s">
        <v>17</v>
      </c>
      <c r="B10" s="15"/>
      <c r="C10" s="16" t="s">
        <v>8</v>
      </c>
      <c r="D10" s="2">
        <v>14378149</v>
      </c>
      <c r="E10" s="2">
        <v>3560143</v>
      </c>
    </row>
    <row r="11" spans="1:5" x14ac:dyDescent="0.2">
      <c r="A11" s="15" t="s">
        <v>18</v>
      </c>
      <c r="B11" s="15" t="s">
        <v>24</v>
      </c>
      <c r="C11" s="1" t="s">
        <v>9</v>
      </c>
      <c r="D11" s="3">
        <f>SUM(D8:D10)</f>
        <v>69712359</v>
      </c>
      <c r="E11" s="3">
        <f>SUM(E8:E10)</f>
        <v>21204242</v>
      </c>
    </row>
    <row r="12" spans="1:5" x14ac:dyDescent="0.2">
      <c r="A12" s="15" t="s">
        <v>19</v>
      </c>
      <c r="B12" s="15" t="s">
        <v>25</v>
      </c>
      <c r="C12" s="1" t="s">
        <v>10</v>
      </c>
      <c r="D12" s="3">
        <f>SUM(D11,D6)</f>
        <v>129976500</v>
      </c>
      <c r="E12" s="3">
        <f>SUM(E11,E6)</f>
        <v>40813047</v>
      </c>
    </row>
    <row r="13" spans="1:5" x14ac:dyDescent="0.2">
      <c r="A13" s="15" t="s">
        <v>20</v>
      </c>
      <c r="B13" s="15"/>
      <c r="C13" s="1" t="s">
        <v>11</v>
      </c>
      <c r="D13" s="13">
        <v>0.97895662210111001</v>
      </c>
      <c r="E13" s="13">
        <v>0.97895662210111001</v>
      </c>
    </row>
    <row r="14" spans="1:5" x14ac:dyDescent="0.2">
      <c r="A14" s="15" t="s">
        <v>21</v>
      </c>
      <c r="B14" s="15" t="s">
        <v>26</v>
      </c>
      <c r="C14" s="1" t="s">
        <v>12</v>
      </c>
      <c r="D14" s="3">
        <f>D13*D12</f>
        <v>127241355.39252493</v>
      </c>
      <c r="E14" s="3">
        <f>E13*E12</f>
        <v>39954202.628773838</v>
      </c>
    </row>
    <row r="15" spans="1:5" x14ac:dyDescent="0.2">
      <c r="A15" s="15" t="s">
        <v>22</v>
      </c>
      <c r="B15" s="15"/>
      <c r="C15" s="1" t="s">
        <v>13</v>
      </c>
      <c r="D15" s="14">
        <v>16578133</v>
      </c>
      <c r="E15" s="4">
        <v>5010201</v>
      </c>
    </row>
    <row r="16" spans="1:5" x14ac:dyDescent="0.2">
      <c r="A16" s="15" t="s">
        <v>23</v>
      </c>
      <c r="B16" s="15" t="s">
        <v>27</v>
      </c>
      <c r="C16" s="9" t="s">
        <v>31</v>
      </c>
      <c r="D16" s="18">
        <f>D14/D15</f>
        <v>7.6752524179004311</v>
      </c>
      <c r="E16" s="18">
        <f>E14/E15</f>
        <v>7.9745708063955592</v>
      </c>
    </row>
    <row r="17" spans="1:7" x14ac:dyDescent="0.2">
      <c r="A17" s="15"/>
    </row>
    <row r="19" spans="1:7" x14ac:dyDescent="0.2">
      <c r="A19" s="9" t="s">
        <v>28</v>
      </c>
    </row>
    <row r="20" spans="1:7" x14ac:dyDescent="0.2">
      <c r="A20" s="15" t="s">
        <v>33</v>
      </c>
      <c r="B20" s="15"/>
      <c r="C20" s="1" t="s">
        <v>29</v>
      </c>
      <c r="D20" s="2">
        <v>151801676</v>
      </c>
      <c r="E20" s="2">
        <v>49295395</v>
      </c>
    </row>
    <row r="21" spans="1:7" x14ac:dyDescent="0.2">
      <c r="A21" s="15" t="s">
        <v>34</v>
      </c>
      <c r="B21" s="15"/>
      <c r="C21" s="1" t="s">
        <v>30</v>
      </c>
      <c r="D21" s="12">
        <v>0.13</v>
      </c>
      <c r="E21" s="12">
        <v>0.13</v>
      </c>
    </row>
    <row r="22" spans="1:7" x14ac:dyDescent="0.2">
      <c r="A22" s="15" t="s">
        <v>35</v>
      </c>
      <c r="B22" s="15" t="s">
        <v>40</v>
      </c>
      <c r="C22" s="1" t="s">
        <v>0</v>
      </c>
      <c r="D22" s="3">
        <f>D21*D20</f>
        <v>19734217.879999999</v>
      </c>
      <c r="E22" s="3">
        <f>E21*E20</f>
        <v>6408401.3500000006</v>
      </c>
    </row>
    <row r="23" spans="1:7" x14ac:dyDescent="0.2">
      <c r="A23" s="15" t="s">
        <v>36</v>
      </c>
      <c r="B23" s="15"/>
      <c r="C23" s="1" t="s">
        <v>11</v>
      </c>
      <c r="D23" s="13">
        <v>0.97895662210111001</v>
      </c>
      <c r="E23" s="13">
        <v>0.97895662210111001</v>
      </c>
    </row>
    <row r="24" spans="1:7" x14ac:dyDescent="0.2">
      <c r="A24" s="15" t="s">
        <v>37</v>
      </c>
      <c r="B24" s="15" t="s">
        <v>41</v>
      </c>
      <c r="C24" s="1" t="s">
        <v>12</v>
      </c>
      <c r="D24" s="3">
        <f>D23*D22</f>
        <v>19318943.275612127</v>
      </c>
      <c r="E24" s="3">
        <f>E23*E22</f>
        <v>6273546.9386641942</v>
      </c>
    </row>
    <row r="25" spans="1:7" x14ac:dyDescent="0.2">
      <c r="A25" s="15" t="s">
        <v>38</v>
      </c>
      <c r="B25" s="15"/>
      <c r="C25" s="1" t="s">
        <v>13</v>
      </c>
      <c r="D25" s="14">
        <v>16578133</v>
      </c>
      <c r="E25" s="4">
        <v>5010201</v>
      </c>
    </row>
    <row r="26" spans="1:7" x14ac:dyDescent="0.2">
      <c r="A26" s="15" t="s">
        <v>39</v>
      </c>
      <c r="B26" s="15" t="s">
        <v>42</v>
      </c>
      <c r="C26" s="9" t="s">
        <v>32</v>
      </c>
      <c r="D26" s="18">
        <f>D24/D25</f>
        <v>1.1653268359960756</v>
      </c>
      <c r="E26" s="18">
        <f>E24/E25</f>
        <v>1.2521547416289673</v>
      </c>
      <c r="G26" s="7"/>
    </row>
    <row r="27" spans="1:7" x14ac:dyDescent="0.2">
      <c r="A27" s="15"/>
      <c r="B27" s="15"/>
    </row>
    <row r="28" spans="1:7" x14ac:dyDescent="0.2">
      <c r="A28" s="15"/>
      <c r="B28" s="15"/>
    </row>
    <row r="29" spans="1:7" x14ac:dyDescent="0.2">
      <c r="A29" s="9" t="s">
        <v>43</v>
      </c>
    </row>
    <row r="30" spans="1:7" x14ac:dyDescent="0.2">
      <c r="A30" s="9"/>
      <c r="B30" s="15"/>
      <c r="C30" s="1" t="s">
        <v>44</v>
      </c>
    </row>
    <row r="31" spans="1:7" x14ac:dyDescent="0.2">
      <c r="A31" s="15" t="s">
        <v>53</v>
      </c>
      <c r="B31" s="15"/>
      <c r="C31" s="1" t="s">
        <v>45</v>
      </c>
      <c r="D31" s="11">
        <v>4.04</v>
      </c>
      <c r="E31" s="11">
        <v>4.71</v>
      </c>
    </row>
    <row r="32" spans="1:7" x14ac:dyDescent="0.2">
      <c r="A32" s="15" t="s">
        <v>54</v>
      </c>
      <c r="B32" s="15"/>
      <c r="C32" s="1" t="s">
        <v>46</v>
      </c>
      <c r="D32" s="11">
        <v>14.27</v>
      </c>
      <c r="E32" s="11">
        <v>15.4</v>
      </c>
    </row>
    <row r="33" spans="1:5" x14ac:dyDescent="0.2">
      <c r="A33" s="15" t="s">
        <v>55</v>
      </c>
      <c r="B33" s="15" t="s">
        <v>62</v>
      </c>
      <c r="C33" s="1" t="s">
        <v>47</v>
      </c>
      <c r="D33" s="7">
        <f>-D16-D26</f>
        <v>-8.8405792538965073</v>
      </c>
      <c r="E33" s="7">
        <f>-E16-E26</f>
        <v>-9.2267255480245272</v>
      </c>
    </row>
    <row r="34" spans="1:5" x14ac:dyDescent="0.2">
      <c r="A34" s="15" t="s">
        <v>56</v>
      </c>
      <c r="B34" s="15" t="s">
        <v>63</v>
      </c>
      <c r="C34" s="1" t="s">
        <v>48</v>
      </c>
      <c r="D34" s="7">
        <f>SUM(D31:D33)</f>
        <v>9.4694207461034914</v>
      </c>
      <c r="E34" s="7">
        <f>SUM(E31:E33)</f>
        <v>10.883274451975472</v>
      </c>
    </row>
    <row r="35" spans="1:5" x14ac:dyDescent="0.2">
      <c r="A35" s="15" t="s">
        <v>57</v>
      </c>
      <c r="B35" s="15"/>
      <c r="C35" s="1" t="s">
        <v>49</v>
      </c>
      <c r="D35" s="1">
        <v>21.25</v>
      </c>
      <c r="E35" s="1">
        <v>21.25</v>
      </c>
    </row>
    <row r="36" spans="1:5" x14ac:dyDescent="0.2">
      <c r="A36" s="15" t="s">
        <v>58</v>
      </c>
      <c r="B36" s="15" t="s">
        <v>64</v>
      </c>
      <c r="C36" s="1" t="s">
        <v>50</v>
      </c>
      <c r="D36" s="7">
        <f>D34/D35</f>
        <v>0.44561979981663491</v>
      </c>
      <c r="E36" s="7">
        <f>E34/E35</f>
        <v>0.51215409185766925</v>
      </c>
    </row>
    <row r="37" spans="1:5" x14ac:dyDescent="0.2">
      <c r="A37" s="15" t="s">
        <v>59</v>
      </c>
      <c r="B37" s="15"/>
      <c r="C37" s="1" t="s">
        <v>51</v>
      </c>
      <c r="D37" s="12">
        <v>0.8</v>
      </c>
      <c r="E37" s="12">
        <v>0.8</v>
      </c>
    </row>
    <row r="38" spans="1:5" x14ac:dyDescent="0.2">
      <c r="A38" s="15" t="s">
        <v>60</v>
      </c>
      <c r="B38" s="15" t="s">
        <v>65</v>
      </c>
      <c r="C38" s="9" t="s">
        <v>52</v>
      </c>
      <c r="D38" s="18">
        <f>D36/D37</f>
        <v>0.55702474977079364</v>
      </c>
      <c r="E38" s="18">
        <f>E36/E37</f>
        <v>0.64019261482208656</v>
      </c>
    </row>
    <row r="39" spans="1:5" x14ac:dyDescent="0.2">
      <c r="A39" s="15"/>
      <c r="B39" s="15"/>
    </row>
    <row r="40" spans="1:5" x14ac:dyDescent="0.2">
      <c r="A40" s="15"/>
      <c r="B40" s="15"/>
      <c r="C40" s="1" t="s">
        <v>66</v>
      </c>
    </row>
    <row r="41" spans="1:5" x14ac:dyDescent="0.2">
      <c r="A41" s="15" t="s">
        <v>61</v>
      </c>
      <c r="B41" s="15"/>
      <c r="C41" s="1" t="s">
        <v>45</v>
      </c>
      <c r="D41" s="7">
        <f>D31</f>
        <v>4.04</v>
      </c>
      <c r="E41" s="7">
        <f>E31</f>
        <v>4.71</v>
      </c>
    </row>
    <row r="42" spans="1:5" x14ac:dyDescent="0.2">
      <c r="A42" s="15" t="s">
        <v>67</v>
      </c>
      <c r="B42" s="15"/>
      <c r="C42" s="1" t="s">
        <v>46</v>
      </c>
      <c r="D42" s="11">
        <v>10.65</v>
      </c>
      <c r="E42" s="11">
        <v>11.08</v>
      </c>
    </row>
    <row r="43" spans="1:5" x14ac:dyDescent="0.2">
      <c r="A43" s="15" t="s">
        <v>68</v>
      </c>
      <c r="B43" s="15" t="s">
        <v>62</v>
      </c>
      <c r="C43" s="1" t="s">
        <v>47</v>
      </c>
      <c r="D43" s="7">
        <f>-D16-D26</f>
        <v>-8.8405792538965073</v>
      </c>
      <c r="E43" s="7">
        <f>-E16-E26</f>
        <v>-9.2267255480245272</v>
      </c>
    </row>
    <row r="44" spans="1:5" x14ac:dyDescent="0.2">
      <c r="A44" s="15" t="s">
        <v>69</v>
      </c>
      <c r="B44" s="15" t="s">
        <v>74</v>
      </c>
      <c r="C44" s="1" t="s">
        <v>48</v>
      </c>
      <c r="D44" s="7">
        <f>SUM(D41:D43)</f>
        <v>5.8494207461034939</v>
      </c>
      <c r="E44" s="7">
        <f>SUM(E41:E43)</f>
        <v>6.563274451975472</v>
      </c>
    </row>
    <row r="45" spans="1:5" x14ac:dyDescent="0.2">
      <c r="A45" s="15" t="s">
        <v>70</v>
      </c>
      <c r="B45" s="15"/>
      <c r="C45" s="1" t="s">
        <v>49</v>
      </c>
      <c r="D45" s="1">
        <v>21.25</v>
      </c>
      <c r="E45" s="1">
        <v>21.25</v>
      </c>
    </row>
    <row r="46" spans="1:5" x14ac:dyDescent="0.2">
      <c r="A46" s="15" t="s">
        <v>71</v>
      </c>
      <c r="B46" s="15" t="s">
        <v>75</v>
      </c>
      <c r="C46" s="1" t="s">
        <v>50</v>
      </c>
      <c r="D46" s="7">
        <f>D44/D45</f>
        <v>0.27526685864016442</v>
      </c>
      <c r="E46" s="7">
        <f>E44/E45</f>
        <v>0.30885997421061046</v>
      </c>
    </row>
    <row r="47" spans="1:5" x14ac:dyDescent="0.2">
      <c r="A47" s="15" t="s">
        <v>72</v>
      </c>
      <c r="B47" s="15"/>
      <c r="C47" s="1" t="s">
        <v>51</v>
      </c>
      <c r="D47" s="12">
        <v>0.8</v>
      </c>
      <c r="E47" s="12">
        <v>0.8</v>
      </c>
    </row>
    <row r="48" spans="1:5" x14ac:dyDescent="0.2">
      <c r="A48" s="15" t="s">
        <v>73</v>
      </c>
      <c r="B48" s="15" t="s">
        <v>76</v>
      </c>
      <c r="C48" s="9" t="s">
        <v>52</v>
      </c>
      <c r="D48" s="18">
        <f>D46/D47</f>
        <v>0.3440835733002055</v>
      </c>
      <c r="E48" s="18">
        <f>E46/E47</f>
        <v>0.38607496776326305</v>
      </c>
    </row>
    <row r="49" spans="1:6" x14ac:dyDescent="0.2">
      <c r="A49" s="15"/>
      <c r="B49" s="15"/>
    </row>
    <row r="50" spans="1:6" x14ac:dyDescent="0.2">
      <c r="A50" s="1" t="s">
        <v>77</v>
      </c>
    </row>
    <row r="51" spans="1:6" x14ac:dyDescent="0.2">
      <c r="A51" s="17" t="s">
        <v>78</v>
      </c>
      <c r="B51" s="15"/>
    </row>
    <row r="52" spans="1:6" x14ac:dyDescent="0.2">
      <c r="A52" s="17" t="s">
        <v>80</v>
      </c>
      <c r="B52" s="15"/>
    </row>
    <row r="53" spans="1:6" x14ac:dyDescent="0.2">
      <c r="A53" s="17" t="s">
        <v>79</v>
      </c>
      <c r="B53" s="15"/>
      <c r="D53" s="2"/>
      <c r="E53" s="2"/>
      <c r="F53" s="3"/>
    </row>
    <row r="54" spans="1:6" x14ac:dyDescent="0.2">
      <c r="A54" s="17" t="s">
        <v>81</v>
      </c>
      <c r="B54" s="15"/>
      <c r="D54" s="2"/>
      <c r="E54" s="2"/>
      <c r="F54" s="3"/>
    </row>
    <row r="55" spans="1:6" x14ac:dyDescent="0.2">
      <c r="A55" s="15"/>
      <c r="B55" s="15"/>
      <c r="D55" s="2"/>
      <c r="E55" s="2"/>
      <c r="F55" s="3"/>
    </row>
    <row r="56" spans="1:6" x14ac:dyDescent="0.2">
      <c r="A56" s="15"/>
      <c r="B56" s="15"/>
      <c r="D56" s="2"/>
      <c r="E56" s="2"/>
      <c r="F56" s="3"/>
    </row>
    <row r="57" spans="1:6" x14ac:dyDescent="0.2">
      <c r="A57" s="15"/>
      <c r="B57" s="15"/>
      <c r="D57" s="2"/>
      <c r="E57" s="2"/>
    </row>
    <row r="58" spans="1:6" x14ac:dyDescent="0.2">
      <c r="A58" s="15"/>
      <c r="B58" s="15"/>
      <c r="D58" s="4"/>
      <c r="E58" s="4"/>
      <c r="F58" s="5"/>
    </row>
    <row r="59" spans="1:6" x14ac:dyDescent="0.2">
      <c r="A59" s="15"/>
      <c r="B59" s="15"/>
      <c r="D59" s="6"/>
      <c r="E59" s="6"/>
      <c r="F59" s="7"/>
    </row>
    <row r="60" spans="1:6" x14ac:dyDescent="0.2">
      <c r="A60" s="15"/>
      <c r="B60" s="15"/>
      <c r="D60" s="2"/>
      <c r="E60" s="2"/>
    </row>
    <row r="61" spans="1:6" x14ac:dyDescent="0.2">
      <c r="A61" s="15"/>
      <c r="B61" s="15"/>
      <c r="D61" s="2"/>
      <c r="E61" s="2"/>
    </row>
    <row r="62" spans="1:6" x14ac:dyDescent="0.2">
      <c r="A62" s="15"/>
      <c r="B62" s="15"/>
      <c r="D62" s="2"/>
      <c r="E62" s="2"/>
    </row>
    <row r="63" spans="1:6" x14ac:dyDescent="0.2">
      <c r="A63" s="15"/>
      <c r="D63" s="8"/>
      <c r="E63" s="2"/>
    </row>
    <row r="64" spans="1:6" x14ac:dyDescent="0.2">
      <c r="D64" s="2"/>
      <c r="E64" s="2"/>
    </row>
    <row r="65" spans="4:5" x14ac:dyDescent="0.2">
      <c r="D65" s="4"/>
      <c r="E65" s="2"/>
    </row>
    <row r="66" spans="4:5" x14ac:dyDescent="0.2">
      <c r="D66" s="6"/>
      <c r="E66" s="2"/>
    </row>
    <row r="69" spans="4:5" x14ac:dyDescent="0.2">
      <c r="D69" s="7"/>
    </row>
    <row r="71" spans="4:5" x14ac:dyDescent="0.2">
      <c r="D71" s="7"/>
    </row>
    <row r="73" spans="4:5" x14ac:dyDescent="0.2">
      <c r="D73" s="7"/>
    </row>
    <row r="75" spans="4:5" x14ac:dyDescent="0.2">
      <c r="D75" s="7"/>
    </row>
  </sheetData>
  <pageMargins left="0.7" right="0.7" top="0.75" bottom="0.75" header="0.3" footer="0.3"/>
  <pageSetup orientation="portrait" r:id="rId1"/>
  <headerFooter>
    <oddHeader>&amp;R&amp;10Wal-Mart Stores, Inc. and Sam's West, Inc.
Exhibit SWC-2
Utah Docket No. 14-035-T02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Wal-Mart Stores,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s7chris</dc:creator>
  <cp:lastModifiedBy>laurieharris</cp:lastModifiedBy>
  <cp:lastPrinted>2014-09-09T21:47:41Z</cp:lastPrinted>
  <dcterms:created xsi:type="dcterms:W3CDTF">2014-09-08T20:27:02Z</dcterms:created>
  <dcterms:modified xsi:type="dcterms:W3CDTF">2014-09-10T17:01:01Z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-1155100262</vt:i4>
  </property>
  <property fmtid="{D5CDD505-2E9C-101B-9397-08002B2CF9AE}" pid="3" name="_NewReviewCycle">
    <vt:lpwstr/>
  </property>
  <property fmtid="{D5CDD505-2E9C-101B-9397-08002B2CF9AE}" pid="4" name="_EmailSubject">
    <vt:lpwstr>RMP Schedule 32 UT Testimony</vt:lpwstr>
  </property>
  <property fmtid="{D5CDD505-2E9C-101B-9397-08002B2CF9AE}" pid="5" name="_AuthorEmail">
    <vt:lpwstr>Stephen.Chriss@walmart.com</vt:lpwstr>
  </property>
  <property fmtid="{D5CDD505-2E9C-101B-9397-08002B2CF9AE}" pid="6" name="_AuthorEmailDisplayName">
    <vt:lpwstr>Steve W. Chriss</vt:lpwstr>
  </property>
  <property fmtid="{D5CDD505-2E9C-101B-9397-08002B2CF9AE}" pid="7" name="_ReviewingToolsShownOnce">
    <vt:lpwstr/>
  </property>
</Properties>
</file>